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B48121E-E4B2-4F52-932F-2608B373E1BE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11" l="1"/>
  <c r="B27" i="11"/>
  <c r="D26" i="11"/>
  <c r="B26" i="11"/>
  <c r="D25" i="11"/>
  <c r="B25" i="11"/>
  <c r="D24" i="11"/>
  <c r="B24" i="11"/>
  <c r="D23" i="11"/>
  <c r="B23" i="11"/>
  <c r="D22" i="11"/>
  <c r="B22" i="11"/>
  <c r="G2" i="11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<sst xmlns="http://schemas.openxmlformats.org/spreadsheetml/2006/main" count="35719" uniqueCount="363">
  <si>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</si>
  <si>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</si>
  <si>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</si>
  <si>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</si>
  <si>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</si>
  <si>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</si>
  <si>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</si>
  <si>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</si>
  <si>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</si>
  <si>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</si>
  <si>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</si>
  <si>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</si>
  <si>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</si>
  <si>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</si>
  <si>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</si>
  <si>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</si>
  <si>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</si>
  <si>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</si>
  <si>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</si>
  <si>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</si>
  <si>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</si>
  <si>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</si>
  <si>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</si>
  <si>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</si>
  <si>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</si>
  <si>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</si>
  <si>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</si>
  <si>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</si>
  <si>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</si>
  <si>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</si>
  <si>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</si>
  <si>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</si>
  <si>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</si>
  <si>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</si>
  <si>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</si>
  <si>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</si>
  <si>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</si>
  <si>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</si>
  <si>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</si>
  <si>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</si>
  <si>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</si>
  <si>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</si>
  <si>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</si>
  <si>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</si>
  <si>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</si>
  <si>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</si>
  <si>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</si>
  <si>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</si>
  <si>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</si>
  <si>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</si>
  <si>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</si>
  <si>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</si>
  <si>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</si>
  <si>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</si>
  <si>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</si>
  <si>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</si>
  <si>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</si>
  <si>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</si>
  <si>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</si>
  <si>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</si>
  <si>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</si>
  <si>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</si>
  <si>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</si>
  <si>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</si>
  <si>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</si>
  <si>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</si>
  <si>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</si>
  <si>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</si>
  <si>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</si>
  <si>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</si>
  <si>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</si>
  <si>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</si>
  <si>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</si>
  <si>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</si>
  <si>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</si>
  <si>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</si>
  <si>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</si>
  <si>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</si>
  <si>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</si>
  <si>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</si>
  <si>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</si>
  <si>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</si>
  <si>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</si>
  <si>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</si>
  <si>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</si>
  <si>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</si>
  <si>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</si>
  <si>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</si>
  <si>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</si>
  <si>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</si>
  <si>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</si>
  <si>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</si>
  <si>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</si>
  <si>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</si>
  <si>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</si>
  <si>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</si>
  <si>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</si>
  <si>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</si>
  <si>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</si>
  <si>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</si>
  <si>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</si>
  <si>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</si>
  <si>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</si>
  <si>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</si>
  <si>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</si>
  <si>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</si>
  <si>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</si>
  <si>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</si>
  <si>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</si>
  <si>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</si>
  <si>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</si>
  <si>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</si>
  <si>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</si>
  <si>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</si>
  <si>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</si>
  <si>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</si>
  <si>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</si>
  <si>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</si>
  <si>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</si>
  <si>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</si>
  <si>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</si>
  <si>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</si>
  <si>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</si>
  <si>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</si>
  <si>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</si>
  <si>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</si>
  <si>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</si>
  <si>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</si>
  <si>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</si>
  <si>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</si>
  <si>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</si>
  <si>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</si>
  <si>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</si>
  <si>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</si>
  <si>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</si>
  <si>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</si>
  <si>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</si>
  <si>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</si>
  <si>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</si>
  <si>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</si>
  <si>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</si>
  <si>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</si>
  <si>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</si>
  <si>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</si>
  <si>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</si>
  <si>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</si>
  <si>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</si>
  <si>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</si>
  <si>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</si>
  <si>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</si>
  <si>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</si>
  <si>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</si>
  <si>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</si>
  <si>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</si>
  <si>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</si>
  <si>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</si>
  <si>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</si>
  <si>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</si>
  <si>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</si>
  <si>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</si>
  <si>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</si>
  <si>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</si>
  <si>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</si>
  <si>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</si>
  <si>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</si>
  <si>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</si>
  <si>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</si>
  <si>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</si>
  <si>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</si>
  <si>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</si>
  <si>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</si>
  <si>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</si>
  <si>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</si>
  <si>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</si>
  <si>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</si>
  <si>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</si>
  <si>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</si>
  <si>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</si>
  <si>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</si>
  <si>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</si>
  <si>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</si>
  <si>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</si>
  <si>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</si>
  <si>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</si>
  <si>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</si>
  <si>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</si>
  <si>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</si>
  <si>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</si>
  <si>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</si>
  <si>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</si>
  <si>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</si>
  <si>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</si>
  <si>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</si>
  <si>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</si>
  <si>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</si>
  <si>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</si>
  <si>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</si>
  <si>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</si>
  <si>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</si>
  <si>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</si>
  <si>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</si>
  <si>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</si>
  <si>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</si>
  <si>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</si>
  <si>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</si>
  <si>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</si>
  <si>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</si>
  <si>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</si>
  <si>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</si>
  <si>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</si>
  <si>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</si>
  <si>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</si>
  <si>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</si>
  <si>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</si>
  <si>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</si>
  <si>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</si>
  <si>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</si>
  <si>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</si>
  <si>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</si>
  <si>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</si>
  <si>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</si>
  <si>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</si>
  <si>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</si>
  <si>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</si>
  <si>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</si>
  <si>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</si>
  <si>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</si>
  <si>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</si>
  <si>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</si>
  <si>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</si>
  <si>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</si>
  <si>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</si>
  <si>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</si>
  <si>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</si>
  <si>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</si>
  <si>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</si>
  <si>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</si>
  <si>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</si>
  <si>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</si>
  <si>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</si>
  <si>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</si>
  <si>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</si>
  <si>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</si>
  <si>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</si>
  <si>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</si>
  <si>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</si>
  <si>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</si>
  <si>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</si>
  <si>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</si>
  <si>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</si>
  <si>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</si>
  <si>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</si>
  <si>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</si>
  <si>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</si>
  <si>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</si>
  <si>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</si>
  <si>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</si>
  <si>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</si>
  <si>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</si>
  <si>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</si>
  <si>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</si>
  <si>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</si>
  <si>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</si>
  <si>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</si>
  <si>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</si>
  <si>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</si>
  <si>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</si>
  <si>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</si>
  <si>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</si>
  <si>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</si>
  <si>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</si>
  <si>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</si>
  <si>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</si>
  <si>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</si>
  <si>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</si>
  <si>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</si>
  <si>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</si>
  <si>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</si>
  <si>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</si>
  <si>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</si>
  <si>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</si>
  <si>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</si>
  <si>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</si>
  <si>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</si>
  <si>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</si>
  <si>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</si>
  <si>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</si>
  <si>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</si>
  <si>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</si>
  <si>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</si>
  <si>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</si>
  <si>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</si>
  <si>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</si>
  <si>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</si>
  <si>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</si>
  <si>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</si>
  <si>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</si>
  <si>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</si>
  <si>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</si>
  <si>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</si>
  <si>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</si>
  <si>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</si>
  <si>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</si>
  <si>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</si>
  <si>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</si>
  <si>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</si>
  <si>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</si>
  <si>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</si>
  <si>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</si>
  <si>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</si>
  <si>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</si>
  <si>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</si>
  <si>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</si>
  <si>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</si>
  <si>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</si>
  <si>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</si>
  <si>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</si>
  <si>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</si>
  <si>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</si>
  <si>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</si>
  <si>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</si>
  <si>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</si>
  <si>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</si>
  <si>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</si>
  <si>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</si>
  <si>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</si>
  <si>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</si>
  <si>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</si>
  <si>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</si>
  <si>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</si>
  <si>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</si>
  <si>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</si>
  <si>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</si>
  <si>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</si>
  <si>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</si>
  <si>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</si>
  <si>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</si>
  <si>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</si>
  <si>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</si>
  <si>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</si>
  <si>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</si>
  <si>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</si>
  <si>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</si>
  <si>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</si>
  <si>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</si>
  <si>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</si>
  <si>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</si>
  <si>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</si>
  <si>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</si>
  <si>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</si>
  <si>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</si>
  <si>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</si>
  <si>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</si>
  <si>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</si>
  <si>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</si>
  <si>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</si>
  <si>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</si>
  <si>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</si>
  <si>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</si>
  <si>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</si>
  <si>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</si>
  <si>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</si>
  <si>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（９月８日公表時点）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</si>
</sst>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12"/>
  <sheetViews>
    <sheetView workbookViewId="0">
      <pane ySplit="1" topLeftCell="A1250" activePane="bottomLeft" state="frozen"/>
      <selection activeCell="O1257" sqref="O1257:P1709"/>
      <selection pane="bottomLeft" activeCell="O1257" sqref="O1257:P1709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31632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17884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14744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25511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39968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7721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9316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98764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151163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189232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189082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204580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36155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25237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282628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252103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281055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20431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292889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40199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26487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7646</v>
      </c>
      <c r="P1320" s="27">
        <v>862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8538</v>
      </c>
      <c r="P1323" s="27">
        <v>731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10031</v>
      </c>
      <c r="P1326" s="27">
        <v>921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316784</v>
      </c>
      <c r="P1329" s="27">
        <v>71400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146664</v>
      </c>
      <c r="P1332" s="27">
        <v>53744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62140</v>
      </c>
      <c r="P1335" s="27">
        <v>7697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74867</v>
      </c>
      <c r="P1338" s="27">
        <v>8653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261080</v>
      </c>
      <c r="P1341" s="27">
        <v>97651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221911</v>
      </c>
      <c r="P1344" s="27">
        <v>123769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245166</v>
      </c>
      <c r="P1347" s="27">
        <v>152516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251412</v>
      </c>
      <c r="P1350" s="27">
        <v>178316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235350</v>
      </c>
      <c r="P1353" s="27">
        <v>191999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137421</v>
      </c>
      <c r="P1356" s="27">
        <v>33748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186699</v>
      </c>
      <c r="P1359" s="27">
        <v>22962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344126</v>
      </c>
      <c r="P1362" s="27">
        <v>267961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348208</v>
      </c>
      <c r="P1365" s="27">
        <v>222539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396132</v>
      </c>
      <c r="P1368" s="27">
        <v>251586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402695</v>
      </c>
      <c r="P1371" s="27">
        <v>135705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379035</v>
      </c>
      <c r="P1374" s="27">
        <v>207937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284783</v>
      </c>
      <c r="P1377" s="27">
        <v>42618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325723</v>
      </c>
      <c r="P1380" s="27">
        <v>26009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583874</v>
      </c>
      <c r="P1383" s="27">
        <v>203947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604744</v>
      </c>
      <c r="P1386" s="27">
        <v>63044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666360</v>
      </c>
      <c r="P1389" s="27">
        <v>61811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637833</v>
      </c>
      <c r="P1392" s="27">
        <v>106528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616493</v>
      </c>
      <c r="P1395" s="27">
        <v>122987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472179</v>
      </c>
      <c r="P1398" s="27">
        <v>59276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462360</v>
      </c>
      <c r="P1401" s="27">
        <v>66331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665493</v>
      </c>
      <c r="P1404" s="27">
        <v>236638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710783</v>
      </c>
      <c r="P1407" s="27">
        <v>208844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736646</v>
      </c>
      <c r="P1410" s="27">
        <v>231017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728617</v>
      </c>
      <c r="P1413" s="27">
        <v>224283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715130</v>
      </c>
      <c r="P1416" s="27">
        <v>216377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615415</v>
      </c>
      <c r="P1419" s="27">
        <v>126728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562361</v>
      </c>
      <c r="P1422" s="27">
        <v>179068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768724</v>
      </c>
      <c r="P1425" s="27">
        <v>321995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791909</v>
      </c>
      <c r="P1428" s="27">
        <v>319739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770867</v>
      </c>
      <c r="P1431" s="27">
        <v>383238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742789</v>
      </c>
      <c r="P1434" s="27">
        <v>382731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750289</v>
      </c>
      <c r="P1437" s="27">
        <v>355663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654834</v>
      </c>
      <c r="P1440" s="27">
        <v>272677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599387</v>
      </c>
      <c r="P1443" s="27">
        <v>315603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690475</v>
      </c>
      <c r="P1446" s="27">
        <v>536069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691768</v>
      </c>
      <c r="P1449" s="27">
        <v>550605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675542</v>
      </c>
      <c r="P1452" s="27">
        <v>602479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686118</v>
      </c>
      <c r="P1455" s="27">
        <v>594512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665955</v>
      </c>
      <c r="P1458" s="27">
        <v>566994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654777</v>
      </c>
      <c r="P1461" s="27">
        <v>438979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655006</v>
      </c>
      <c r="P1464" s="27">
        <v>437416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744873</v>
      </c>
      <c r="P1467" s="27">
        <v>621505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744218</v>
      </c>
      <c r="P1470" s="27">
        <v>649398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756523</v>
      </c>
      <c r="P1473" s="27">
        <v>680906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731830</v>
      </c>
      <c r="P1476" s="27">
        <v>687598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725984</v>
      </c>
      <c r="P1479" s="27">
        <v>690750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719413</v>
      </c>
      <c r="P1482" s="27">
        <v>581673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751795</v>
      </c>
      <c r="P1485" s="27">
        <v>534886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745921</v>
      </c>
      <c r="P1488" s="27">
        <v>699019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753422</v>
      </c>
      <c r="P1491" s="27">
        <v>732694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788723</v>
      </c>
      <c r="P1494" s="27">
        <v>720655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598608</v>
      </c>
      <c r="P1497" s="27">
        <v>695893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541459</v>
      </c>
      <c r="P1500" s="27">
        <v>705161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813313</v>
      </c>
      <c r="P1503" s="27">
        <v>601887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792832</v>
      </c>
      <c r="P1506" s="27">
        <v>535289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911993</v>
      </c>
      <c r="P1509" s="27">
        <v>643945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945251</v>
      </c>
      <c r="P1512" s="27">
        <v>657457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963040</v>
      </c>
      <c r="P1515" s="27">
        <v>632518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962113</v>
      </c>
      <c r="P1518" s="27">
        <v>630130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962468</v>
      </c>
      <c r="P1521" s="27">
        <v>627014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957304</v>
      </c>
      <c r="P1524" s="27">
        <v>606249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712082</v>
      </c>
      <c r="P1527" s="27">
        <v>616429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799034</v>
      </c>
      <c r="P1530" s="27">
        <v>669588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825859</v>
      </c>
      <c r="P1533" s="27">
        <v>653883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806224</v>
      </c>
      <c r="P1536" s="27">
        <v>660692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787726</v>
      </c>
      <c r="P1539" s="27">
        <v>635935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822554</v>
      </c>
      <c r="P1542" s="27">
        <v>626262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769784</v>
      </c>
      <c r="P1545" s="27">
        <v>632741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576393</v>
      </c>
      <c r="P1548" s="27">
        <v>649960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480268</v>
      </c>
      <c r="P1551" s="27">
        <v>626951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738500</v>
      </c>
      <c r="P1554" s="27">
        <v>640119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670911</v>
      </c>
      <c r="P1557" s="27">
        <v>685536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284082</v>
      </c>
      <c r="P1560" s="27">
        <v>272123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220764</v>
      </c>
      <c r="P1563" s="27">
        <v>193016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429270</v>
      </c>
      <c r="P1566" s="27">
        <v>727177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386746</v>
      </c>
      <c r="P1569" s="27">
        <v>676937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535867</v>
      </c>
      <c r="P1572" s="27">
        <v>764293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576553</v>
      </c>
      <c r="P1575" s="27">
        <v>762038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563945</v>
      </c>
      <c r="P1578" s="27">
        <v>769083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561414</v>
      </c>
      <c r="P1581" s="27">
        <v>754591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591797</v>
      </c>
      <c r="P1584" s="27">
        <v>760607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604977</v>
      </c>
      <c r="P1587" s="27">
        <v>784044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433794</v>
      </c>
      <c r="P1590" s="27">
        <v>1055549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530215</v>
      </c>
      <c r="P1593" s="27">
        <v>554857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547891</v>
      </c>
      <c r="P1596" s="27">
        <v>588074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539364</v>
      </c>
      <c r="P1599" s="27">
        <v>584566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529791</v>
      </c>
      <c r="P1602" s="27">
        <v>573134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546157</v>
      </c>
      <c r="P1605" s="27">
        <v>603997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676363</v>
      </c>
      <c r="P1608" s="27">
        <v>622164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-3903737</v>
      </c>
      <c r="P1611" s="27">
        <v>-315106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160243</v>
      </c>
      <c r="P1614" s="27">
        <v>99947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464342</v>
      </c>
      <c r="P1617" s="27">
        <v>564379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476637</v>
      </c>
      <c r="P1620" s="27">
        <v>491255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468396</v>
      </c>
      <c r="P1623" s="27">
        <v>223360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327098</v>
      </c>
      <c r="P1626" s="27">
        <v>133862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343600</v>
      </c>
      <c r="P1629" s="27">
        <v>249113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-7105672</v>
      </c>
      <c r="P1632" s="27">
        <v>-2492375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412672</v>
      </c>
      <c r="P1635" s="27">
        <v>355480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519541</v>
      </c>
      <c r="P1638" s="27">
        <v>439809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546996</v>
      </c>
      <c r="P1641" s="27">
        <v>429715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543483</v>
      </c>
      <c r="P1644" s="27">
        <v>417736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573780</v>
      </c>
      <c r="P1647" s="27">
        <v>462180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684611</v>
      </c>
      <c r="P1650" s="27">
        <v>521752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-10569858</v>
      </c>
      <c r="P1653" s="27">
        <v>-5385777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514675</v>
      </c>
      <c r="P1656" s="27">
        <v>430676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568903</v>
      </c>
      <c r="P1659" s="27">
        <v>446515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561019</v>
      </c>
      <c r="P1662" s="27">
        <v>441290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532029</v>
      </c>
      <c r="P1665" s="27">
        <v>426206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592872</v>
      </c>
      <c r="P1668" s="27">
        <v>469587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685427</v>
      </c>
      <c r="P1671" s="27">
        <v>580703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-14301398</v>
      </c>
      <c r="P1674" s="27">
        <v>-9141470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338858</v>
      </c>
      <c r="P1677" s="27">
        <v>134269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573450</v>
      </c>
      <c r="P1680" s="27">
        <v>371755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543266</v>
      </c>
      <c r="P1683" s="27">
        <v>344220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337163</v>
      </c>
      <c r="P1686" s="27">
        <v>340965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594655</v>
      </c>
      <c r="P1689" s="27">
        <v>252331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802619</v>
      </c>
      <c r="P1692" s="27">
        <v>297948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-7200325</v>
      </c>
      <c r="P1695" s="27">
        <v>-4804848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461322</v>
      </c>
      <c r="P1698" s="27">
        <v>279407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453268</v>
      </c>
      <c r="P1701" s="27">
        <v>338423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396788</v>
      </c>
      <c r="P1704" s="27">
        <v>331656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296392</v>
      </c>
      <c r="P1707" s="27">
        <v>243467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>
        <v>0</v>
      </c>
      <c r="P1710">
        <v>0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>
        <v>0</v>
      </c>
      <c r="P1711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>
        <v>0</v>
      </c>
      <c r="P171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428"/>
  <sheetViews>
    <sheetView workbookViewId="0">
      <pane xSplit="1" ySplit="1" topLeftCell="B25412" activePane="bottomRight" state="frozen"/>
      <selection activeCell="O1257" sqref="O1257:P1709"/>
      <selection pane="topRight" activeCell="O1257" sqref="O1257:P1709"/>
      <selection pane="bottomLeft" activeCell="O1257" sqref="O1257:P1709"/>
      <selection pane="bottomRight" activeCell="O1257" sqref="O1257:P170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44449</v>
      </c>
      <c r="B3" s="26" t="s">
        <v>153</v>
      </c>
      <c r="C3" s="26">
        <f>IF(D21="", "", D21)</f>
        <v>1609836</v>
      </c>
      <c r="D3" s="26">
        <f>IF(C21="", "", C21)</f>
        <v>22023775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150024</v>
      </c>
      <c r="I3" s="26" t="str">
        <f t="shared" si="1"/>
        <v/>
      </c>
      <c r="J3" s="26">
        <f t="shared" si="1"/>
        <v>2125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1438788</v>
      </c>
      <c r="N3" s="26">
        <f t="shared" si="2"/>
        <v>16596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44449</v>
      </c>
      <c r="B4" s="26" t="s">
        <v>154</v>
      </c>
      <c r="C4" s="26">
        <f>IF(D22="", "", D22)</f>
        <v>3990</v>
      </c>
      <c r="D4" s="26">
        <f>IF(C22="", "", C22)</f>
        <v>1006722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3834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10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22023775</v>
      </c>
      <c r="D12" s="46">
        <v>1609836</v>
      </c>
      <c r="E12" s="46">
        <v>150024</v>
      </c>
      <c r="F12" s="46">
        <v>2125</v>
      </c>
      <c r="G12" s="46">
        <v>1438788</v>
      </c>
      <c r="H12" s="46">
        <v>16596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1006722</v>
      </c>
      <c r="D13" s="46">
        <v>3990</v>
      </c>
      <c r="E13" s="46">
        <v>149</v>
      </c>
      <c r="F13" s="46">
        <v>0</v>
      </c>
      <c r="G13" s="46">
        <v>3834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23031326</v>
      </c>
      <c r="D15" s="45">
        <f t="shared" si="3"/>
        <v>1613841</v>
      </c>
      <c r="E15" s="45">
        <f t="shared" si="3"/>
        <v>150173</v>
      </c>
      <c r="F15" s="45">
        <f t="shared" si="3"/>
        <v>2125</v>
      </c>
      <c r="G15" s="45">
        <f t="shared" si="3"/>
        <v>1442637</v>
      </c>
      <c r="H15" s="45">
        <f t="shared" si="3"/>
        <v>16603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22023775</v>
      </c>
      <c r="D21" s="28">
        <f t="shared" si="4"/>
        <v>1609836</v>
      </c>
      <c r="E21" s="3"/>
      <c r="F21" s="3"/>
      <c r="G21" s="3"/>
      <c r="H21" s="3"/>
      <c r="I21" s="28">
        <f>E12</f>
        <v>150024</v>
      </c>
      <c r="J21" s="3"/>
      <c r="K21" s="28">
        <f>F12</f>
        <v>2125</v>
      </c>
      <c r="L21" s="3"/>
      <c r="M21" s="3"/>
      <c r="N21" s="16">
        <f>G21</f>
        <v>0</v>
      </c>
      <c r="O21" s="28">
        <f t="shared" ref="O21:P23" si="5">G12</f>
        <v>1438788</v>
      </c>
      <c r="P21" s="28">
        <f t="shared" si="5"/>
        <v>16596</v>
      </c>
    </row>
    <row r="22" spans="1:16" x14ac:dyDescent="0.55000000000000004">
      <c r="B22" s="26" t="s">
        <v>167</v>
      </c>
      <c r="C22" s="28">
        <f t="shared" si="4"/>
        <v>1006722</v>
      </c>
      <c r="D22" s="28">
        <f t="shared" si="4"/>
        <v>3990</v>
      </c>
      <c r="E22" s="3"/>
      <c r="F22" s="3"/>
      <c r="G22" s="3"/>
      <c r="H22" s="3"/>
      <c r="I22" s="28">
        <f>E13</f>
        <v>149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3834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23031326</v>
      </c>
      <c r="D24" s="26">
        <f t="shared" si="6"/>
        <v>1613841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150173</v>
      </c>
      <c r="J24" s="26">
        <f t="shared" si="6"/>
        <v>0</v>
      </c>
      <c r="K24" s="26">
        <f t="shared" si="6"/>
        <v>2125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1442637</v>
      </c>
      <c r="P24" s="26">
        <f t="shared" si="6"/>
        <v>16603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9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44448</v>
      </c>
      <c r="C5" s="30" t="s">
        <v>7</v>
      </c>
      <c r="D5" s="40">
        <f>IFERROR(INT(TRIM(SUBSTITUTE(VLOOKUP($A5&amp;"*",各都道府県の状況!$A:$I,D$3,FALSE), "※5", ""))), "")</f>
        <v>58749</v>
      </c>
      <c r="E5" s="40">
        <f>IFERROR(INT(TRIM(SUBSTITUTE(VLOOKUP($A5&amp;"*",各都道府県の状況!$A:$I,E$3,FALSE), "※5", ""))), "")</f>
        <v>1038393</v>
      </c>
      <c r="F5" s="40">
        <f>IFERROR(INT(TRIM(SUBSTITUTE(VLOOKUP($A5&amp;"*",各都道府県の状況!$A:$I,F$3,FALSE), "※5", ""))), "")</f>
        <v>54989</v>
      </c>
      <c r="G5" s="40">
        <f>IFERROR(INT(TRIM(SUBSTITUTE(VLOOKUP($A5&amp;"*",各都道府県の状況!$A:$I,G$3,FALSE), "※5", ""))), "")</f>
        <v>1460</v>
      </c>
      <c r="H5" s="40">
        <f>IFERROR(INT(TRIM(SUBSTITUTE(VLOOKUP($A5&amp;"*",各都道府県の状況!$A:$I,H$3,FALSE), "※5", ""))), "")</f>
        <v>2531</v>
      </c>
      <c r="I5" s="40">
        <f>IFERROR(INT(TRIM(SUBSTITUTE(VLOOKUP($A5&amp;"*",各都道府県の状況!$A:$I,I$3,FALSE), "※5", ""))), "")</f>
        <v>26</v>
      </c>
      <c r="J5" s="2"/>
    </row>
    <row r="6" spans="1:10" x14ac:dyDescent="0.55000000000000004">
      <c r="A6" s="12" t="s">
        <v>182</v>
      </c>
      <c r="B6" s="13">
        <f t="shared" si="0"/>
        <v>44448</v>
      </c>
      <c r="C6" s="30" t="s">
        <v>11</v>
      </c>
      <c r="D6" s="40">
        <f>IFERROR(INT(TRIM(SUBSTITUTE(VLOOKUP($A6&amp;"*",各都道府県の状況!$A:$I,D$3,FALSE), "※5", ""))), "")</f>
        <v>5008</v>
      </c>
      <c r="E6" s="40">
        <f>IFERROR(INT(TRIM(SUBSTITUTE(VLOOKUP($A6&amp;"*",各都道府県の状況!$A:$I,E$3,FALSE), "※5", ""))), "")</f>
        <v>76805</v>
      </c>
      <c r="F6" s="40">
        <f>IFERROR(INT(TRIM(SUBSTITUTE(VLOOKUP($A6&amp;"*",各都道府県の状況!$A:$I,F$3,FALSE), "※5", ""))), "")</f>
        <v>4298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677</v>
      </c>
      <c r="I6" s="40">
        <f>IFERROR(INT(TRIM(SUBSTITUTE(VLOOKUP($A6&amp;"*",各都道府県の状況!$A:$I,I$3,FALSE), "※5", ""))), "")</f>
        <v>3</v>
      </c>
    </row>
    <row r="7" spans="1:10" x14ac:dyDescent="0.55000000000000004">
      <c r="A7" s="12" t="s">
        <v>183</v>
      </c>
      <c r="B7" s="13">
        <f t="shared" si="0"/>
        <v>44448</v>
      </c>
      <c r="C7" s="30" t="s">
        <v>12</v>
      </c>
      <c r="D7" s="40">
        <f>IFERROR(INT(TRIM(SUBSTITUTE(VLOOKUP($A7&amp;"*",各都道府県の状況!$A:$I,D$3,FALSE), "※5", ""))), "")</f>
        <v>3321</v>
      </c>
      <c r="E7" s="40">
        <f>IFERROR(INT(TRIM(SUBSTITUTE(VLOOKUP($A7&amp;"*",各都道府県の状況!$A:$I,E$3,FALSE), "※5", ""))), "")</f>
        <v>112736</v>
      </c>
      <c r="F7" s="40">
        <f>IFERROR(INT(TRIM(SUBSTITUTE(VLOOKUP($A7&amp;"*",各都道府県の状況!$A:$I,F$3,FALSE), "※5", ""))), "")</f>
        <v>2956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315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44448</v>
      </c>
      <c r="C8" s="30" t="s">
        <v>13</v>
      </c>
      <c r="D8" s="40">
        <f>IFERROR(INT(TRIM(SUBSTITUTE(VLOOKUP($A8&amp;"*",各都道府県の状況!$A:$I,D$3,FALSE), "※5", ""))), "")</f>
        <v>15548</v>
      </c>
      <c r="E8" s="40">
        <f>IFERROR(INT(TRIM(SUBSTITUTE(VLOOKUP($A8&amp;"*",各都道府県の状況!$A:$I,E$3,FALSE), "※5", ""))), "")</f>
        <v>217454</v>
      </c>
      <c r="F8" s="40">
        <f>IFERROR(INT(TRIM(SUBSTITUTE(VLOOKUP($A8&amp;"*",各都道府県の状況!$A:$I,F$3,FALSE), "※5", ""))), "")</f>
        <v>14397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1005</v>
      </c>
      <c r="I8" s="40">
        <f>IFERROR(INT(TRIM(SUBSTITUTE(VLOOKUP($A8&amp;"*",各都道府県の状況!$A:$I,I$3,FALSE), "※5", ""))), "")</f>
        <v>23</v>
      </c>
    </row>
    <row r="9" spans="1:10" ht="21" customHeight="1" x14ac:dyDescent="0.55000000000000004">
      <c r="A9" s="12" t="s">
        <v>185</v>
      </c>
      <c r="B9" s="13">
        <f t="shared" si="0"/>
        <v>44448</v>
      </c>
      <c r="C9" s="30" t="s">
        <v>14</v>
      </c>
      <c r="D9" s="40">
        <f>IFERROR(INT(TRIM(SUBSTITUTE(VLOOKUP($A9&amp;"*",各都道府県の状況!$A:$I,D$3,FALSE), "※5", ""))), "")</f>
        <v>1739</v>
      </c>
      <c r="E9" s="40">
        <f>IFERROR(INT(TRIM(SUBSTITUTE(VLOOKUP($A9&amp;"*",各都道府県の状況!$A:$I,E$3,FALSE), "※5", ""))), "")</f>
        <v>23792</v>
      </c>
      <c r="F9" s="40">
        <f>IFERROR(INT(TRIM(SUBSTITUTE(VLOOKUP($A9&amp;"*",各都道府県の状況!$A:$I,F$3,FALSE), "※5", ""))), "")</f>
        <v>1594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119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44448</v>
      </c>
      <c r="C10" s="30" t="s">
        <v>15</v>
      </c>
      <c r="D10" s="40">
        <f>IFERROR(INT(TRIM(SUBSTITUTE(VLOOKUP($A10&amp;"*",各都道府県の状況!$A:$I,D$3,FALSE), "※5", ""))), "")</f>
        <v>3362</v>
      </c>
      <c r="E10" s="40">
        <f>IFERROR(INT(TRIM(SUBSTITUTE(VLOOKUP($A10&amp;"*",各都道府県の状況!$A:$I,E$3,FALSE), "※5", ""))), "")</f>
        <v>88984</v>
      </c>
      <c r="F10" s="40">
        <f>IFERROR(INT(TRIM(SUBSTITUTE(VLOOKUP($A10&amp;"*",各都道府県の状況!$A:$I,F$3,FALSE), "※5", ""))), "")</f>
        <v>3094</v>
      </c>
      <c r="G10" s="40">
        <f>IFERROR(INT(TRIM(SUBSTITUTE(VLOOKUP($A10&amp;"*",各都道府県の状況!$A:$I,G$3,FALSE), "※5", ""))), "")</f>
        <v>51</v>
      </c>
      <c r="H10" s="40">
        <f>IFERROR(INT(TRIM(SUBSTITUTE(VLOOKUP($A10&amp;"*",各都道府県の状況!$A:$I,H$3,FALSE), "※5", ""))), "")</f>
        <v>217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44448</v>
      </c>
      <c r="C11" s="30" t="s">
        <v>16</v>
      </c>
      <c r="D11" s="40">
        <f>IFERROR(INT(TRIM(SUBSTITUTE(VLOOKUP($A11&amp;"*",各都道府県の状況!$A:$I,D$3,FALSE), "※5", ""))), "")</f>
        <v>9130</v>
      </c>
      <c r="E11" s="40">
        <f>IFERROR(INT(TRIM(SUBSTITUTE(VLOOKUP($A11&amp;"*",各都道府県の状況!$A:$I,E$3,FALSE), "※5", ""))), "")</f>
        <v>380118</v>
      </c>
      <c r="F11" s="40">
        <f>IFERROR(INT(TRIM(SUBSTITUTE(VLOOKUP($A11&amp;"*",各都道府県の状況!$A:$I,F$3,FALSE), "※5", ""))), "")</f>
        <v>8535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422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44448</v>
      </c>
      <c r="C12" s="30" t="s">
        <v>17</v>
      </c>
      <c r="D12" s="40">
        <f>IFERROR(INT(TRIM(SUBSTITUTE(VLOOKUP($A12&amp;"*",各都道府県の状況!$A:$I,D$3,FALSE), "※5", ""))), "")</f>
        <v>22518</v>
      </c>
      <c r="E12" s="40">
        <f>IFERROR(INT(TRIM(SUBSTITUTE(VLOOKUP($A12&amp;"*",各都道府県の状況!$A:$I,E$3,FALSE), "※5", ""))), "")</f>
        <v>38447</v>
      </c>
      <c r="F12" s="40">
        <f>IFERROR(INT(TRIM(SUBSTITUTE(VLOOKUP($A12&amp;"*",各都道府県の状況!$A:$I,F$3,FALSE), "※5", ""))), "")</f>
        <v>20775</v>
      </c>
      <c r="G12" s="40">
        <f>IFERROR(INT(TRIM(SUBSTITUTE(VLOOKUP($A12&amp;"*",各都道府県の状況!$A:$I,G$3,FALSE), "※5", ""))), "")</f>
        <v>201</v>
      </c>
      <c r="H12" s="40">
        <f>IFERROR(INT(TRIM(SUBSTITUTE(VLOOKUP($A12&amp;"*",各都道府県の状況!$A:$I,H$3,FALSE), "※5", ""))), "")</f>
        <v>1542</v>
      </c>
      <c r="I12" s="40">
        <f>IFERROR(INT(TRIM(SUBSTITUTE(VLOOKUP($A12&amp;"*",各都道府県の状況!$A:$I,I$3,FALSE), "※5", ""))), "")</f>
        <v>27</v>
      </c>
    </row>
    <row r="13" spans="1:10" x14ac:dyDescent="0.55000000000000004">
      <c r="A13" s="12" t="s">
        <v>189</v>
      </c>
      <c r="B13" s="13">
        <f t="shared" si="0"/>
        <v>44448</v>
      </c>
      <c r="C13" s="30" t="s">
        <v>18</v>
      </c>
      <c r="D13" s="40">
        <f>IFERROR(INT(TRIM(SUBSTITUTE(VLOOKUP($A13&amp;"*",各都道府県の状況!$A:$I,D$3,FALSE), "※5", ""))), "")</f>
        <v>14263</v>
      </c>
      <c r="E13" s="40">
        <f>IFERROR(INT(TRIM(SUBSTITUTE(VLOOKUP($A13&amp;"*",各都道府県の状況!$A:$I,E$3,FALSE), "※5", ""))), "")</f>
        <v>406177</v>
      </c>
      <c r="F13" s="40">
        <f>IFERROR(INT(TRIM(SUBSTITUTE(VLOOKUP($A13&amp;"*",各都道府県の状況!$A:$I,F$3,FALSE), "※5", ""))), "")</f>
        <v>13116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1042</v>
      </c>
      <c r="I13" s="40">
        <f>IFERROR(INT(TRIM(SUBSTITUTE(VLOOKUP($A13&amp;"*",各都道府県の状況!$A:$I,I$3,FALSE), "※5", ""))), "")</f>
        <v>15</v>
      </c>
    </row>
    <row r="14" spans="1:10" x14ac:dyDescent="0.55000000000000004">
      <c r="A14" s="12" t="s">
        <v>190</v>
      </c>
      <c r="B14" s="13">
        <f t="shared" si="0"/>
        <v>44448</v>
      </c>
      <c r="C14" s="30" t="s">
        <v>19</v>
      </c>
      <c r="D14" s="40">
        <f>IFERROR(INT(TRIM(SUBSTITUTE(VLOOKUP($A14&amp;"*",各都道府県の状況!$A:$I,D$3,FALSE), "※5", ""))), "")</f>
        <v>15923</v>
      </c>
      <c r="E14" s="40">
        <f>IFERROR(INT(TRIM(SUBSTITUTE(VLOOKUP($A14&amp;"*",各都道府県の状況!$A:$I,E$3,FALSE), "※5", ""))), "")</f>
        <v>269863</v>
      </c>
      <c r="F14" s="40">
        <f>IFERROR(INT(TRIM(SUBSTITUTE(VLOOKUP($A14&amp;"*",各都道府県の状況!$A:$I,F$3,FALSE), "※5", ""))), "")</f>
        <v>14741</v>
      </c>
      <c r="G14" s="40">
        <f>IFERROR(INT(TRIM(SUBSTITUTE(VLOOKUP($A14&amp;"*",各都道府県の状況!$A:$I,G$3,FALSE), "※5", ""))), "")</f>
        <v>164</v>
      </c>
      <c r="H14" s="40">
        <f>IFERROR(INT(TRIM(SUBSTITUTE(VLOOKUP($A14&amp;"*",各都道府県の状況!$A:$I,H$3,FALSE), "※5", ""))), "")</f>
        <v>1018</v>
      </c>
      <c r="I14" s="40">
        <f>IFERROR(INT(TRIM(SUBSTITUTE(VLOOKUP($A14&amp;"*",各都道府県の状況!$A:$I,I$3,FALSE), "※5", ""))), "")</f>
        <v>26</v>
      </c>
    </row>
    <row r="15" spans="1:10" x14ac:dyDescent="0.55000000000000004">
      <c r="A15" s="12" t="s">
        <v>191</v>
      </c>
      <c r="B15" s="13">
        <f t="shared" si="0"/>
        <v>44448</v>
      </c>
      <c r="C15" s="30" t="s">
        <v>20</v>
      </c>
      <c r="D15" s="40">
        <f>IFERROR(INT(TRIM(SUBSTITUTE(VLOOKUP($A15&amp;"*",各都道府県の状況!$A:$I,D$3,FALSE), "※5", ""))), "")</f>
        <v>108756</v>
      </c>
      <c r="E15" s="40">
        <f>IFERROR(INT(TRIM(SUBSTITUTE(VLOOKUP($A15&amp;"*",各都道府県の状況!$A:$I,E$3,FALSE), "※5", ""))), "")</f>
        <v>1351400</v>
      </c>
      <c r="F15" s="40">
        <f>IFERROR(INT(TRIM(SUBSTITUTE(VLOOKUP($A15&amp;"*",各都道府県の状況!$A:$I,F$3,FALSE), "※5", ""))), "")</f>
        <v>96383</v>
      </c>
      <c r="G15" s="40">
        <f>IFERROR(INT(TRIM(SUBSTITUTE(VLOOKUP($A15&amp;"*",各都道府県の状況!$A:$I,G$3,FALSE), "※5", ""))), "")</f>
        <v>924</v>
      </c>
      <c r="H15" s="40">
        <f>IFERROR(INT(TRIM(SUBSTITUTE(VLOOKUP($A15&amp;"*",各都道府県の状況!$A:$I,H$3,FALSE), "※5", ""))), "")</f>
        <v>11449</v>
      </c>
      <c r="I15" s="40">
        <f>IFERROR(INT(TRIM(SUBSTITUTE(VLOOKUP($A15&amp;"*",各都道府県の状況!$A:$I,I$3,FALSE), "※5", ""))), "")</f>
        <v>134</v>
      </c>
    </row>
    <row r="16" spans="1:10" x14ac:dyDescent="0.55000000000000004">
      <c r="A16" s="12" t="s">
        <v>192</v>
      </c>
      <c r="B16" s="13">
        <f t="shared" si="0"/>
        <v>44448</v>
      </c>
      <c r="C16" s="30" t="s">
        <v>21</v>
      </c>
      <c r="D16" s="40">
        <f>IFERROR(INT(TRIM(SUBSTITUTE(VLOOKUP($A16&amp;"*",各都道府県の状況!$A:$I,D$3,FALSE), "※5", ""))), "")</f>
        <v>94492</v>
      </c>
      <c r="E16" s="40">
        <f>IFERROR(INT(TRIM(SUBSTITUTE(VLOOKUP($A16&amp;"*",各都道府県の状況!$A:$I,E$3,FALSE), "※5", ""))), "")</f>
        <v>979329</v>
      </c>
      <c r="F16" s="40">
        <f>IFERROR(INT(TRIM(SUBSTITUTE(VLOOKUP($A16&amp;"*",各都道府県の状況!$A:$I,F$3,FALSE), "※5", ""))), "")</f>
        <v>82633</v>
      </c>
      <c r="G16" s="40">
        <f>IFERROR(INT(TRIM(SUBSTITUTE(VLOOKUP($A16&amp;"*",各都道府県の状況!$A:$I,G$3,FALSE), "※5", ""))), "")</f>
        <v>918</v>
      </c>
      <c r="H16" s="40">
        <f>IFERROR(INT(TRIM(SUBSTITUTE(VLOOKUP($A16&amp;"*",各都道府県の状況!$A:$I,H$3,FALSE), "※5", ""))), "")</f>
        <v>10941</v>
      </c>
      <c r="I16" s="40">
        <f>IFERROR(INT(TRIM(SUBSTITUTE(VLOOKUP($A16&amp;"*",各都道府県の状況!$A:$I,I$3,FALSE), "※5", ""))), "")</f>
        <v>93</v>
      </c>
    </row>
    <row r="17" spans="1:9" x14ac:dyDescent="0.55000000000000004">
      <c r="A17" s="12" t="s">
        <v>193</v>
      </c>
      <c r="B17" s="13">
        <f t="shared" si="0"/>
        <v>44448</v>
      </c>
      <c r="C17" s="30" t="s">
        <v>22</v>
      </c>
      <c r="D17" s="40">
        <f>IFERROR(INT(TRIM(SUBSTITUTE(VLOOKUP($A17&amp;"*",各都道府県の状況!$A:$I,D$3,FALSE), "※5", ""))), "")</f>
        <v>362701</v>
      </c>
      <c r="E17" s="40">
        <f>IFERROR(INT(TRIM(SUBSTITUTE(VLOOKUP($A17&amp;"*",各都道府県の状況!$A:$I,E$3,FALSE), "※5", ""))), "")</f>
        <v>3409164</v>
      </c>
      <c r="F17" s="40">
        <f>IFERROR(INT(TRIM(SUBSTITUTE(VLOOKUP($A17&amp;"*",各都道府県の状況!$A:$I,F$3,FALSE), "※5", ""))), "")</f>
        <v>339021</v>
      </c>
      <c r="G17" s="40">
        <f>IFERROR(INT(TRIM(SUBSTITUTE(VLOOKUP($A17&amp;"*",各都道府県の状況!$A:$I,G$3,FALSE), "※5", ""))), "")</f>
        <v>2613</v>
      </c>
      <c r="H17" s="40">
        <f>IFERROR(INT(TRIM(SUBSTITUTE(VLOOKUP($A17&amp;"*",各都道府県の状況!$A:$I,H$3,FALSE), "※5", ""))), "")</f>
        <v>21067</v>
      </c>
      <c r="I17" s="40">
        <f>IFERROR(INT(TRIM(SUBSTITUTE(VLOOKUP($A17&amp;"*",各都道府県の状況!$A:$I,I$3,FALSE), "※5", ""))), "")</f>
        <v>251</v>
      </c>
    </row>
    <row r="18" spans="1:9" x14ac:dyDescent="0.55000000000000004">
      <c r="A18" s="12" t="s">
        <v>194</v>
      </c>
      <c r="B18" s="13">
        <f t="shared" si="0"/>
        <v>44448</v>
      </c>
      <c r="C18" s="30" t="s">
        <v>23</v>
      </c>
      <c r="D18" s="40">
        <f>IFERROR(INT(TRIM(SUBSTITUTE(VLOOKUP($A18&amp;"*",各都道府県の状況!$A:$I,D$3,FALSE), "※5", ""))), "")</f>
        <v>159780</v>
      </c>
      <c r="E18" s="40">
        <f>IFERROR(INT(TRIM(SUBSTITUTE(VLOOKUP($A18&amp;"*",各都道府県の状況!$A:$I,E$3,FALSE), "※5", ""))), "")</f>
        <v>1485743</v>
      </c>
      <c r="F18" s="40">
        <f>IFERROR(INT(TRIM(SUBSTITUTE(VLOOKUP($A18&amp;"*",各都道府県の状況!$A:$I,F$3,FALSE), "※5", ""))), "")</f>
        <v>148495</v>
      </c>
      <c r="G18" s="40">
        <f>IFERROR(INT(TRIM(SUBSTITUTE(VLOOKUP($A18&amp;"*",各都道府県の状況!$A:$I,G$3,FALSE), "※5", ""))), "")</f>
        <v>1158</v>
      </c>
      <c r="H18" s="40">
        <f>IFERROR(INT(TRIM(SUBSTITUTE(VLOOKUP($A18&amp;"*",各都道府県の状況!$A:$I,H$3,FALSE), "※5", ""))), "")</f>
        <v>10127</v>
      </c>
      <c r="I18" s="40">
        <f>IFERROR(INT(TRIM(SUBSTITUTE(VLOOKUP($A18&amp;"*",各都道府県の状況!$A:$I,I$3,FALSE), "※5", ""))), "")</f>
        <v>216</v>
      </c>
    </row>
    <row r="19" spans="1:9" x14ac:dyDescent="0.55000000000000004">
      <c r="A19" s="12" t="s">
        <v>195</v>
      </c>
      <c r="B19" s="13">
        <f t="shared" si="0"/>
        <v>44448</v>
      </c>
      <c r="C19" s="30" t="s">
        <v>24</v>
      </c>
      <c r="D19" s="40">
        <f>IFERROR(INT(TRIM(SUBSTITUTE(VLOOKUP($A19&amp;"*",各都道府県の状況!$A:$I,D$3,FALSE), "※5", ""))), "")</f>
        <v>7253</v>
      </c>
      <c r="E19" s="40">
        <f>IFERROR(INT(TRIM(SUBSTITUTE(VLOOKUP($A19&amp;"*",各都道府県の状況!$A:$I,E$3,FALSE), "※5", ""))), "")</f>
        <v>257325</v>
      </c>
      <c r="F19" s="40">
        <f>IFERROR(INT(TRIM(SUBSTITUTE(VLOOKUP($A19&amp;"*",各都道府県の状況!$A:$I,F$3,FALSE), "※5", ""))), "")</f>
        <v>6663</v>
      </c>
      <c r="G19" s="40">
        <f>IFERROR(INT(TRIM(SUBSTITUTE(VLOOKUP($A19&amp;"*",各都道府県の状況!$A:$I,G$3,FALSE), "※5", ""))), "")</f>
        <v>56</v>
      </c>
      <c r="H19" s="40">
        <f>IFERROR(INT(TRIM(SUBSTITUTE(VLOOKUP($A19&amp;"*",各都道府県の状況!$A:$I,H$3,FALSE), "※5", ""))), "")</f>
        <v>534</v>
      </c>
      <c r="I19" s="40">
        <f>IFERROR(INT(TRIM(SUBSTITUTE(VLOOKUP($A19&amp;"*",各都道府県の状況!$A:$I,I$3,FALSE), "※5", ""))), "")</f>
        <v>10</v>
      </c>
    </row>
    <row r="20" spans="1:9" x14ac:dyDescent="0.55000000000000004">
      <c r="A20" s="12" t="s">
        <v>196</v>
      </c>
      <c r="B20" s="13">
        <f t="shared" si="0"/>
        <v>44448</v>
      </c>
      <c r="C20" s="30" t="s">
        <v>25</v>
      </c>
      <c r="D20" s="40">
        <f>IFERROR(INT(TRIM(SUBSTITUTE(VLOOKUP($A20&amp;"*",各都道府県の状況!$A:$I,D$3,FALSE), "※5", ""))), "")</f>
        <v>4644</v>
      </c>
      <c r="E20" s="40">
        <f>IFERROR(INT(TRIM(SUBSTITUTE(VLOOKUP($A20&amp;"*",各都道府県の状況!$A:$I,E$3,FALSE), "※5", ""))), "")</f>
        <v>105554</v>
      </c>
      <c r="F20" s="40">
        <f>IFERROR(INT(TRIM(SUBSTITUTE(VLOOKUP($A20&amp;"*",各都道府県の状況!$A:$I,F$3,FALSE), "※5", ""))), "")</f>
        <v>4191</v>
      </c>
      <c r="G20" s="40">
        <f>IFERROR(INT(TRIM(SUBSTITUTE(VLOOKUP($A20&amp;"*",各都道府県の状況!$A:$I,G$3,FALSE), "※5", ""))), "")</f>
        <v>44</v>
      </c>
      <c r="H20" s="40">
        <f>IFERROR(INT(TRIM(SUBSTITUTE(VLOOKUP($A20&amp;"*",各都道府県の状況!$A:$I,H$3,FALSE), "※5", ""))), "")</f>
        <v>409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44448</v>
      </c>
      <c r="C21" s="30" t="s">
        <v>26</v>
      </c>
      <c r="D21" s="40">
        <f>IFERROR(INT(TRIM(SUBSTITUTE(VLOOKUP($A21&amp;"*",各都道府県の状況!$A:$I,D$3,FALSE), "※5", ""))), "")</f>
        <v>7522</v>
      </c>
      <c r="E21" s="40">
        <f>IFERROR(INT(TRIM(SUBSTITUTE(VLOOKUP($A21&amp;"*",各都道府県の状況!$A:$I,E$3,FALSE), "※5", ""))), "")</f>
        <v>175383</v>
      </c>
      <c r="F21" s="40">
        <f>IFERROR(INT(TRIM(SUBSTITUTE(VLOOKUP($A21&amp;"*",各都道府県の状況!$A:$I,F$3,FALSE), "※5", ""))), "")</f>
        <v>7071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308</v>
      </c>
      <c r="I21" s="40">
        <f>IFERROR(INT(TRIM(SUBSTITUTE(VLOOKUP($A21&amp;"*",各都道府県の状況!$A:$I,I$3,FALSE), "※5", ""))), "")</f>
        <v>4</v>
      </c>
    </row>
    <row r="22" spans="1:9" x14ac:dyDescent="0.55000000000000004">
      <c r="A22" s="12" t="s">
        <v>198</v>
      </c>
      <c r="B22" s="13">
        <f t="shared" si="0"/>
        <v>44448</v>
      </c>
      <c r="C22" s="30" t="s">
        <v>27</v>
      </c>
      <c r="D22" s="40">
        <f>IFERROR(INT(TRIM(SUBSTITUTE(VLOOKUP($A22&amp;"*",各都道府県の状況!$A:$I,D$3,FALSE), "※5", ""))), "")</f>
        <v>2783</v>
      </c>
      <c r="E22" s="40">
        <f>IFERROR(INT(TRIM(SUBSTITUTE(VLOOKUP($A22&amp;"*",各都道府県の状況!$A:$I,E$3,FALSE), "※5", ""))), "")</f>
        <v>104790</v>
      </c>
      <c r="F22" s="40">
        <f>IFERROR(INT(TRIM(SUBSTITUTE(VLOOKUP($A22&amp;"*",各都道府県の状況!$A:$I,F$3,FALSE), "※5", ""))), "")</f>
        <v>2555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192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44448</v>
      </c>
      <c r="C23" s="30" t="s">
        <v>28</v>
      </c>
      <c r="D23" s="40">
        <f>IFERROR(INT(TRIM(SUBSTITUTE(VLOOKUP($A23&amp;"*",各都道府県の状況!$A:$I,D$3,FALSE), "※5", ""))), "")</f>
        <v>4802</v>
      </c>
      <c r="E23" s="40">
        <f>IFERROR(INT(TRIM(SUBSTITUTE(VLOOKUP($A23&amp;"*",各都道府県の状況!$A:$I,E$3,FALSE), "※5", ""))), "")</f>
        <v>97156</v>
      </c>
      <c r="F23" s="40">
        <f>IFERROR(INT(TRIM(SUBSTITUTE(VLOOKUP($A23&amp;"*",各都道府県の状況!$A:$I,F$3,FALSE), "※5", ""))), "")</f>
        <v>4389</v>
      </c>
      <c r="G23" s="40">
        <f>IFERROR(INT(TRIM(SUBSTITUTE(VLOOKUP($A23&amp;"*",各都道府県の状況!$A:$I,G$3,FALSE), "※5", ""))), "")</f>
        <v>26</v>
      </c>
      <c r="H23" s="40">
        <f>IFERROR(INT(TRIM(SUBSTITUTE(VLOOKUP($A23&amp;"*",各都道府県の状況!$A:$I,H$3,FALSE), "※5", ""))), "")</f>
        <v>389</v>
      </c>
      <c r="I23" s="40">
        <f>IFERROR(INT(TRIM(SUBSTITUTE(VLOOKUP($A23&amp;"*",各都道府県の状況!$A:$I,I$3,FALSE), "※5", ""))), "")</f>
        <v>4</v>
      </c>
    </row>
    <row r="24" spans="1:9" x14ac:dyDescent="0.55000000000000004">
      <c r="A24" s="12" t="s">
        <v>200</v>
      </c>
      <c r="B24" s="13">
        <f t="shared" si="0"/>
        <v>44448</v>
      </c>
      <c r="C24" s="30" t="s">
        <v>29</v>
      </c>
      <c r="D24" s="40">
        <f>IFERROR(INT(TRIM(SUBSTITUTE(VLOOKUP($A24&amp;"*",各都道府県の状況!$A:$I,D$3,FALSE), "※5", ""))), "")</f>
        <v>8282</v>
      </c>
      <c r="E24" s="40">
        <f>IFERROR(INT(TRIM(SUBSTITUTE(VLOOKUP($A24&amp;"*",各都道府県の状況!$A:$I,E$3,FALSE), "※5", ""))), "")</f>
        <v>285547</v>
      </c>
      <c r="F24" s="40">
        <f>IFERROR(INT(TRIM(SUBSTITUTE(VLOOKUP($A24&amp;"*",各都道府県の状況!$A:$I,F$3,FALSE), "※5", ""))), "")</f>
        <v>7822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374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44448</v>
      </c>
      <c r="C25" s="30" t="s">
        <v>30</v>
      </c>
      <c r="D25" s="40">
        <f>IFERROR(INT(TRIM(SUBSTITUTE(VLOOKUP($A25&amp;"*",各都道府県の状況!$A:$I,D$3,FALSE), "※5", ""))), "")</f>
        <v>17531</v>
      </c>
      <c r="E25" s="40">
        <f>IFERROR(INT(TRIM(SUBSTITUTE(VLOOKUP($A25&amp;"*",各都道府県の状況!$A:$I,E$3,FALSE), "※5", ""))), "")</f>
        <v>370666</v>
      </c>
      <c r="F25" s="40">
        <f>IFERROR(INT(TRIM(SUBSTITUTE(VLOOKUP($A25&amp;"*",各都道府県の状況!$A:$I,F$3,FALSE), "※5", ""))), "")</f>
        <v>15620</v>
      </c>
      <c r="G25" s="40">
        <f>IFERROR(INT(TRIM(SUBSTITUTE(VLOOKUP($A25&amp;"*",各都道府県の状況!$A:$I,G$3,FALSE), "※5", ""))), "")</f>
        <v>206</v>
      </c>
      <c r="H25" s="40">
        <f>IFERROR(INT(TRIM(SUBSTITUTE(VLOOKUP($A25&amp;"*",各都道府県の状況!$A:$I,H$3,FALSE), "※5", ""))), "")</f>
        <v>1782</v>
      </c>
      <c r="I25" s="40">
        <f>IFERROR(INT(TRIM(SUBSTITUTE(VLOOKUP($A25&amp;"*",各都道府県の状況!$A:$I,I$3,FALSE), "※5", ""))), "")</f>
        <v>18</v>
      </c>
    </row>
    <row r="26" spans="1:9" x14ac:dyDescent="0.55000000000000004">
      <c r="A26" s="12" t="s">
        <v>202</v>
      </c>
      <c r="B26" s="13">
        <f t="shared" si="0"/>
        <v>44448</v>
      </c>
      <c r="C26" s="30" t="s">
        <v>31</v>
      </c>
      <c r="D26" s="40">
        <f>IFERROR(INT(TRIM(SUBSTITUTE(VLOOKUP($A26&amp;"*",各都道府県の状況!$A:$I,D$3,FALSE), "※5", ""))), "")</f>
        <v>25032</v>
      </c>
      <c r="E26" s="40">
        <f>IFERROR(INT(TRIM(SUBSTITUTE(VLOOKUP($A26&amp;"*",各都道府県の状況!$A:$I,E$3,FALSE), "※5", ""))), "")</f>
        <v>563324</v>
      </c>
      <c r="F26" s="40">
        <f>IFERROR(INT(TRIM(SUBSTITUTE(VLOOKUP($A26&amp;"*",各都道府県の状況!$A:$I,F$3,FALSE), "※5", ""))), "")</f>
        <v>21651</v>
      </c>
      <c r="G26" s="40">
        <f>IFERROR(INT(TRIM(SUBSTITUTE(VLOOKUP($A26&amp;"*",各都道府県の状況!$A:$I,G$3,FALSE), "※5", ""))), "")</f>
        <v>193</v>
      </c>
      <c r="H26" s="40">
        <f>IFERROR(INT(TRIM(SUBSTITUTE(VLOOKUP($A26&amp;"*",各都道府県の状況!$A:$I,H$3,FALSE), "※5", ""))), "")</f>
        <v>3188</v>
      </c>
      <c r="I26" s="40">
        <f>IFERROR(INT(TRIM(SUBSTITUTE(VLOOKUP($A26&amp;"*",各都道府県の状況!$A:$I,I$3,FALSE), "※5", ""))), "")</f>
        <v>20</v>
      </c>
    </row>
    <row r="27" spans="1:9" x14ac:dyDescent="0.55000000000000004">
      <c r="A27" s="12" t="s">
        <v>203</v>
      </c>
      <c r="B27" s="13">
        <f t="shared" si="0"/>
        <v>44448</v>
      </c>
      <c r="C27" s="30" t="s">
        <v>32</v>
      </c>
      <c r="D27" s="40">
        <f>IFERROR(INT(TRIM(SUBSTITUTE(VLOOKUP($A27&amp;"*",各都道府県の状況!$A:$I,D$3,FALSE), "※5", ""))), "")</f>
        <v>95681</v>
      </c>
      <c r="E27" s="40">
        <f>IFERROR(INT(TRIM(SUBSTITUTE(VLOOKUP($A27&amp;"*",各都道府県の状況!$A:$I,E$3,FALSE), "※5", ""))), "")</f>
        <v>1153458</v>
      </c>
      <c r="F27" s="40">
        <f>IFERROR(INT(TRIM(SUBSTITUTE(VLOOKUP($A27&amp;"*",各都道府県の状況!$A:$I,F$3,FALSE), "※5", ""))), "")</f>
        <v>73582</v>
      </c>
      <c r="G27" s="40">
        <f>IFERROR(INT(TRIM(SUBSTITUTE(VLOOKUP($A27&amp;"*",各都道府県の状況!$A:$I,G$3,FALSE), "※5", ""))), "")</f>
        <v>1060</v>
      </c>
      <c r="H27" s="40">
        <f>IFERROR(INT(TRIM(SUBSTITUTE(VLOOKUP($A27&amp;"*",各都道府県の状況!$A:$I,H$3,FALSE), "※5", ""))), "")</f>
        <v>21039</v>
      </c>
      <c r="I27" s="40">
        <f>IFERROR(INT(TRIM(SUBSTITUTE(VLOOKUP($A27&amp;"*",各都道府県の状況!$A:$I,I$3,FALSE), "※5", ""))), "")</f>
        <v>94</v>
      </c>
    </row>
    <row r="28" spans="1:9" x14ac:dyDescent="0.55000000000000004">
      <c r="A28" s="12" t="s">
        <v>204</v>
      </c>
      <c r="B28" s="13">
        <f t="shared" si="0"/>
        <v>44448</v>
      </c>
      <c r="C28" s="30" t="s">
        <v>33</v>
      </c>
      <c r="D28" s="40">
        <f>IFERROR(INT(TRIM(SUBSTITUTE(VLOOKUP($A28&amp;"*",各都道府県の状況!$A:$I,D$3,FALSE), "※5", ""))), "")</f>
        <v>13885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11410</v>
      </c>
      <c r="G28" s="40">
        <f>IFERROR(INT(TRIM(SUBSTITUTE(VLOOKUP($A28&amp;"*",各都道府県の状況!$A:$I,G$3,FALSE), "※5", ""))), "")</f>
        <v>144</v>
      </c>
      <c r="H28" s="40">
        <f>IFERROR(INT(TRIM(SUBSTITUTE(VLOOKUP($A28&amp;"*",各都道府県の状況!$A:$I,H$3,FALSE), "※5", ""))), "")</f>
        <v>2622</v>
      </c>
      <c r="I28" s="40">
        <f>IFERROR(INT(TRIM(SUBSTITUTE(VLOOKUP($A28&amp;"*",各都道府県の状況!$A:$I,I$3,FALSE), "※5", ""))), "")</f>
        <v>28</v>
      </c>
    </row>
    <row r="29" spans="1:9" x14ac:dyDescent="0.55000000000000004">
      <c r="A29" s="12" t="s">
        <v>205</v>
      </c>
      <c r="B29" s="13">
        <f t="shared" si="0"/>
        <v>44448</v>
      </c>
      <c r="C29" s="30" t="s">
        <v>34</v>
      </c>
      <c r="D29" s="40">
        <f>IFERROR(INT(TRIM(SUBSTITUTE(VLOOKUP($A29&amp;"*",各都道府県の状況!$A:$I,D$3,FALSE), "※5", ""))), "")</f>
        <v>11609</v>
      </c>
      <c r="E29" s="40">
        <f>IFERROR(INT(TRIM(SUBSTITUTE(VLOOKUP($A29&amp;"*",各都道府県の状況!$A:$I,E$3,FALSE), "※5", ""))), "")</f>
        <v>217669</v>
      </c>
      <c r="F29" s="40">
        <f>IFERROR(INT(TRIM(SUBSTITUTE(VLOOKUP($A29&amp;"*",各都道府県の状況!$A:$I,F$3,FALSE), "※5", ""))), "")</f>
        <v>10224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1288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44448</v>
      </c>
      <c r="C30" s="30" t="s">
        <v>35</v>
      </c>
      <c r="D30" s="40">
        <f>IFERROR(INT(TRIM(SUBSTITUTE(VLOOKUP($A30&amp;"*",各都道府県の状況!$A:$I,D$3,FALSE), "※5", ""))), "")</f>
        <v>33521</v>
      </c>
      <c r="E30" s="40">
        <f>IFERROR(INT(TRIM(SUBSTITUTE(VLOOKUP($A30&amp;"*",各都道府県の状況!$A:$I,E$3,FALSE), "※5", ""))), "")</f>
        <v>388403</v>
      </c>
      <c r="F30" s="40">
        <f>IFERROR(INT(TRIM(SUBSTITUTE(VLOOKUP($A30&amp;"*",各都道府県の状況!$A:$I,F$3,FALSE), "※5", ""))), "")</f>
        <v>29017</v>
      </c>
      <c r="G30" s="40">
        <f>IFERROR(INT(TRIM(SUBSTITUTE(VLOOKUP($A30&amp;"*",各都道府県の状況!$A:$I,G$3,FALSE), "※5", ""))), "")</f>
        <v>256</v>
      </c>
      <c r="H30" s="40">
        <f>IFERROR(INT(TRIM(SUBSTITUTE(VLOOKUP($A30&amp;"*",各都道府県の状況!$A:$I,H$3,FALSE), "※5", ""))), "")</f>
        <v>3978</v>
      </c>
      <c r="I30" s="40">
        <f>IFERROR(INT(TRIM(SUBSTITUTE(VLOOKUP($A30&amp;"*",各都道府県の状況!$A:$I,I$3,FALSE), "※5", ""))), "")</f>
        <v>89</v>
      </c>
    </row>
    <row r="31" spans="1:9" x14ac:dyDescent="0.55000000000000004">
      <c r="A31" s="12" t="s">
        <v>207</v>
      </c>
      <c r="B31" s="13">
        <f t="shared" si="0"/>
        <v>44448</v>
      </c>
      <c r="C31" s="30" t="s">
        <v>36</v>
      </c>
      <c r="D31" s="40">
        <f>IFERROR(INT(TRIM(SUBSTITUTE(VLOOKUP($A31&amp;"*",各都道府県の状況!$A:$I,D$3,FALSE), "※5", ""))), "")</f>
        <v>186775</v>
      </c>
      <c r="E31" s="40">
        <f>IFERROR(INT(TRIM(SUBSTITUTE(VLOOKUP($A31&amp;"*",各都道府県の状況!$A:$I,E$3,FALSE), "※5", ""))), "")</f>
        <v>3101495</v>
      </c>
      <c r="F31" s="40">
        <f>IFERROR(INT(TRIM(SUBSTITUTE(VLOOKUP($A31&amp;"*",各都道府県の状況!$A:$I,F$3,FALSE), "※5", ""))), "")</f>
        <v>160705</v>
      </c>
      <c r="G31" s="40">
        <f>IFERROR(INT(TRIM(SUBSTITUTE(VLOOKUP($A31&amp;"*",各都道府県の状況!$A:$I,G$3,FALSE), "※5", ""))), "")</f>
        <v>2855</v>
      </c>
      <c r="H31" s="40">
        <f>IFERROR(INT(TRIM(SUBSTITUTE(VLOOKUP($A31&amp;"*",各都道府県の状況!$A:$I,H$3,FALSE), "※5", ""))), "")</f>
        <v>21227</v>
      </c>
      <c r="I31" s="40">
        <f>IFERROR(INT(TRIM(SUBSTITUTE(VLOOKUP($A31&amp;"*",各都道府県の状況!$A:$I,I$3,FALSE), "※5", ""))), "")</f>
        <v>628</v>
      </c>
    </row>
    <row r="32" spans="1:9" x14ac:dyDescent="0.55000000000000004">
      <c r="A32" s="12" t="s">
        <v>208</v>
      </c>
      <c r="B32" s="13">
        <f t="shared" si="0"/>
        <v>44448</v>
      </c>
      <c r="C32" s="30" t="s">
        <v>37</v>
      </c>
      <c r="D32" s="40">
        <f>IFERROR(INT(TRIM(SUBSTITUTE(VLOOKUP($A32&amp;"*",各都道府県の状況!$A:$I,D$3,FALSE), "※5", ""))), "")</f>
        <v>71563</v>
      </c>
      <c r="E32" s="40">
        <f>IFERROR(INT(TRIM(SUBSTITUTE(VLOOKUP($A32&amp;"*",各都道府県の状況!$A:$I,E$3,FALSE), "※5", ""))), "")</f>
        <v>679057</v>
      </c>
      <c r="F32" s="40">
        <f>IFERROR(INT(TRIM(SUBSTITUTE(VLOOKUP($A32&amp;"*",各都道府県の状況!$A:$I,F$3,FALSE), "※5", ""))), "")</f>
        <v>63893</v>
      </c>
      <c r="G32" s="40">
        <f>IFERROR(INT(TRIM(SUBSTITUTE(VLOOKUP($A32&amp;"*",各都道府県の状況!$A:$I,G$3,FALSE), "※5", ""))), "")</f>
        <v>1359</v>
      </c>
      <c r="H32" s="40">
        <f>IFERROR(INT(TRIM(SUBSTITUTE(VLOOKUP($A32&amp;"*",各都道府県の状況!$A:$I,H$3,FALSE), "※5", ""))), "")</f>
        <v>6314</v>
      </c>
      <c r="I32" s="40">
        <f>IFERROR(INT(TRIM(SUBSTITUTE(VLOOKUP($A32&amp;"*",各都道府県の状況!$A:$I,I$3,FALSE), "※5", ""))), "")</f>
        <v>81</v>
      </c>
    </row>
    <row r="33" spans="1:9" x14ac:dyDescent="0.55000000000000004">
      <c r="A33" s="12" t="s">
        <v>209</v>
      </c>
      <c r="B33" s="13">
        <f t="shared" si="0"/>
        <v>44448</v>
      </c>
      <c r="C33" s="30" t="s">
        <v>38</v>
      </c>
      <c r="D33" s="40">
        <f>IFERROR(INT(TRIM(SUBSTITUTE(VLOOKUP($A33&amp;"*",各都道府県の状況!$A:$I,D$3,FALSE), "※5", ""))), "")</f>
        <v>14755</v>
      </c>
      <c r="E33" s="40">
        <f>IFERROR(INT(TRIM(SUBSTITUTE(VLOOKUP($A33&amp;"*",各都道府県の状況!$A:$I,E$3,FALSE), "※5", ""))), "")</f>
        <v>230093</v>
      </c>
      <c r="F33" s="40">
        <f>IFERROR(INT(TRIM(SUBSTITUTE(VLOOKUP($A33&amp;"*",各都道府県の状況!$A:$I,F$3,FALSE), "※5", ""))), "")</f>
        <v>13358</v>
      </c>
      <c r="G33" s="40">
        <f>IFERROR(INT(TRIM(SUBSTITUTE(VLOOKUP($A33&amp;"*",各都道府県の状況!$A:$I,G$3,FALSE), "※5", ""))), "")</f>
        <v>142</v>
      </c>
      <c r="H33" s="40">
        <f>IFERROR(INT(TRIM(SUBSTITUTE(VLOOKUP($A33&amp;"*",各都道府県の状況!$A:$I,H$3,FALSE), "※5", ""))), "")</f>
        <v>1311</v>
      </c>
      <c r="I33" s="40">
        <f>IFERROR(INT(TRIM(SUBSTITUTE(VLOOKUP($A33&amp;"*",各都道府県の状況!$A:$I,I$3,FALSE), "※5", ""))), "")</f>
        <v>18</v>
      </c>
    </row>
    <row r="34" spans="1:9" x14ac:dyDescent="0.55000000000000004">
      <c r="A34" s="12" t="s">
        <v>210</v>
      </c>
      <c r="B34" s="13">
        <f t="shared" si="0"/>
        <v>44448</v>
      </c>
      <c r="C34" s="30" t="s">
        <v>39</v>
      </c>
      <c r="D34" s="40">
        <f>IFERROR(INT(TRIM(SUBSTITUTE(VLOOKUP($A34&amp;"*",各都道府県の状況!$A:$I,D$3,FALSE), "※5", ""))), "")</f>
        <v>4982</v>
      </c>
      <c r="E34" s="40">
        <f>IFERROR(INT(TRIM(SUBSTITUTE(VLOOKUP($A34&amp;"*",各都道府県の状況!$A:$I,E$3,FALSE), "※5", ""))), "")</f>
        <v>60852</v>
      </c>
      <c r="F34" s="40">
        <f>IFERROR(INT(TRIM(SUBSTITUTE(VLOOKUP($A34&amp;"*",各都道府県の状況!$A:$I,F$3,FALSE), "※5", ""))), "")</f>
        <v>4500</v>
      </c>
      <c r="G34" s="40">
        <f>IFERROR(INT(TRIM(SUBSTITUTE(VLOOKUP($A34&amp;"*",各都道府県の状況!$A:$I,G$3,FALSE), "※5", ""))), "")</f>
        <v>57</v>
      </c>
      <c r="H34" s="40">
        <f>IFERROR(INT(TRIM(SUBSTITUTE(VLOOKUP($A34&amp;"*",各都道府県の状況!$A:$I,H$3,FALSE), "※5", ""))), "")</f>
        <v>324</v>
      </c>
      <c r="I34" s="40">
        <f>IFERROR(INT(TRIM(SUBSTITUTE(VLOOKUP($A34&amp;"*",各都道府県の状況!$A:$I,I$3,FALSE), "※5", ""))), "")</f>
        <v>22</v>
      </c>
    </row>
    <row r="35" spans="1:9" x14ac:dyDescent="0.55000000000000004">
      <c r="A35" s="12" t="s">
        <v>211</v>
      </c>
      <c r="B35" s="13">
        <f t="shared" si="0"/>
        <v>44448</v>
      </c>
      <c r="C35" s="30" t="s">
        <v>40</v>
      </c>
      <c r="D35" s="40">
        <f>IFERROR(INT(TRIM(SUBSTITUTE(VLOOKUP($A35&amp;"*",各都道府県の状況!$A:$I,D$3,FALSE), "※5", ""))), "")</f>
        <v>1550</v>
      </c>
      <c r="E35" s="40">
        <f>IFERROR(INT(TRIM(SUBSTITUTE(VLOOKUP($A35&amp;"*",各都道府県の状況!$A:$I,E$3,FALSE), "※5", ""))), "")</f>
        <v>133869</v>
      </c>
      <c r="F35" s="40">
        <f>IFERROR(INT(TRIM(SUBSTITUTE(VLOOKUP($A35&amp;"*",各都道府県の状況!$A:$I,F$3,FALSE), "※5", ""))), "")</f>
        <v>1360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163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44448</v>
      </c>
      <c r="C36" s="30" t="s">
        <v>41</v>
      </c>
      <c r="D36" s="40">
        <f>IFERROR(INT(TRIM(SUBSTITUTE(VLOOKUP($A36&amp;"*",各都道府県の状況!$A:$I,D$3,FALSE), "※5", ""))), "")</f>
        <v>1493</v>
      </c>
      <c r="E36" s="40">
        <f>IFERROR(INT(TRIM(SUBSTITUTE(VLOOKUP($A36&amp;"*",各都道府県の状況!$A:$I,E$3,FALSE), "※5", ""))), "")</f>
        <v>48532</v>
      </c>
      <c r="F36" s="40">
        <f>IFERROR(INT(TRIM(SUBSTITUTE(VLOOKUP($A36&amp;"*",各都道府県の状況!$A:$I,F$3,FALSE), "※5", ""))), "")</f>
        <v>1332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159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44448</v>
      </c>
      <c r="C37" s="30" t="s">
        <v>42</v>
      </c>
      <c r="D37" s="40">
        <f>IFERROR(INT(TRIM(SUBSTITUTE(VLOOKUP($A37&amp;"*",各都道府県の状況!$A:$I,D$3,FALSE), "※5", ""))), "")</f>
        <v>14538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132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44448</v>
      </c>
      <c r="C38" s="30" t="s">
        <v>43</v>
      </c>
      <c r="D38" s="40">
        <f>IFERROR(INT(TRIM(SUBSTITUTE(VLOOKUP($A38&amp;"*",各都道府県の状況!$A:$I,D$3,FALSE), "※5", ""))), "")</f>
        <v>20240</v>
      </c>
      <c r="E38" s="40">
        <f>IFERROR(INT(TRIM(SUBSTITUTE(VLOOKUP($A38&amp;"*",各都道府県の状況!$A:$I,E$3,FALSE), "※5", ""))), "")</f>
        <v>800256</v>
      </c>
      <c r="F38" s="40">
        <f>IFERROR(INT(TRIM(SUBSTITUTE(VLOOKUP($A38&amp;"*",各都道府県の状況!$A:$I,F$3,FALSE), "※5", ""))), "")</f>
        <v>18022</v>
      </c>
      <c r="G38" s="40">
        <f>IFERROR(INT(TRIM(SUBSTITUTE(VLOOKUP($A38&amp;"*",各都道府県の状況!$A:$I,G$3,FALSE), "※5", ""))), "")</f>
        <v>189</v>
      </c>
      <c r="H38" s="40">
        <f>IFERROR(INT(TRIM(SUBSTITUTE(VLOOKUP($A38&amp;"*",各都道府県の状況!$A:$I,H$3,FALSE), "※5", ""))), "")</f>
        <v>1045</v>
      </c>
      <c r="I38" s="40">
        <f>IFERROR(INT(TRIM(SUBSTITUTE(VLOOKUP($A38&amp;"*",各都道府県の状況!$A:$I,I$3,FALSE), "※5", ""))), "")</f>
        <v>16</v>
      </c>
    </row>
    <row r="39" spans="1:9" x14ac:dyDescent="0.55000000000000004">
      <c r="A39" s="12" t="s">
        <v>215</v>
      </c>
      <c r="B39" s="13">
        <f t="shared" si="0"/>
        <v>44448</v>
      </c>
      <c r="C39" s="30" t="s">
        <v>44</v>
      </c>
      <c r="D39" s="40">
        <f>IFERROR(INT(TRIM(SUBSTITUTE(VLOOKUP($A39&amp;"*",各都道府県の状況!$A:$I,D$3,FALSE), "※5", ""))), "")</f>
        <v>5355</v>
      </c>
      <c r="E39" s="40">
        <f>IFERROR(INT(TRIM(SUBSTITUTE(VLOOKUP($A39&amp;"*",各都道府県の状況!$A:$I,E$3,FALSE), "※5", ""))), "")</f>
        <v>166210</v>
      </c>
      <c r="F39" s="40">
        <f>IFERROR(INT(TRIM(SUBSTITUTE(VLOOKUP($A39&amp;"*",各都道府県の状況!$A:$I,F$3,FALSE), "※5", ""))), "")</f>
        <v>4789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479</v>
      </c>
      <c r="I39" s="40">
        <f>IFERROR(INT(TRIM(SUBSTITUTE(VLOOKUP($A39&amp;"*",各都道府県の状況!$A:$I,I$3,FALSE), "※5", ""))), "")</f>
        <v>5</v>
      </c>
    </row>
    <row r="40" spans="1:9" x14ac:dyDescent="0.55000000000000004">
      <c r="A40" s="12" t="s">
        <v>216</v>
      </c>
      <c r="B40" s="13">
        <f t="shared" si="0"/>
        <v>44448</v>
      </c>
      <c r="C40" s="30" t="s">
        <v>45</v>
      </c>
      <c r="D40" s="40">
        <f>IFERROR(INT(TRIM(SUBSTITUTE(VLOOKUP($A40&amp;"*",各都道府県の状況!$A:$I,D$3,FALSE), "※5", ""))), "")</f>
        <v>3010</v>
      </c>
      <c r="E40" s="40">
        <f>IFERROR(INT(TRIM(SUBSTITUTE(VLOOKUP($A40&amp;"*",各都道府県の状況!$A:$I,E$3,FALSE), "※5", ""))), "")</f>
        <v>93355</v>
      </c>
      <c r="F40" s="40">
        <f>IFERROR(INT(TRIM(SUBSTITUTE(VLOOKUP($A40&amp;"*",各都道府県の状況!$A:$I,F$3,FALSE), "※5", ""))), "")</f>
        <v>2644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302</v>
      </c>
      <c r="I40" s="40">
        <f>IFERROR(INT(TRIM(SUBSTITUTE(VLOOKUP($A40&amp;"*",各都道府県の状況!$A:$I,I$3,FALSE), "※5", ""))), "")</f>
        <v>4</v>
      </c>
    </row>
    <row r="41" spans="1:9" x14ac:dyDescent="0.55000000000000004">
      <c r="A41" s="12" t="s">
        <v>217</v>
      </c>
      <c r="B41" s="13">
        <f t="shared" si="0"/>
        <v>44448</v>
      </c>
      <c r="C41" s="30" t="s">
        <v>46</v>
      </c>
      <c r="D41" s="40">
        <f>IFERROR(INT(TRIM(SUBSTITUTE(VLOOKUP($A41&amp;"*",各都道府県の状況!$A:$I,D$3,FALSE), "※5", ""))), "")</f>
        <v>4539</v>
      </c>
      <c r="E41" s="40">
        <f>IFERROR(INT(TRIM(SUBSTITUTE(VLOOKUP($A41&amp;"*",各都道府県の状況!$A:$I,E$3,FALSE), "※5", ""))), "")</f>
        <v>119310</v>
      </c>
      <c r="F41" s="40">
        <f>IFERROR(INT(TRIM(SUBSTITUTE(VLOOKUP($A41&amp;"*",各都道府県の状況!$A:$I,F$3,FALSE), "※5", ""))), "")</f>
        <v>4184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320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44448</v>
      </c>
      <c r="C42" s="30" t="s">
        <v>47</v>
      </c>
      <c r="D42" s="40">
        <f>IFERROR(INT(TRIM(SUBSTITUTE(VLOOKUP($A42&amp;"*",各都道府県の状況!$A:$I,D$3,FALSE), "※5", ""))), "")</f>
        <v>4889</v>
      </c>
      <c r="E42" s="40">
        <f>IFERROR(INT(TRIM(SUBSTITUTE(VLOOKUP($A42&amp;"*",各都道府県の状況!$A:$I,E$3,FALSE), "※5", ""))), "")</f>
        <v>135817</v>
      </c>
      <c r="F42" s="40">
        <f>IFERROR(INT(TRIM(SUBSTITUTE(VLOOKUP($A42&amp;"*",各都道府県の状況!$A:$I,F$3,FALSE), "※5", ""))), "")</f>
        <v>4532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276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44448</v>
      </c>
      <c r="C43" s="30" t="s">
        <v>48</v>
      </c>
      <c r="D43" s="40">
        <f>IFERROR(INT(TRIM(SUBSTITUTE(VLOOKUP($A43&amp;"*",各都道府県の状況!$A:$I,D$3,FALSE), "※5", ""))), "")</f>
        <v>3899</v>
      </c>
      <c r="E43" s="40">
        <f>IFERROR(INT(TRIM(SUBSTITUTE(VLOOKUP($A43&amp;"*",各都道府県の状況!$A:$I,E$3,FALSE), "※5", ""))), "")</f>
        <v>85687</v>
      </c>
      <c r="F43" s="40">
        <f>IFERROR(INT(TRIM(SUBSTITUTE(VLOOKUP($A43&amp;"*",各都道府県の状況!$A:$I,F$3,FALSE), "※5", ""))), "")</f>
        <v>3442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426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44448</v>
      </c>
      <c r="C44" s="30" t="s">
        <v>49</v>
      </c>
      <c r="D44" s="40">
        <f>IFERROR(INT(TRIM(SUBSTITUTE(VLOOKUP($A44&amp;"*",各都道府県の状況!$A:$I,D$3,FALSE), "※5", ""))), "")</f>
        <v>70678</v>
      </c>
      <c r="E44" s="40">
        <f>IFERROR(INT(TRIM(SUBSTITUTE(VLOOKUP($A44&amp;"*",各都道府県の状況!$A:$I,E$3,FALSE), "※5", ""))), "")</f>
        <v>1152905</v>
      </c>
      <c r="F44" s="40">
        <f>IFERROR(INT(TRIM(SUBSTITUTE(VLOOKUP($A44&amp;"*",各都道府県の状況!$A:$I,F$3,FALSE), "※5", ""))), "")</f>
        <v>61509</v>
      </c>
      <c r="G44" s="40">
        <f>IFERROR(INT(TRIM(SUBSTITUTE(VLOOKUP($A44&amp;"*",各都道府県の状況!$A:$I,G$3,FALSE), "※5", ""))), "")</f>
        <v>581</v>
      </c>
      <c r="H44" s="40">
        <f>IFERROR(INT(TRIM(SUBSTITUTE(VLOOKUP($A44&amp;"*",各都道府県の状況!$A:$I,H$3,FALSE), "※5", ""))), "")</f>
        <v>8163</v>
      </c>
      <c r="I44" s="40">
        <f>IFERROR(INT(TRIM(SUBSTITUTE(VLOOKUP($A44&amp;"*",各都道府県の状況!$A:$I,I$3,FALSE), "※5", ""))), "")</f>
        <v>33</v>
      </c>
    </row>
    <row r="45" spans="1:9" x14ac:dyDescent="0.55000000000000004">
      <c r="A45" s="12" t="s">
        <v>221</v>
      </c>
      <c r="B45" s="13">
        <f t="shared" si="0"/>
        <v>44448</v>
      </c>
      <c r="C45" s="30" t="s">
        <v>50</v>
      </c>
      <c r="D45" s="40">
        <f>IFERROR(INT(TRIM(SUBSTITUTE(VLOOKUP($A45&amp;"*",各都道府県の状況!$A:$I,D$3,FALSE), "※5", ""))), "")</f>
        <v>5536</v>
      </c>
      <c r="E45" s="40">
        <f>IFERROR(INT(TRIM(SUBSTITUTE(VLOOKUP($A45&amp;"*",各都道府県の状況!$A:$I,E$3,FALSE), "※5", ""))), "")</f>
        <v>92435</v>
      </c>
      <c r="F45" s="40">
        <f>IFERROR(INT(TRIM(SUBSTITUTE(VLOOKUP($A45&amp;"*",各都道府県の状況!$A:$I,F$3,FALSE), "※5", ""))), "")</f>
        <v>5152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410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44448</v>
      </c>
      <c r="C46" s="30" t="s">
        <v>51</v>
      </c>
      <c r="D46" s="40">
        <f>IFERROR(INT(TRIM(SUBSTITUTE(VLOOKUP($A46&amp;"*",各都道府県の状況!$A:$I,D$3,FALSE), "※5", ""))), "")</f>
        <v>5695</v>
      </c>
      <c r="E46" s="40">
        <f>IFERROR(INT(TRIM(SUBSTITUTE(VLOOKUP($A46&amp;"*",各都道府県の状況!$A:$I,E$3,FALSE), "※5", ""))), "")</f>
        <v>165319</v>
      </c>
      <c r="F46" s="40">
        <f>IFERROR(INT(TRIM(SUBSTITUTE(VLOOKUP($A46&amp;"*",各都道府県の状況!$A:$I,F$3,FALSE), "※5", ""))), "")</f>
        <v>5103</v>
      </c>
      <c r="G46" s="40">
        <f>IFERROR(INT(TRIM(SUBSTITUTE(VLOOKUP($A46&amp;"*",各都道府県の状況!$A:$I,G$3,FALSE), "※5", ""))), "")</f>
        <v>70</v>
      </c>
      <c r="H46" s="40">
        <f>IFERROR(INT(TRIM(SUBSTITUTE(VLOOKUP($A46&amp;"*",各都道府県の状況!$A:$I,H$3,FALSE), "※5", ""))), "")</f>
        <v>526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44448</v>
      </c>
      <c r="C47" s="30" t="s">
        <v>52</v>
      </c>
      <c r="D47" s="40">
        <f>IFERROR(INT(TRIM(SUBSTITUTE(VLOOKUP($A47&amp;"*",各都道府県の状況!$A:$I,D$3,FALSE), "※5", ""))), "")</f>
        <v>13613</v>
      </c>
      <c r="E47" s="40">
        <f>IFERROR(INT(TRIM(SUBSTITUTE(VLOOKUP($A47&amp;"*",各都道府県の状況!$A:$I,E$3,FALSE), "※5", ""))), "")</f>
        <v>114048</v>
      </c>
      <c r="F47" s="40">
        <f>IFERROR(INT(TRIM(SUBSTITUTE(VLOOKUP($A47&amp;"*",各都道府県の状況!$A:$I,F$3,FALSE), "※5", ""))), "")</f>
        <v>12136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1346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44448</v>
      </c>
      <c r="C48" s="30" t="s">
        <v>53</v>
      </c>
      <c r="D48" s="40">
        <f>IFERROR(INT(TRIM(SUBSTITUTE(VLOOKUP($A48&amp;"*",各都道府県の状況!$A:$I,D$3,FALSE), "※5", ""))), "")</f>
        <v>7652</v>
      </c>
      <c r="E48" s="40">
        <f>IFERROR(INT(TRIM(SUBSTITUTE(VLOOKUP($A48&amp;"*",各都道府県の状況!$A:$I,E$3,FALSE), "※5", ""))), "")</f>
        <v>239132</v>
      </c>
      <c r="F48" s="40">
        <f>IFERROR(INT(TRIM(SUBSTITUTE(VLOOKUP($A48&amp;"*",各都道府県の状況!$A:$I,F$3,FALSE), "※5", ""))), "")</f>
        <v>6963</v>
      </c>
      <c r="G48" s="40">
        <f>IFERROR(INT(TRIM(SUBSTITUTE(VLOOKUP($A48&amp;"*",各都道府県の状況!$A:$I,G$3,FALSE), "※5", ""))), "")</f>
        <v>73</v>
      </c>
      <c r="H48" s="40">
        <f>IFERROR(INT(TRIM(SUBSTITUTE(VLOOKUP($A48&amp;"*",各都道府県の状況!$A:$I,H$3,FALSE), "※5", ""))), "")</f>
        <v>616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44448</v>
      </c>
      <c r="C49" s="30" t="s">
        <v>54</v>
      </c>
      <c r="D49" s="40">
        <f>IFERROR(INT(TRIM(SUBSTITUTE(VLOOKUP($A49&amp;"*",各都道府県の状況!$A:$I,D$3,FALSE), "※5", ""))), "")</f>
        <v>5883</v>
      </c>
      <c r="E49" s="40">
        <f>IFERROR(INT(TRIM(SUBSTITUTE(VLOOKUP($A49&amp;"*",各都道府県の状況!$A:$I,E$3,FALSE), "※5", ""))), "")</f>
        <v>67481</v>
      </c>
      <c r="F49" s="40">
        <f>IFERROR(INT(TRIM(SUBSTITUTE(VLOOKUP($A49&amp;"*",各都道府県の状況!$A:$I,F$3,FALSE), "※5", ""))), "")</f>
        <v>5311</v>
      </c>
      <c r="G49" s="40">
        <f>IFERROR(INT(TRIM(SUBSTITUTE(VLOOKUP($A49&amp;"*",各都道府県の状況!$A:$I,G$3,FALSE), "※5", ""))), "")</f>
        <v>34</v>
      </c>
      <c r="H49" s="40">
        <f>IFERROR(INT(TRIM(SUBSTITUTE(VLOOKUP($A49&amp;"*",各都道府県の状況!$A:$I,H$3,FALSE), "※5", ""))), "")</f>
        <v>523</v>
      </c>
      <c r="I49" s="40">
        <f>IFERROR(INT(TRIM(SUBSTITUTE(VLOOKUP($A49&amp;"*",各都道府県の状況!$A:$I,I$3,FALSE), "※5", ""))), "")</f>
        <v>11</v>
      </c>
    </row>
    <row r="50" spans="1:9" x14ac:dyDescent="0.55000000000000004">
      <c r="A50" s="12" t="s">
        <v>226</v>
      </c>
      <c r="B50" s="13">
        <f t="shared" si="0"/>
        <v>44448</v>
      </c>
      <c r="C50" s="30" t="s">
        <v>55</v>
      </c>
      <c r="D50" s="40">
        <f>IFERROR(INT(TRIM(SUBSTITUTE(VLOOKUP($A50&amp;"*",各都道府県の状況!$A:$I,D$3,FALSE), "※5", ""))), "")</f>
        <v>8701</v>
      </c>
      <c r="E50" s="40">
        <f>IFERROR(INT(TRIM(SUBSTITUTE(VLOOKUP($A50&amp;"*",各都道府県の状況!$A:$I,E$3,FALSE), "※5", ""))), "")</f>
        <v>157505</v>
      </c>
      <c r="F50" s="40">
        <f>IFERROR(INT(TRIM(SUBSTITUTE(VLOOKUP($A50&amp;"*",各都道府県の状況!$A:$I,F$3,FALSE), "※5", ""))), "")</f>
        <v>8012</v>
      </c>
      <c r="G50" s="40">
        <f>IFERROR(INT(TRIM(SUBSTITUTE(VLOOKUP($A50&amp;"*",各都道府県の状況!$A:$I,G$3,FALSE), "※5", ""))), "")</f>
        <v>56</v>
      </c>
      <c r="H50" s="40">
        <f>IFERROR(INT(TRIM(SUBSTITUTE(VLOOKUP($A50&amp;"*",各都道府県の状況!$A:$I,H$3,FALSE), "※5", ""))), "")</f>
        <v>639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44448</v>
      </c>
      <c r="C51" s="30" t="s">
        <v>56</v>
      </c>
      <c r="D51" s="40">
        <f>IFERROR(INT(TRIM(SUBSTITUTE(VLOOKUP($A51&amp;"*",各都道府県の状況!$A:$I,D$3,FALSE), "※5", ""))), "")</f>
        <v>46506</v>
      </c>
      <c r="E51" s="40">
        <f>IFERROR(INT(TRIM(SUBSTITUTE(VLOOKUP($A51&amp;"*",各都道府県の状況!$A:$I,E$3,FALSE), "※5", ""))), "")</f>
        <v>358178</v>
      </c>
      <c r="F51" s="40">
        <f>IFERROR(INT(TRIM(SUBSTITUTE(VLOOKUP($A51&amp;"*",各都道府県の状況!$A:$I,F$3,FALSE), "※5", ""))), "")</f>
        <v>40699</v>
      </c>
      <c r="G51" s="40">
        <f>IFERROR(INT(TRIM(SUBSTITUTE(VLOOKUP($A51&amp;"*",各都道府県の状況!$A:$I,G$3,FALSE), "※5", ""))), "")</f>
        <v>269</v>
      </c>
      <c r="H51" s="40">
        <f>IFERROR(INT(TRIM(SUBSTITUTE(VLOOKUP($A51&amp;"*",各都道府県の状況!$A:$I,H$3,FALSE), "※5", ""))), "")</f>
        <v>5194</v>
      </c>
      <c r="I51" s="40">
        <f>IFERROR(INT(TRIM(SUBSTITUTE(VLOOKUP($A51&amp;"*",各都道府県の状況!$A:$I,I$3,FALSE), "※5", ""))), "")</f>
        <v>115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06" t="s">
        <v>358</v>
      </c>
      <c r="F5" s="107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58749</v>
      </c>
      <c r="D6" s="108">
        <v>1038393</v>
      </c>
      <c r="E6" s="108">
        <v>2531</v>
      </c>
      <c r="F6" s="109">
        <v>26</v>
      </c>
      <c r="G6" s="108">
        <v>54989</v>
      </c>
      <c r="H6" s="108">
        <v>1460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5008</v>
      </c>
      <c r="D7" s="108">
        <v>76805</v>
      </c>
      <c r="E7" s="109">
        <v>677</v>
      </c>
      <c r="F7" s="109">
        <v>3</v>
      </c>
      <c r="G7" s="108">
        <v>4298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3321</v>
      </c>
      <c r="D8" s="108">
        <v>112736</v>
      </c>
      <c r="E8" s="109">
        <v>315</v>
      </c>
      <c r="F8" s="109">
        <v>1</v>
      </c>
      <c r="G8" s="108">
        <v>2956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15548</v>
      </c>
      <c r="D9" s="108">
        <v>217454</v>
      </c>
      <c r="E9" s="108">
        <v>1005</v>
      </c>
      <c r="F9" s="109">
        <v>23</v>
      </c>
      <c r="G9" s="108">
        <v>14397</v>
      </c>
      <c r="H9" s="109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1739</v>
      </c>
      <c r="D10" s="108">
        <v>23792</v>
      </c>
      <c r="E10" s="109">
        <v>119</v>
      </c>
      <c r="F10" s="109">
        <v>1</v>
      </c>
      <c r="G10" s="108">
        <v>1594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3362</v>
      </c>
      <c r="D11" s="108">
        <v>88984</v>
      </c>
      <c r="E11" s="109">
        <v>217</v>
      </c>
      <c r="F11" s="109">
        <v>5</v>
      </c>
      <c r="G11" s="108">
        <v>3094</v>
      </c>
      <c r="H11" s="109">
        <v>51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9130</v>
      </c>
      <c r="D12" s="108">
        <v>380118</v>
      </c>
      <c r="E12" s="109">
        <v>422</v>
      </c>
      <c r="F12" s="109">
        <v>6</v>
      </c>
      <c r="G12" s="108">
        <v>8535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22518</v>
      </c>
      <c r="D13" s="108">
        <v>38447</v>
      </c>
      <c r="E13" s="108">
        <v>1542</v>
      </c>
      <c r="F13" s="109">
        <v>27</v>
      </c>
      <c r="G13" s="108">
        <v>20775</v>
      </c>
      <c r="H13" s="109">
        <v>201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14263</v>
      </c>
      <c r="D14" s="108">
        <v>406177</v>
      </c>
      <c r="E14" s="108">
        <v>1042</v>
      </c>
      <c r="F14" s="109">
        <v>15</v>
      </c>
      <c r="G14" s="108">
        <v>13116</v>
      </c>
      <c r="H14" s="109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15923</v>
      </c>
      <c r="D15" s="108">
        <v>269863</v>
      </c>
      <c r="E15" s="108">
        <v>1018</v>
      </c>
      <c r="F15" s="109">
        <v>26</v>
      </c>
      <c r="G15" s="108">
        <v>14741</v>
      </c>
      <c r="H15" s="109">
        <v>164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108756</v>
      </c>
      <c r="D16" s="108">
        <v>1351400</v>
      </c>
      <c r="E16" s="108">
        <v>11449</v>
      </c>
      <c r="F16" s="109">
        <v>134</v>
      </c>
      <c r="G16" s="108">
        <v>96383</v>
      </c>
      <c r="H16" s="109">
        <v>924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94492</v>
      </c>
      <c r="D17" s="108">
        <v>979329</v>
      </c>
      <c r="E17" s="108">
        <v>10941</v>
      </c>
      <c r="F17" s="109">
        <v>93</v>
      </c>
      <c r="G17" s="108">
        <v>82633</v>
      </c>
      <c r="H17" s="109">
        <v>918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362701</v>
      </c>
      <c r="D18" s="108">
        <v>3409164</v>
      </c>
      <c r="E18" s="108">
        <v>21067</v>
      </c>
      <c r="F18" s="109">
        <v>251</v>
      </c>
      <c r="G18" s="108">
        <v>339021</v>
      </c>
      <c r="H18" s="108">
        <v>2613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159780</v>
      </c>
      <c r="D19" s="108">
        <v>1485743</v>
      </c>
      <c r="E19" s="108">
        <v>10127</v>
      </c>
      <c r="F19" s="109">
        <v>216</v>
      </c>
      <c r="G19" s="108">
        <v>148495</v>
      </c>
      <c r="H19" s="108">
        <v>1158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7253</v>
      </c>
      <c r="D20" s="108">
        <v>257325</v>
      </c>
      <c r="E20" s="109">
        <v>534</v>
      </c>
      <c r="F20" s="109">
        <v>10</v>
      </c>
      <c r="G20" s="108">
        <v>6663</v>
      </c>
      <c r="H20" s="109">
        <v>56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4644</v>
      </c>
      <c r="D21" s="108">
        <v>105554</v>
      </c>
      <c r="E21" s="109">
        <v>409</v>
      </c>
      <c r="F21" s="109">
        <v>10</v>
      </c>
      <c r="G21" s="108">
        <v>4191</v>
      </c>
      <c r="H21" s="109">
        <v>44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7522</v>
      </c>
      <c r="D22" s="108">
        <v>175383</v>
      </c>
      <c r="E22" s="109">
        <v>308</v>
      </c>
      <c r="F22" s="109">
        <v>4</v>
      </c>
      <c r="G22" s="108">
        <v>7071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2783</v>
      </c>
      <c r="D23" s="108">
        <v>104790</v>
      </c>
      <c r="E23" s="109">
        <v>192</v>
      </c>
      <c r="F23" s="109">
        <v>2</v>
      </c>
      <c r="G23" s="108">
        <v>2555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4802</v>
      </c>
      <c r="D24" s="108">
        <v>97156</v>
      </c>
      <c r="E24" s="109">
        <v>389</v>
      </c>
      <c r="F24" s="109">
        <v>4</v>
      </c>
      <c r="G24" s="108">
        <v>4389</v>
      </c>
      <c r="H24" s="109">
        <v>26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8282</v>
      </c>
      <c r="D25" s="108">
        <v>285547</v>
      </c>
      <c r="E25" s="109">
        <v>374</v>
      </c>
      <c r="F25" s="109">
        <v>2</v>
      </c>
      <c r="G25" s="108">
        <v>7822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17531</v>
      </c>
      <c r="D26" s="108">
        <v>370666</v>
      </c>
      <c r="E26" s="108">
        <v>1782</v>
      </c>
      <c r="F26" s="109">
        <v>18</v>
      </c>
      <c r="G26" s="108">
        <v>15620</v>
      </c>
      <c r="H26" s="109">
        <v>206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25032</v>
      </c>
      <c r="D27" s="108">
        <v>563324</v>
      </c>
      <c r="E27" s="108">
        <v>3188</v>
      </c>
      <c r="F27" s="109">
        <v>20</v>
      </c>
      <c r="G27" s="108">
        <v>21651</v>
      </c>
      <c r="H27" s="109">
        <v>193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95681</v>
      </c>
      <c r="D28" s="108">
        <v>1153458</v>
      </c>
      <c r="E28" s="108">
        <v>21039</v>
      </c>
      <c r="F28" s="109">
        <v>94</v>
      </c>
      <c r="G28" s="108">
        <v>73582</v>
      </c>
      <c r="H28" s="108">
        <v>1060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13885</v>
      </c>
      <c r="D29" s="108">
        <v>192585</v>
      </c>
      <c r="E29" s="108">
        <v>2622</v>
      </c>
      <c r="F29" s="109">
        <v>28</v>
      </c>
      <c r="G29" s="108">
        <v>11410</v>
      </c>
      <c r="H29" s="109">
        <v>144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11609</v>
      </c>
      <c r="D30" s="108">
        <v>217669</v>
      </c>
      <c r="E30" s="108">
        <v>1288</v>
      </c>
      <c r="F30" s="109">
        <v>10</v>
      </c>
      <c r="G30" s="108">
        <v>10224</v>
      </c>
      <c r="H30" s="109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33521</v>
      </c>
      <c r="D31" s="108">
        <v>388403</v>
      </c>
      <c r="E31" s="108">
        <v>3978</v>
      </c>
      <c r="F31" s="109">
        <v>89</v>
      </c>
      <c r="G31" s="108">
        <v>29017</v>
      </c>
      <c r="H31" s="109">
        <v>256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186775</v>
      </c>
      <c r="D32" s="108">
        <v>3101495</v>
      </c>
      <c r="E32" s="108">
        <v>21227</v>
      </c>
      <c r="F32" s="109">
        <v>628</v>
      </c>
      <c r="G32" s="108">
        <v>160705</v>
      </c>
      <c r="H32" s="108">
        <v>2855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71563</v>
      </c>
      <c r="D33" s="108">
        <v>679057</v>
      </c>
      <c r="E33" s="108">
        <v>6314</v>
      </c>
      <c r="F33" s="109">
        <v>81</v>
      </c>
      <c r="G33" s="108">
        <v>63893</v>
      </c>
      <c r="H33" s="108">
        <v>1359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14755</v>
      </c>
      <c r="D34" s="108">
        <v>230093</v>
      </c>
      <c r="E34" s="108">
        <v>1311</v>
      </c>
      <c r="F34" s="109">
        <v>18</v>
      </c>
      <c r="G34" s="108">
        <v>13358</v>
      </c>
      <c r="H34" s="109">
        <v>142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4982</v>
      </c>
      <c r="D35" s="108">
        <v>60852</v>
      </c>
      <c r="E35" s="109">
        <v>324</v>
      </c>
      <c r="F35" s="109">
        <v>22</v>
      </c>
      <c r="G35" s="108">
        <v>4500</v>
      </c>
      <c r="H35" s="109">
        <v>57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1550</v>
      </c>
      <c r="D36" s="108">
        <v>133869</v>
      </c>
      <c r="E36" s="109">
        <v>163</v>
      </c>
      <c r="F36" s="109">
        <v>2</v>
      </c>
      <c r="G36" s="108">
        <v>1360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1493</v>
      </c>
      <c r="D37" s="108">
        <v>48532</v>
      </c>
      <c r="E37" s="109">
        <v>159</v>
      </c>
      <c r="F37" s="109">
        <v>2</v>
      </c>
      <c r="G37" s="108">
        <v>1332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14538</v>
      </c>
      <c r="D38" s="108">
        <v>231974</v>
      </c>
      <c r="E38" s="108">
        <v>1686</v>
      </c>
      <c r="F38" s="109">
        <v>21</v>
      </c>
      <c r="G38" s="108">
        <v>11771</v>
      </c>
      <c r="H38" s="109">
        <v>132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20240</v>
      </c>
      <c r="D39" s="108">
        <v>800256</v>
      </c>
      <c r="E39" s="108">
        <v>1045</v>
      </c>
      <c r="F39" s="109">
        <v>16</v>
      </c>
      <c r="G39" s="108">
        <v>18022</v>
      </c>
      <c r="H39" s="109">
        <v>189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5355</v>
      </c>
      <c r="D40" s="108">
        <v>166210</v>
      </c>
      <c r="E40" s="109">
        <v>479</v>
      </c>
      <c r="F40" s="109">
        <v>5</v>
      </c>
      <c r="G40" s="108">
        <v>4789</v>
      </c>
      <c r="H40" s="109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3010</v>
      </c>
      <c r="D41" s="108">
        <v>93355</v>
      </c>
      <c r="E41" s="109">
        <v>302</v>
      </c>
      <c r="F41" s="109">
        <v>4</v>
      </c>
      <c r="G41" s="108">
        <v>2644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4539</v>
      </c>
      <c r="D42" s="108">
        <v>119310</v>
      </c>
      <c r="E42" s="109">
        <v>320</v>
      </c>
      <c r="F42" s="109">
        <v>5</v>
      </c>
      <c r="G42" s="108">
        <v>4184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4889</v>
      </c>
      <c r="D43" s="108">
        <v>135817</v>
      </c>
      <c r="E43" s="109">
        <v>276</v>
      </c>
      <c r="F43" s="109">
        <v>5</v>
      </c>
      <c r="G43" s="108">
        <v>4532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3899</v>
      </c>
      <c r="D44" s="108">
        <v>85687</v>
      </c>
      <c r="E44" s="109">
        <v>426</v>
      </c>
      <c r="F44" s="109">
        <v>9</v>
      </c>
      <c r="G44" s="108">
        <v>3442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70678</v>
      </c>
      <c r="D45" s="108">
        <v>1152905</v>
      </c>
      <c r="E45" s="108">
        <v>8163</v>
      </c>
      <c r="F45" s="109">
        <v>33</v>
      </c>
      <c r="G45" s="108">
        <v>61509</v>
      </c>
      <c r="H45" s="109">
        <v>581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5536</v>
      </c>
      <c r="D46" s="108">
        <v>92435</v>
      </c>
      <c r="E46" s="109">
        <v>410</v>
      </c>
      <c r="F46" s="109">
        <v>2</v>
      </c>
      <c r="G46" s="108">
        <v>5152</v>
      </c>
      <c r="H46" s="109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5695</v>
      </c>
      <c r="D47" s="108">
        <v>165319</v>
      </c>
      <c r="E47" s="109">
        <v>526</v>
      </c>
      <c r="F47" s="109">
        <v>1</v>
      </c>
      <c r="G47" s="108">
        <v>5103</v>
      </c>
      <c r="H47" s="109">
        <v>70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13613</v>
      </c>
      <c r="D48" s="108">
        <v>114048</v>
      </c>
      <c r="E48" s="108">
        <v>1346</v>
      </c>
      <c r="F48" s="109">
        <v>19</v>
      </c>
      <c r="G48" s="108">
        <v>12136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7652</v>
      </c>
      <c r="D49" s="108">
        <v>239132</v>
      </c>
      <c r="E49" s="109">
        <v>616</v>
      </c>
      <c r="F49" s="109">
        <v>3</v>
      </c>
      <c r="G49" s="108">
        <v>6963</v>
      </c>
      <c r="H49" s="109">
        <v>73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5883</v>
      </c>
      <c r="D50" s="108">
        <v>67481</v>
      </c>
      <c r="E50" s="109">
        <v>523</v>
      </c>
      <c r="F50" s="109">
        <v>11</v>
      </c>
      <c r="G50" s="108">
        <v>5311</v>
      </c>
      <c r="H50" s="109">
        <v>34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8701</v>
      </c>
      <c r="D51" s="108">
        <v>157505</v>
      </c>
      <c r="E51" s="109">
        <v>639</v>
      </c>
      <c r="F51" s="109">
        <v>5</v>
      </c>
      <c r="G51" s="108">
        <v>8012</v>
      </c>
      <c r="H51" s="109">
        <v>56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46506</v>
      </c>
      <c r="D52" s="108">
        <v>358178</v>
      </c>
      <c r="E52" s="108">
        <v>5194</v>
      </c>
      <c r="F52" s="109">
        <v>115</v>
      </c>
      <c r="G52" s="108">
        <v>40699</v>
      </c>
      <c r="H52" s="109">
        <v>269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1609836</v>
      </c>
      <c r="D54" s="108">
        <v>22023775</v>
      </c>
      <c r="E54" s="108">
        <v>150024</v>
      </c>
      <c r="F54" s="108">
        <v>2125</v>
      </c>
      <c r="G54" s="108">
        <v>1438788</v>
      </c>
      <c r="H54" s="108">
        <v>16596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3" activePane="bottomLeft" state="frozen"/>
      <selection pane="bottomLeft" activeCell="C157" sqref="A6:C157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31632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4782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17884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3988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14744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5175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25511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8874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39968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10272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7721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7721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9316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9316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98764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34039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151163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52541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189232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63044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189082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60448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204580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56591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36155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36155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25237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25237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282628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60951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252103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80034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281055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87050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20431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20431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292889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65222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40199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40199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26487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26487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7646</v>
      </c>
      <c r="C28" s="50">
        <f t="shared" si="2"/>
        <v>862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7646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862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8538</v>
      </c>
      <c r="C29" s="50">
        <f t="shared" si="2"/>
        <v>731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8538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731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10031</v>
      </c>
      <c r="C30" s="50">
        <f t="shared" si="2"/>
        <v>921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10031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921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316784</v>
      </c>
      <c r="C31" s="50">
        <f t="shared" si="2"/>
        <v>71400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47806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8464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146664</v>
      </c>
      <c r="C32" s="50">
        <f t="shared" si="2"/>
        <v>53744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49499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10565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62140</v>
      </c>
      <c r="C33" s="50">
        <f t="shared" si="2"/>
        <v>7697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62140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7697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74867</v>
      </c>
      <c r="C34" s="50">
        <f t="shared" si="2"/>
        <v>8653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74867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8653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261080</v>
      </c>
      <c r="C35" s="50">
        <f t="shared" si="2"/>
        <v>97651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105825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29402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221911</v>
      </c>
      <c r="C36" s="50">
        <f t="shared" si="2"/>
        <v>123769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131624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45318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245166</v>
      </c>
      <c r="C37" s="50">
        <f t="shared" si="2"/>
        <v>152516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162207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53755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251412</v>
      </c>
      <c r="C38" s="50">
        <f t="shared" si="2"/>
        <v>178316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157983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52606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235350</v>
      </c>
      <c r="C39" s="50">
        <f t="shared" si="2"/>
        <v>191999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135857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48614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137421</v>
      </c>
      <c r="C40" s="50">
        <f t="shared" si="2"/>
        <v>33748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137421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33748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186699</v>
      </c>
      <c r="C41" s="50">
        <f t="shared" si="2"/>
        <v>22962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186699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22962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344126</v>
      </c>
      <c r="C42" s="50">
        <f t="shared" si="2"/>
        <v>267961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210283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52238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348208</v>
      </c>
      <c r="C43" s="50">
        <f t="shared" si="2"/>
        <v>222539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253631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66872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396132</v>
      </c>
      <c r="C44" s="50">
        <f t="shared" si="2"/>
        <v>251586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307969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71883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402695</v>
      </c>
      <c r="C45" s="50">
        <f t="shared" si="2"/>
        <v>135705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321273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26594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379035</v>
      </c>
      <c r="C46" s="50">
        <f t="shared" si="2"/>
        <v>207937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279117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58834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284783</v>
      </c>
      <c r="C47" s="50">
        <f t="shared" si="2"/>
        <v>42618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284783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42618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325723</v>
      </c>
      <c r="C48" s="50">
        <f t="shared" si="2"/>
        <v>26009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325723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26009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583874</v>
      </c>
      <c r="C49" s="50">
        <f t="shared" si="2"/>
        <v>203947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437298</v>
      </c>
      <c r="K49" s="98">
        <f>IFERROR(VLOOKUP($D49, V一般接種!$A:$G, K$4, FALSE), 0)</f>
        <v>9816</v>
      </c>
      <c r="L49" s="98">
        <f>IFERROR(VLOOKUP($D49, V一般接種!$A:$G, L$4, FALSE), 0)</f>
        <v>0</v>
      </c>
      <c r="M49" s="98">
        <f>IFERROR(VLOOKUP($D49, V一般接種!$A:$G, M$4, FALSE), 0)</f>
        <v>10118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604744</v>
      </c>
      <c r="C50" s="50">
        <f t="shared" si="2"/>
        <v>63044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507393</v>
      </c>
      <c r="K50" s="98">
        <f>IFERROR(VLOOKUP($D50, V一般接種!$A:$G, K$4, FALSE), 0)</f>
        <v>9761</v>
      </c>
      <c r="L50" s="98">
        <f>IFERROR(VLOOKUP($D50, V一般接種!$A:$G, L$4, FALSE), 0)</f>
        <v>0</v>
      </c>
      <c r="M50" s="98">
        <f>IFERROR(VLOOKUP($D50, V一般接種!$A:$G, M$4, FALSE), 0)</f>
        <v>10982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666360</v>
      </c>
      <c r="C51" s="50">
        <f t="shared" si="2"/>
        <v>61811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561481</v>
      </c>
      <c r="K51" s="98">
        <f>IFERROR(VLOOKUP($D51, V一般接種!$A:$G, K$4, FALSE), 0)</f>
        <v>11464</v>
      </c>
      <c r="L51" s="98">
        <f>IFERROR(VLOOKUP($D51, V一般接種!$A:$G, L$4, FALSE), 0)</f>
        <v>0</v>
      </c>
      <c r="M51" s="98">
        <f>IFERROR(VLOOKUP($D51, V一般接種!$A:$G, M$4, FALSE), 0)</f>
        <v>12637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637833</v>
      </c>
      <c r="C52" s="50">
        <f t="shared" si="2"/>
        <v>106528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541185</v>
      </c>
      <c r="K52" s="98">
        <f>IFERROR(VLOOKUP($D52, V一般接種!$A:$G, K$4, FALSE), 0)</f>
        <v>12391</v>
      </c>
      <c r="L52" s="98">
        <f>IFERROR(VLOOKUP($D52, V一般接種!$A:$G, L$4, FALSE), 0)</f>
        <v>0</v>
      </c>
      <c r="M52" s="98">
        <f>IFERROR(VLOOKUP($D52, V一般接種!$A:$G, M$4, FALSE), 0)</f>
        <v>45636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616493</v>
      </c>
      <c r="C53" s="50">
        <f t="shared" si="2"/>
        <v>122987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514505</v>
      </c>
      <c r="K53" s="98">
        <f>IFERROR(VLOOKUP($D53, V一般接種!$A:$G, K$4, FALSE), 0)</f>
        <v>14247</v>
      </c>
      <c r="L53" s="98">
        <f>IFERROR(VLOOKUP($D53, V一般接種!$A:$G, L$4, FALSE), 0)</f>
        <v>0</v>
      </c>
      <c r="M53" s="98">
        <f>IFERROR(VLOOKUP($D53, V一般接種!$A:$G, M$4, FALSE), 0)</f>
        <v>46212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472179</v>
      </c>
      <c r="C54" s="50">
        <f t="shared" si="2"/>
        <v>59276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456658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59276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462360</v>
      </c>
      <c r="C55" s="50">
        <f t="shared" si="2"/>
        <v>66331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446411</v>
      </c>
      <c r="K55" s="98">
        <f>IFERROR(VLOOKUP($D55, V一般接種!$A:$G, K$4, FALSE), 0)</f>
        <v>15949</v>
      </c>
      <c r="L55" s="98">
        <f>IFERROR(VLOOKUP($D55, V一般接種!$A:$G, L$4, FALSE), 0)</f>
        <v>0</v>
      </c>
      <c r="M55" s="98">
        <f>IFERROR(VLOOKUP($D55, V一般接種!$A:$G, M$4, FALSE), 0)</f>
        <v>66331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665493</v>
      </c>
      <c r="C56" s="50">
        <f t="shared" si="2"/>
        <v>236638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515149</v>
      </c>
      <c r="K56" s="98">
        <f>IFERROR(VLOOKUP($D56, V一般接種!$A:$G, K$4, FALSE), 0)</f>
        <v>18339</v>
      </c>
      <c r="L56" s="98">
        <f>IFERROR(VLOOKUP($D56, V一般接種!$A:$G, L$4, FALSE), 0)</f>
        <v>0</v>
      </c>
      <c r="M56" s="98">
        <f>IFERROR(VLOOKUP($D56, V一般接種!$A:$G, M$4, FALSE), 0)</f>
        <v>95388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710783</v>
      </c>
      <c r="C57" s="50">
        <f t="shared" si="2"/>
        <v>208844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625167</v>
      </c>
      <c r="K57" s="98">
        <f>IFERROR(VLOOKUP($D57, V一般接種!$A:$G, K$4, FALSE), 0)</f>
        <v>19229</v>
      </c>
      <c r="L57" s="98">
        <f>IFERROR(VLOOKUP($D57, V一般接種!$A:$G, L$4, FALSE), 0)</f>
        <v>0</v>
      </c>
      <c r="M57" s="98">
        <f>IFERROR(VLOOKUP($D57, V一般接種!$A:$G, M$4, FALSE), 0)</f>
        <v>116174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736646</v>
      </c>
      <c r="C58" s="50">
        <f t="shared" si="2"/>
        <v>231017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645504</v>
      </c>
      <c r="K58" s="98">
        <f>IFERROR(VLOOKUP($D58, V一般接種!$A:$G, K$4, FALSE), 0)</f>
        <v>19686</v>
      </c>
      <c r="L58" s="98">
        <f>IFERROR(VLOOKUP($D58, V一般接種!$A:$G, L$4, FALSE), 0)</f>
        <v>0</v>
      </c>
      <c r="M58" s="98">
        <f>IFERROR(VLOOKUP($D58, V一般接種!$A:$G, M$4, FALSE), 0)</f>
        <v>143347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728617</v>
      </c>
      <c r="C59" s="50">
        <f t="shared" si="2"/>
        <v>224283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648767</v>
      </c>
      <c r="K59" s="98">
        <f>IFERROR(VLOOKUP($D59, V一般接種!$A:$G, K$4, FALSE), 0)</f>
        <v>20084</v>
      </c>
      <c r="L59" s="98">
        <f>IFERROR(VLOOKUP($D59, V一般接種!$A:$G, L$4, FALSE), 0)</f>
        <v>0</v>
      </c>
      <c r="M59" s="98">
        <f>IFERROR(VLOOKUP($D59, V一般接種!$A:$G, M$4, FALSE), 0)</f>
        <v>140892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715130</v>
      </c>
      <c r="C60" s="50">
        <f t="shared" si="2"/>
        <v>216377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631292</v>
      </c>
      <c r="K60" s="98">
        <f>IFERROR(VLOOKUP($D60, V一般接種!$A:$G, K$4, FALSE), 0)</f>
        <v>20275</v>
      </c>
      <c r="L60" s="98">
        <f>IFERROR(VLOOKUP($D60, V一般接種!$A:$G, L$4, FALSE), 0)</f>
        <v>0</v>
      </c>
      <c r="M60" s="98">
        <f>IFERROR(VLOOKUP($D60, V一般接種!$A:$G, M$4, FALSE), 0)</f>
        <v>120737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615415</v>
      </c>
      <c r="C61" s="50">
        <f t="shared" si="2"/>
        <v>126728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595019</v>
      </c>
      <c r="K61" s="98">
        <f>IFERROR(VLOOKUP($D61, V一般接種!$A:$G, K$4, FALSE), 0)</f>
        <v>20396</v>
      </c>
      <c r="L61" s="98">
        <f>IFERROR(VLOOKUP($D61, V一般接種!$A:$G, L$4, FALSE), 0)</f>
        <v>0</v>
      </c>
      <c r="M61" s="98">
        <f>IFERROR(VLOOKUP($D61, V一般接種!$A:$G, M$4, FALSE), 0)</f>
        <v>126728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562361</v>
      </c>
      <c r="C62" s="50">
        <f t="shared" si="2"/>
        <v>179068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539508</v>
      </c>
      <c r="K62" s="98">
        <f>IFERROR(VLOOKUP($D62, V一般接種!$A:$G, K$4, FALSE), 0)</f>
        <v>22853</v>
      </c>
      <c r="L62" s="98">
        <f>IFERROR(VLOOKUP($D62, V一般接種!$A:$G, L$4, FALSE), 0)</f>
        <v>0</v>
      </c>
      <c r="M62" s="98">
        <f>IFERROR(VLOOKUP($D62, V一般接種!$A:$G, M$4, FALSE), 0)</f>
        <v>179068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768724</v>
      </c>
      <c r="C63" s="50">
        <f t="shared" si="2"/>
        <v>321995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632984</v>
      </c>
      <c r="K63" s="98">
        <f>IFERROR(VLOOKUP($D63, V一般接種!$A:$G, K$4, FALSE), 0)</f>
        <v>29159</v>
      </c>
      <c r="L63" s="98">
        <f>IFERROR(VLOOKUP($D63, V一般接種!$A:$G, L$4, FALSE), 0)</f>
        <v>0</v>
      </c>
      <c r="M63" s="98">
        <f>IFERROR(VLOOKUP($D63, V一般接種!$A:$G, M$4, FALSE), 0)</f>
        <v>189239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791909</v>
      </c>
      <c r="C64" s="50">
        <f t="shared" si="2"/>
        <v>319739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689925</v>
      </c>
      <c r="K64" s="98">
        <f>IFERROR(VLOOKUP($D64, V一般接種!$A:$G, K$4, FALSE), 0)</f>
        <v>29305</v>
      </c>
      <c r="L64" s="98">
        <f>IFERROR(VLOOKUP($D64, V一般接種!$A:$G, L$4, FALSE), 0)</f>
        <v>0</v>
      </c>
      <c r="M64" s="98">
        <f>IFERROR(VLOOKUP($D64, V一般接種!$A:$G, M$4, FALSE), 0)</f>
        <v>230496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770867</v>
      </c>
      <c r="C65" s="50">
        <f t="shared" si="2"/>
        <v>383238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674424</v>
      </c>
      <c r="K65" s="98">
        <f>IFERROR(VLOOKUP($D65, V一般接種!$A:$G, K$4, FALSE), 0)</f>
        <v>27702</v>
      </c>
      <c r="L65" s="98">
        <f>IFERROR(VLOOKUP($D65, V一般接種!$A:$G, L$4, FALSE), 0)</f>
        <v>0</v>
      </c>
      <c r="M65" s="98">
        <f>IFERROR(VLOOKUP($D65, V一般接種!$A:$G, M$4, FALSE), 0)</f>
        <v>284595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742789</v>
      </c>
      <c r="C66" s="50">
        <f t="shared" si="2"/>
        <v>382731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659175</v>
      </c>
      <c r="K66" s="98">
        <f>IFERROR(VLOOKUP($D66, V一般接種!$A:$G, K$4, FALSE), 0)</f>
        <v>29645</v>
      </c>
      <c r="L66" s="98">
        <f>IFERROR(VLOOKUP($D66, V一般接種!$A:$G, L$4, FALSE), 0)</f>
        <v>0</v>
      </c>
      <c r="M66" s="98">
        <f>IFERROR(VLOOKUP($D66, V一般接種!$A:$G, M$4, FALSE), 0)</f>
        <v>300109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750289</v>
      </c>
      <c r="C67" s="50">
        <f t="shared" si="2"/>
        <v>355663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663671</v>
      </c>
      <c r="K67" s="98">
        <f>IFERROR(VLOOKUP($D67, V一般接種!$A:$G, K$4, FALSE), 0)</f>
        <v>30115</v>
      </c>
      <c r="L67" s="98">
        <f>IFERROR(VLOOKUP($D67, V一般接種!$A:$G, L$4, FALSE), 0)</f>
        <v>0</v>
      </c>
      <c r="M67" s="98">
        <f>IFERROR(VLOOKUP($D67, V一般接種!$A:$G, M$4, FALSE), 0)</f>
        <v>264183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654834</v>
      </c>
      <c r="C68" s="50">
        <f t="shared" si="2"/>
        <v>272677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621359</v>
      </c>
      <c r="K68" s="98">
        <f>IFERROR(VLOOKUP($D68, V一般接種!$A:$G, K$4, FALSE), 0)</f>
        <v>33475</v>
      </c>
      <c r="L68" s="98">
        <f>IFERROR(VLOOKUP($D68, V一般接種!$A:$G, L$4, FALSE), 0)</f>
        <v>0</v>
      </c>
      <c r="M68" s="98">
        <f>IFERROR(VLOOKUP($D68, V一般接種!$A:$G, M$4, FALSE), 0)</f>
        <v>272677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599387</v>
      </c>
      <c r="C69" s="50">
        <f t="shared" si="2"/>
        <v>315603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561501</v>
      </c>
      <c r="K69" s="98">
        <f>IFERROR(VLOOKUP($D69, V一般接種!$A:$G, K$4, FALSE), 0)</f>
        <v>37886</v>
      </c>
      <c r="L69" s="98">
        <f>IFERROR(VLOOKUP($D69, V一般接種!$A:$G, L$4, FALSE), 0)</f>
        <v>0</v>
      </c>
      <c r="M69" s="98">
        <f>IFERROR(VLOOKUP($D69, V一般接種!$A:$G, M$4, FALSE), 0)</f>
        <v>315603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690475</v>
      </c>
      <c r="C70" s="50">
        <f t="shared" si="2"/>
        <v>536069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567888</v>
      </c>
      <c r="K70" s="98">
        <f>IFERROR(VLOOKUP($D70, V一般接種!$A:$G, K$4, FALSE), 0)</f>
        <v>31158</v>
      </c>
      <c r="L70" s="98">
        <f>IFERROR(VLOOKUP($D70, V一般接種!$A:$G, L$4, FALSE), 0)</f>
        <v>0</v>
      </c>
      <c r="M70" s="98">
        <f>IFERROR(VLOOKUP($D70, V一般接種!$A:$G, M$4, FALSE), 0)</f>
        <v>412533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691768</v>
      </c>
      <c r="C71" s="50">
        <f t="shared" si="2"/>
        <v>550605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614849</v>
      </c>
      <c r="K71" s="98">
        <f>IFERROR(VLOOKUP($D71, V一般接種!$A:$G, K$4, FALSE), 0)</f>
        <v>33504</v>
      </c>
      <c r="L71" s="98">
        <f>IFERROR(VLOOKUP($D71, V一般接種!$A:$G, L$4, FALSE), 0)</f>
        <v>0</v>
      </c>
      <c r="M71" s="98">
        <f>IFERROR(VLOOKUP($D71, V一般接種!$A:$G, M$4, FALSE), 0)</f>
        <v>478657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675542</v>
      </c>
      <c r="C72" s="50">
        <f t="shared" ref="C72:C135" si="5">IF($D72="", "", H72+I72+L72+M72+O72-Q72)</f>
        <v>602479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594117</v>
      </c>
      <c r="K72" s="98">
        <f>IFERROR(VLOOKUP($D72, V一般接種!$A:$G, K$4, FALSE), 0)</f>
        <v>34731</v>
      </c>
      <c r="L72" s="98">
        <f>IFERROR(VLOOKUP($D72, V一般接種!$A:$G, L$4, FALSE), 0)</f>
        <v>0</v>
      </c>
      <c r="M72" s="98">
        <f>IFERROR(VLOOKUP($D72, V一般接種!$A:$G, M$4, FALSE), 0)</f>
        <v>530438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686118</v>
      </c>
      <c r="C73" s="50">
        <f t="shared" si="5"/>
        <v>594512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599911</v>
      </c>
      <c r="K73" s="98">
        <f>IFERROR(VLOOKUP($D73, V一般接種!$A:$G, K$4, FALSE), 0)</f>
        <v>34670</v>
      </c>
      <c r="L73" s="98">
        <f>IFERROR(VLOOKUP($D73, V一般接種!$A:$G, L$4, FALSE), 0)</f>
        <v>0</v>
      </c>
      <c r="M73" s="98">
        <f>IFERROR(VLOOKUP($D73, V一般接種!$A:$G, M$4, FALSE), 0)</f>
        <v>516719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665955</v>
      </c>
      <c r="C74" s="50">
        <f t="shared" si="5"/>
        <v>566994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582841</v>
      </c>
      <c r="K74" s="98">
        <f>IFERROR(VLOOKUP($D74, V一般接種!$A:$G, K$4, FALSE), 0)</f>
        <v>30857</v>
      </c>
      <c r="L74" s="98">
        <f>IFERROR(VLOOKUP($D74, V一般接種!$A:$G, L$4, FALSE), 0)</f>
        <v>0</v>
      </c>
      <c r="M74" s="98">
        <f>IFERROR(VLOOKUP($D74, V一般接種!$A:$G, M$4, FALSE), 0)</f>
        <v>493303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654777</v>
      </c>
      <c r="C75" s="50">
        <f t="shared" si="5"/>
        <v>438979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613378</v>
      </c>
      <c r="K75" s="98">
        <f>IFERROR(VLOOKUP($D75, V一般接種!$A:$G, K$4, FALSE), 0)</f>
        <v>41399</v>
      </c>
      <c r="L75" s="98">
        <f>IFERROR(VLOOKUP($D75, V一般接種!$A:$G, L$4, FALSE), 0)</f>
        <v>0</v>
      </c>
      <c r="M75" s="98">
        <f>IFERROR(VLOOKUP($D75, V一般接種!$A:$G, M$4, FALSE), 0)</f>
        <v>438979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655006</v>
      </c>
      <c r="C76" s="50">
        <f t="shared" si="5"/>
        <v>437416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610108</v>
      </c>
      <c r="K76" s="98">
        <f>IFERROR(VLOOKUP($D76, V一般接種!$A:$G, K$4, FALSE), 0)</f>
        <v>44898</v>
      </c>
      <c r="L76" s="98">
        <f>IFERROR(VLOOKUP($D76, V一般接種!$A:$G, L$4, FALSE), 0)</f>
        <v>0</v>
      </c>
      <c r="M76" s="98">
        <f>IFERROR(VLOOKUP($D76, V一般接種!$A:$G, M$4, FALSE), 0)</f>
        <v>437416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744873</v>
      </c>
      <c r="C77" s="50">
        <f t="shared" si="5"/>
        <v>621505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593773</v>
      </c>
      <c r="K77" s="98">
        <f>IFERROR(VLOOKUP($D77, V一般接種!$A:$G, K$4, FALSE), 0)</f>
        <v>76103</v>
      </c>
      <c r="L77" s="98">
        <f>IFERROR(VLOOKUP($D77, V一般接種!$A:$G, L$4, FALSE), 0)</f>
        <v>0</v>
      </c>
      <c r="M77" s="98">
        <f>IFERROR(VLOOKUP($D77, V一般接種!$A:$G, M$4, FALSE), 0)</f>
        <v>497722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744218</v>
      </c>
      <c r="C78" s="50">
        <f t="shared" si="5"/>
        <v>649398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614581</v>
      </c>
      <c r="K78" s="98">
        <f>IFERROR(VLOOKUP($D78, V一般接種!$A:$G, K$4, FALSE), 0)</f>
        <v>83218</v>
      </c>
      <c r="L78" s="98">
        <f>IFERROR(VLOOKUP($D78, V一般接種!$A:$G, L$4, FALSE), 0)</f>
        <v>0</v>
      </c>
      <c r="M78" s="98">
        <f>IFERROR(VLOOKUP($D78, V一般接種!$A:$G, M$4, FALSE), 0)</f>
        <v>601682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756523</v>
      </c>
      <c r="C79" s="50">
        <f t="shared" si="5"/>
        <v>680906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617182</v>
      </c>
      <c r="K79" s="98">
        <f>IFERROR(VLOOKUP($D79, V一般接種!$A:$G, K$4, FALSE), 0)</f>
        <v>87687</v>
      </c>
      <c r="L79" s="98">
        <f>IFERROR(VLOOKUP($D79, V一般接種!$A:$G, L$4, FALSE), 0)</f>
        <v>0</v>
      </c>
      <c r="M79" s="98">
        <f>IFERROR(VLOOKUP($D79, V一般接種!$A:$G, M$4, FALSE), 0)</f>
        <v>621074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731830</v>
      </c>
      <c r="C80" s="50">
        <f t="shared" si="5"/>
        <v>687598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603708</v>
      </c>
      <c r="K80" s="98">
        <f>IFERROR(VLOOKUP($D80, V一般接種!$A:$G, K$4, FALSE), 0)</f>
        <v>82740</v>
      </c>
      <c r="L80" s="98">
        <f>IFERROR(VLOOKUP($D80, V一般接種!$A:$G, L$4, FALSE), 0)</f>
        <v>0</v>
      </c>
      <c r="M80" s="98">
        <f>IFERROR(VLOOKUP($D80, V一般接種!$A:$G, M$4, FALSE), 0)</f>
        <v>623559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725984</v>
      </c>
      <c r="C81" s="50">
        <f t="shared" si="5"/>
        <v>690750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581555</v>
      </c>
      <c r="K81" s="98">
        <f>IFERROR(VLOOKUP($D81, V一般接種!$A:$G, K$4, FALSE), 0)</f>
        <v>91134</v>
      </c>
      <c r="L81" s="98">
        <f>IFERROR(VLOOKUP($D81, V一般接種!$A:$G, L$4, FALSE), 0)</f>
        <v>0</v>
      </c>
      <c r="M81" s="98">
        <f>IFERROR(VLOOKUP($D81, V一般接種!$A:$G, M$4, FALSE), 0)</f>
        <v>615690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719413</v>
      </c>
      <c r="C82" s="50">
        <f t="shared" si="5"/>
        <v>581673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632129</v>
      </c>
      <c r="K82" s="98">
        <f>IFERROR(VLOOKUP($D82, V一般接種!$A:$G, K$4, FALSE), 0)</f>
        <v>87284</v>
      </c>
      <c r="L82" s="98">
        <f>IFERROR(VLOOKUP($D82, V一般接種!$A:$G, L$4, FALSE), 0)</f>
        <v>0</v>
      </c>
      <c r="M82" s="98">
        <f>IFERROR(VLOOKUP($D82, V一般接種!$A:$G, M$4, FALSE), 0)</f>
        <v>581673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751795</v>
      </c>
      <c r="C83" s="50">
        <f t="shared" si="5"/>
        <v>534886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663472</v>
      </c>
      <c r="K83" s="98">
        <f>IFERROR(VLOOKUP($D83, V一般接種!$A:$G, K$4, FALSE), 0)</f>
        <v>88323</v>
      </c>
      <c r="L83" s="98">
        <f>IFERROR(VLOOKUP($D83, V一般接種!$A:$G, L$4, FALSE), 0)</f>
        <v>0</v>
      </c>
      <c r="M83" s="98">
        <f>IFERROR(VLOOKUP($D83, V一般接種!$A:$G, M$4, FALSE), 0)</f>
        <v>534886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745921</v>
      </c>
      <c r="C84" s="50">
        <f t="shared" si="5"/>
        <v>699019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556249</v>
      </c>
      <c r="K84" s="98">
        <f>IFERROR(VLOOKUP($D84, V一般接種!$A:$G, K$4, FALSE), 0)</f>
        <v>110563</v>
      </c>
      <c r="L84" s="98">
        <f>IFERROR(VLOOKUP($D84, V一般接種!$A:$G, L$4, FALSE), 0)</f>
        <v>0</v>
      </c>
      <c r="M84" s="98">
        <f>IFERROR(VLOOKUP($D84, V一般接種!$A:$G, M$4, FALSE), 0)</f>
        <v>618473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753422</v>
      </c>
      <c r="C85" s="50">
        <f t="shared" si="5"/>
        <v>732694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595011</v>
      </c>
      <c r="K85" s="98">
        <f>IFERROR(VLOOKUP($D85, V一般接種!$A:$G, K$4, FALSE), 0)</f>
        <v>118975</v>
      </c>
      <c r="L85" s="98">
        <f>IFERROR(VLOOKUP($D85, V一般接種!$A:$G, L$4, FALSE), 0)</f>
        <v>0</v>
      </c>
      <c r="M85" s="98">
        <f>IFERROR(VLOOKUP($D85, V一般接種!$A:$G, M$4, FALSE), 0)</f>
        <v>677649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788723</v>
      </c>
      <c r="C86" s="50">
        <f t="shared" si="5"/>
        <v>720655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612397</v>
      </c>
      <c r="K86" s="98">
        <f>IFERROR(VLOOKUP($D86, V一般接種!$A:$G, K$4, FALSE), 0)</f>
        <v>144225</v>
      </c>
      <c r="L86" s="98">
        <f>IFERROR(VLOOKUP($D86, V一般接種!$A:$G, L$4, FALSE), 0)</f>
        <v>0</v>
      </c>
      <c r="M86" s="98">
        <f>IFERROR(VLOOKUP($D86, V一般接種!$A:$G, M$4, FALSE), 0)</f>
        <v>673577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598608</v>
      </c>
      <c r="C87" s="50">
        <f t="shared" si="5"/>
        <v>695893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407694</v>
      </c>
      <c r="K87" s="98">
        <f>IFERROR(VLOOKUP($D87, V一般接種!$A:$G, K$4, FALSE), 0)</f>
        <v>153979</v>
      </c>
      <c r="L87" s="98">
        <f>IFERROR(VLOOKUP($D87, V一般接種!$A:$G, L$4, FALSE), 0)</f>
        <v>0</v>
      </c>
      <c r="M87" s="98">
        <f>IFERROR(VLOOKUP($D87, V一般接種!$A:$G, M$4, FALSE), 0)</f>
        <v>638031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541459</v>
      </c>
      <c r="C88" s="50">
        <f t="shared" si="5"/>
        <v>705161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348150</v>
      </c>
      <c r="K88" s="98">
        <f>IFERROR(VLOOKUP($D88, V一般接種!$A:$G, K$4, FALSE), 0)</f>
        <v>166925</v>
      </c>
      <c r="L88" s="98">
        <f>IFERROR(VLOOKUP($D88, V一般接種!$A:$G, L$4, FALSE), 0)</f>
        <v>0</v>
      </c>
      <c r="M88" s="98">
        <f>IFERROR(VLOOKUP($D88, V一般接種!$A:$G, M$4, FALSE), 0)</f>
        <v>649721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813313</v>
      </c>
      <c r="C89" s="50">
        <f t="shared" si="5"/>
        <v>601887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669149</v>
      </c>
      <c r="K89" s="98">
        <f>IFERROR(VLOOKUP($D89, V一般接種!$A:$G, K$4, FALSE), 0)</f>
        <v>144164</v>
      </c>
      <c r="L89" s="98">
        <f>IFERROR(VLOOKUP($D89, V一般接種!$A:$G, L$4, FALSE), 0)</f>
        <v>0</v>
      </c>
      <c r="M89" s="98">
        <f>IFERROR(VLOOKUP($D89, V一般接種!$A:$G, M$4, FALSE), 0)</f>
        <v>601887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792832</v>
      </c>
      <c r="C90" s="50">
        <f t="shared" si="5"/>
        <v>535289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671752</v>
      </c>
      <c r="K90" s="98">
        <f>IFERROR(VLOOKUP($D90, V一般接種!$A:$G, K$4, FALSE), 0)</f>
        <v>121080</v>
      </c>
      <c r="L90" s="98">
        <f>IFERROR(VLOOKUP($D90, V一般接種!$A:$G, L$4, FALSE), 0)</f>
        <v>0</v>
      </c>
      <c r="M90" s="98">
        <f>IFERROR(VLOOKUP($D90, V一般接種!$A:$G, M$4, FALSE), 0)</f>
        <v>535289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911993</v>
      </c>
      <c r="C91" s="50">
        <f t="shared" si="5"/>
        <v>643945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666272</v>
      </c>
      <c r="K91" s="98">
        <f>IFERROR(VLOOKUP($D91, V一般接種!$A:$G, K$4, FALSE), 0)</f>
        <v>182043</v>
      </c>
      <c r="L91" s="98">
        <f>IFERROR(VLOOKUP($D91, V一般接種!$A:$G, L$4, FALSE), 0)</f>
        <v>0</v>
      </c>
      <c r="M91" s="98">
        <f>IFERROR(VLOOKUP($D91, V一般接種!$A:$G, M$4, FALSE), 0)</f>
        <v>562534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945251</v>
      </c>
      <c r="C92" s="50">
        <f t="shared" si="5"/>
        <v>657457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705414</v>
      </c>
      <c r="K92" s="98">
        <f>IFERROR(VLOOKUP($D92, V一般接種!$A:$G, K$4, FALSE), 0)</f>
        <v>193246</v>
      </c>
      <c r="L92" s="98">
        <f>IFERROR(VLOOKUP($D92, V一般接種!$A:$G, L$4, FALSE), 0)</f>
        <v>0</v>
      </c>
      <c r="M92" s="98">
        <f>IFERROR(VLOOKUP($D92, V一般接種!$A:$G, M$4, FALSE), 0)</f>
        <v>604283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963040</v>
      </c>
      <c r="C93" s="50">
        <f t="shared" si="5"/>
        <v>632518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736023</v>
      </c>
      <c r="K93" s="98">
        <f>IFERROR(VLOOKUP($D93, V一般接種!$A:$G, K$4, FALSE), 0)</f>
        <v>196052</v>
      </c>
      <c r="L93" s="98">
        <f>IFERROR(VLOOKUP($D93, V一般接種!$A:$G, L$4, FALSE), 0)</f>
        <v>0</v>
      </c>
      <c r="M93" s="98">
        <f>IFERROR(VLOOKUP($D93, V一般接種!$A:$G, M$4, FALSE), 0)</f>
        <v>586830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962113</v>
      </c>
      <c r="C94" s="50">
        <f t="shared" si="5"/>
        <v>630130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709798</v>
      </c>
      <c r="K94" s="98">
        <f>IFERROR(VLOOKUP($D94, V一般接種!$A:$G, K$4, FALSE), 0)</f>
        <v>215579</v>
      </c>
      <c r="L94" s="98">
        <f>IFERROR(VLOOKUP($D94, V一般接種!$A:$G, L$4, FALSE), 0)</f>
        <v>0</v>
      </c>
      <c r="M94" s="98">
        <f>IFERROR(VLOOKUP($D94, V一般接種!$A:$G, M$4, FALSE), 0)</f>
        <v>583526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962468</v>
      </c>
      <c r="C95" s="50">
        <f t="shared" si="5"/>
        <v>627014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705645</v>
      </c>
      <c r="K95" s="98">
        <f>IFERROR(VLOOKUP($D95, V一般接種!$A:$G, K$4, FALSE), 0)</f>
        <v>224864</v>
      </c>
      <c r="L95" s="98">
        <f>IFERROR(VLOOKUP($D95, V一般接種!$A:$G, L$4, FALSE), 0)</f>
        <v>0</v>
      </c>
      <c r="M95" s="98">
        <f>IFERROR(VLOOKUP($D95, V一般接種!$A:$G, M$4, FALSE), 0)</f>
        <v>580661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957304</v>
      </c>
      <c r="C96" s="50">
        <f t="shared" si="5"/>
        <v>606249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756595</v>
      </c>
      <c r="K96" s="98">
        <f>IFERROR(VLOOKUP($D96, V一般接種!$A:$G, K$4, FALSE), 0)</f>
        <v>200709</v>
      </c>
      <c r="L96" s="98">
        <f>IFERROR(VLOOKUP($D96, V一般接種!$A:$G, L$4, FALSE), 0)</f>
        <v>0</v>
      </c>
      <c r="M96" s="98">
        <f>IFERROR(VLOOKUP($D96, V一般接種!$A:$G, M$4, FALSE), 0)</f>
        <v>606249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712082</v>
      </c>
      <c r="C97" s="50">
        <f t="shared" si="5"/>
        <v>616429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558015</v>
      </c>
      <c r="K97" s="98">
        <f>IFERROR(VLOOKUP($D97, V一般接種!$A:$G, K$4, FALSE), 0)</f>
        <v>154067</v>
      </c>
      <c r="L97" s="98">
        <f>IFERROR(VLOOKUP($D97, V一般接種!$A:$G, L$4, FALSE), 0)</f>
        <v>0</v>
      </c>
      <c r="M97" s="98">
        <f>IFERROR(VLOOKUP($D97, V一般接種!$A:$G, M$4, FALSE), 0)</f>
        <v>616429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799034</v>
      </c>
      <c r="C98" s="50">
        <f t="shared" si="5"/>
        <v>669588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563569</v>
      </c>
      <c r="K98" s="98">
        <f>IFERROR(VLOOKUP($D98, V一般接種!$A:$G, K$4, FALSE), 0)</f>
        <v>165750</v>
      </c>
      <c r="L98" s="98">
        <f>IFERROR(VLOOKUP($D98, V一般接種!$A:$G, L$4, FALSE), 0)</f>
        <v>0</v>
      </c>
      <c r="M98" s="98">
        <f>IFERROR(VLOOKUP($D98, V一般接種!$A:$G, M$4, FALSE), 0)</f>
        <v>597719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825859</v>
      </c>
      <c r="C99" s="50">
        <f t="shared" si="5"/>
        <v>653883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598260</v>
      </c>
      <c r="K99" s="98">
        <f>IFERROR(VLOOKUP($D99, V一般接種!$A:$G, K$4, FALSE), 0)</f>
        <v>192493</v>
      </c>
      <c r="L99" s="98">
        <f>IFERROR(VLOOKUP($D99, V一般接種!$A:$G, L$4, FALSE), 0)</f>
        <v>0</v>
      </c>
      <c r="M99" s="98">
        <f>IFERROR(VLOOKUP($D99, V一般接種!$A:$G, M$4, FALSE), 0)</f>
        <v>615544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806224</v>
      </c>
      <c r="C100" s="50">
        <f t="shared" si="5"/>
        <v>660692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597118</v>
      </c>
      <c r="K100" s="98">
        <f>IFERROR(VLOOKUP($D100, V一般接種!$A:$G, K$4, FALSE), 0)</f>
        <v>186752</v>
      </c>
      <c r="L100" s="98">
        <f>IFERROR(VLOOKUP($D100, V一般接種!$A:$G, L$4, FALSE), 0)</f>
        <v>0</v>
      </c>
      <c r="M100" s="98">
        <f>IFERROR(VLOOKUP($D100, V一般接種!$A:$G, M$4, FALSE), 0)</f>
        <v>620889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787726</v>
      </c>
      <c r="C101" s="50">
        <f t="shared" si="5"/>
        <v>635935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582288</v>
      </c>
      <c r="K101" s="98">
        <f>IFERROR(VLOOKUP($D101, V一般接種!$A:$G, K$4, FALSE), 0)</f>
        <v>180342</v>
      </c>
      <c r="L101" s="98">
        <f>IFERROR(VLOOKUP($D101, V一般接種!$A:$G, L$4, FALSE), 0)</f>
        <v>0</v>
      </c>
      <c r="M101" s="98">
        <f>IFERROR(VLOOKUP($D101, V一般接種!$A:$G, M$4, FALSE), 0)</f>
        <v>602744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822554</v>
      </c>
      <c r="C102" s="50">
        <f t="shared" si="5"/>
        <v>626262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603718</v>
      </c>
      <c r="K102" s="98">
        <f>IFERROR(VLOOKUP($D102, V一般接種!$A:$G, K$4, FALSE), 0)</f>
        <v>190568</v>
      </c>
      <c r="L102" s="98">
        <f>IFERROR(VLOOKUP($D102, V一般接種!$A:$G, L$4, FALSE), 0)</f>
        <v>0</v>
      </c>
      <c r="M102" s="98">
        <f>IFERROR(VLOOKUP($D102, V一般接種!$A:$G, M$4, FALSE), 0)</f>
        <v>589076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769784</v>
      </c>
      <c r="C103" s="50">
        <f t="shared" si="5"/>
        <v>632741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620073</v>
      </c>
      <c r="K103" s="98">
        <f>IFERROR(VLOOKUP($D103, V一般接種!$A:$G, K$4, FALSE), 0)</f>
        <v>149711</v>
      </c>
      <c r="L103" s="98">
        <f>IFERROR(VLOOKUP($D103, V一般接種!$A:$G, L$4, FALSE), 0)</f>
        <v>0</v>
      </c>
      <c r="M103" s="98">
        <f>IFERROR(VLOOKUP($D103, V一般接種!$A:$G, M$4, FALSE), 0)</f>
        <v>632741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576393</v>
      </c>
      <c r="C104" s="50">
        <f t="shared" si="5"/>
        <v>649960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457075</v>
      </c>
      <c r="K104" s="98">
        <f>IFERROR(VLOOKUP($D104, V一般接種!$A:$G, K$4, FALSE), 0)</f>
        <v>119318</v>
      </c>
      <c r="L104" s="98">
        <f>IFERROR(VLOOKUP($D104, V一般接種!$A:$G, L$4, FALSE), 0)</f>
        <v>0</v>
      </c>
      <c r="M104" s="98">
        <f>IFERROR(VLOOKUP($D104, V一般接種!$A:$G, M$4, FALSE), 0)</f>
        <v>649960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480268</v>
      </c>
      <c r="C105" s="50">
        <f t="shared" si="5"/>
        <v>626951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270829</v>
      </c>
      <c r="K105" s="98">
        <f>IFERROR(VLOOKUP($D105, V一般接種!$A:$G, K$4, FALSE), 0)</f>
        <v>165242</v>
      </c>
      <c r="L105" s="98">
        <f>IFERROR(VLOOKUP($D105, V一般接種!$A:$G, L$4, FALSE), 0)</f>
        <v>0</v>
      </c>
      <c r="M105" s="98">
        <f>IFERROR(VLOOKUP($D105, V一般接種!$A:$G, M$4, FALSE), 0)</f>
        <v>558980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738500</v>
      </c>
      <c r="C106" s="50">
        <f t="shared" si="5"/>
        <v>640119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524223</v>
      </c>
      <c r="K106" s="98">
        <f>IFERROR(VLOOKUP($D106, V一般接種!$A:$G, K$4, FALSE), 0)</f>
        <v>173746</v>
      </c>
      <c r="L106" s="98">
        <f>IFERROR(VLOOKUP($D106, V一般接種!$A:$G, L$4, FALSE), 0)</f>
        <v>0</v>
      </c>
      <c r="M106" s="98">
        <f>IFERROR(VLOOKUP($D106, V一般接種!$A:$G, M$4, FALSE), 0)</f>
        <v>607079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670911</v>
      </c>
      <c r="C107" s="50">
        <f t="shared" si="5"/>
        <v>685536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485589</v>
      </c>
      <c r="K107" s="98">
        <f>IFERROR(VLOOKUP($D107, V一般接種!$A:$G, K$4, FALSE), 0)</f>
        <v>181332</v>
      </c>
      <c r="L107" s="98">
        <f>IFERROR(VLOOKUP($D107, V一般接種!$A:$G, L$4, FALSE), 0)</f>
        <v>0</v>
      </c>
      <c r="M107" s="98">
        <f>IFERROR(VLOOKUP($D107, V一般接種!$A:$G, M$4, FALSE), 0)</f>
        <v>642660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284082</v>
      </c>
      <c r="C108" s="50">
        <f t="shared" si="5"/>
        <v>272123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183202</v>
      </c>
      <c r="K108" s="98">
        <f>IFERROR(VLOOKUP($D108, V一般接種!$A:$G, K$4, FALSE), 0)</f>
        <v>100880</v>
      </c>
      <c r="L108" s="98">
        <f>IFERROR(VLOOKUP($D108, V一般接種!$A:$G, L$4, FALSE), 0)</f>
        <v>0</v>
      </c>
      <c r="M108" s="98">
        <f>IFERROR(VLOOKUP($D108, V一般接種!$A:$G, M$4, FALSE), 0)</f>
        <v>272123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220764</v>
      </c>
      <c r="C109" s="50">
        <f t="shared" si="5"/>
        <v>193016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125769</v>
      </c>
      <c r="K109" s="98">
        <f>IFERROR(VLOOKUP($D109, V一般接種!$A:$G, K$4, FALSE), 0)</f>
        <v>94995</v>
      </c>
      <c r="L109" s="98">
        <f>IFERROR(VLOOKUP($D109, V一般接種!$A:$G, L$4, FALSE), 0)</f>
        <v>0</v>
      </c>
      <c r="M109" s="98">
        <f>IFERROR(VLOOKUP($D109, V一般接種!$A:$G, M$4, FALSE), 0)</f>
        <v>193016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429270</v>
      </c>
      <c r="C110" s="50">
        <f t="shared" si="5"/>
        <v>727177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298249</v>
      </c>
      <c r="K110" s="98">
        <f>IFERROR(VLOOKUP($D110, V一般接種!$A:$G, K$4, FALSE), 0)</f>
        <v>131021</v>
      </c>
      <c r="L110" s="98">
        <f>IFERROR(VLOOKUP($D110, V一般接種!$A:$G, L$4, FALSE), 0)</f>
        <v>0</v>
      </c>
      <c r="M110" s="98">
        <f>IFERROR(VLOOKUP($D110, V一般接種!$A:$G, M$4, FALSE), 0)</f>
        <v>727177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386746</v>
      </c>
      <c r="C111" s="50">
        <f t="shared" si="5"/>
        <v>676937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267865</v>
      </c>
      <c r="K111" s="98">
        <f>IFERROR(VLOOKUP($D111, V一般接種!$A:$G, K$4, FALSE), 0)</f>
        <v>118881</v>
      </c>
      <c r="L111" s="98">
        <f>IFERROR(VLOOKUP($D111, V一般接種!$A:$G, L$4, FALSE), 0)</f>
        <v>0</v>
      </c>
      <c r="M111" s="98">
        <f>IFERROR(VLOOKUP($D111, V一般接種!$A:$G, M$4, FALSE), 0)</f>
        <v>676937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535867</v>
      </c>
      <c r="C112" s="50">
        <f t="shared" si="5"/>
        <v>764293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362702</v>
      </c>
      <c r="K112" s="98">
        <f>IFERROR(VLOOKUP($D112, V一般接種!$A:$G, K$4, FALSE), 0)</f>
        <v>146935</v>
      </c>
      <c r="L112" s="98">
        <f>IFERROR(VLOOKUP($D112, V一般接種!$A:$G, L$4, FALSE), 0)</f>
        <v>0</v>
      </c>
      <c r="M112" s="98">
        <f>IFERROR(VLOOKUP($D112, V一般接種!$A:$G, M$4, FALSE), 0)</f>
        <v>721378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576553</v>
      </c>
      <c r="C113" s="50">
        <f t="shared" si="5"/>
        <v>762038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429629</v>
      </c>
      <c r="K113" s="98">
        <f>IFERROR(VLOOKUP($D113, V一般接種!$A:$G, K$4, FALSE), 0)</f>
        <v>130401</v>
      </c>
      <c r="L113" s="98">
        <f>IFERROR(VLOOKUP($D113, V一般接種!$A:$G, L$4, FALSE), 0)</f>
        <v>0</v>
      </c>
      <c r="M113" s="98">
        <f>IFERROR(VLOOKUP($D113, V一般接種!$A:$G, M$4, FALSE), 0)</f>
        <v>735840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563945</v>
      </c>
      <c r="C114" s="50">
        <f t="shared" si="5"/>
        <v>769083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424271</v>
      </c>
      <c r="K114" s="98">
        <f>IFERROR(VLOOKUP($D114, V一般接種!$A:$G, K$4, FALSE), 0)</f>
        <v>127874</v>
      </c>
      <c r="L114" s="98">
        <f>IFERROR(VLOOKUP($D114, V一般接種!$A:$G, L$4, FALSE), 0)</f>
        <v>0</v>
      </c>
      <c r="M114" s="98">
        <f>IFERROR(VLOOKUP($D114, V一般接種!$A:$G, M$4, FALSE), 0)</f>
        <v>750636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561414</v>
      </c>
      <c r="C115" s="50">
        <f t="shared" si="5"/>
        <v>754591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420882</v>
      </c>
      <c r="K115" s="98">
        <f>IFERROR(VLOOKUP($D115, V一般接種!$A:$G, K$4, FALSE), 0)</f>
        <v>131435</v>
      </c>
      <c r="L115" s="98">
        <f>IFERROR(VLOOKUP($D115, V一般接種!$A:$G, L$4, FALSE), 0)</f>
        <v>0</v>
      </c>
      <c r="M115" s="98">
        <f>IFERROR(VLOOKUP($D115, V一般接種!$A:$G, M$4, FALSE), 0)</f>
        <v>733316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591797</v>
      </c>
      <c r="C116" s="50">
        <f t="shared" si="5"/>
        <v>760607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451432</v>
      </c>
      <c r="K116" s="98">
        <f>IFERROR(VLOOKUP($D116, V一般接種!$A:$G, K$4, FALSE), 0)</f>
        <v>128905</v>
      </c>
      <c r="L116" s="98">
        <f>IFERROR(VLOOKUP($D116, V一般接種!$A:$G, L$4, FALSE), 0)</f>
        <v>0</v>
      </c>
      <c r="M116" s="98">
        <f>IFERROR(VLOOKUP($D116, V一般接種!$A:$G, M$4, FALSE), 0)</f>
        <v>731479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604977</v>
      </c>
      <c r="C117" s="50">
        <f t="shared" si="5"/>
        <v>784044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493014</v>
      </c>
      <c r="K117" s="98">
        <f>IFERROR(VLOOKUP($D117, V一般接種!$A:$G, K$4, FALSE), 0)</f>
        <v>111963</v>
      </c>
      <c r="L117" s="98">
        <f>IFERROR(VLOOKUP($D117, V一般接種!$A:$G, L$4, FALSE), 0)</f>
        <v>0</v>
      </c>
      <c r="M117" s="98">
        <f>IFERROR(VLOOKUP($D117, V一般接種!$A:$G, M$4, FALSE), 0)</f>
        <v>784044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433794</v>
      </c>
      <c r="C118" s="50">
        <f t="shared" si="5"/>
        <v>1055549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428792</v>
      </c>
      <c r="K118" s="98">
        <f>IFERROR(VLOOKUP($D118, V一般接種!$A:$G, K$4, FALSE), 0)</f>
        <v>102657</v>
      </c>
      <c r="L118" s="98">
        <f>IFERROR(VLOOKUP($D118, V一般接種!$A:$G, L$4, FALSE), 0)</f>
        <v>0</v>
      </c>
      <c r="M118" s="98">
        <f>IFERROR(VLOOKUP($D118, V一般接種!$A:$G, M$4, FALSE), 0)</f>
        <v>529134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530215</v>
      </c>
      <c r="C119" s="50">
        <f t="shared" si="5"/>
        <v>554857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430298</v>
      </c>
      <c r="K119" s="98">
        <f>IFERROR(VLOOKUP($D119, V一般接種!$A:$G, K$4, FALSE), 0)</f>
        <v>99917</v>
      </c>
      <c r="L119" s="98">
        <f>IFERROR(VLOOKUP($D119, V一般接種!$A:$G, L$4, FALSE), 0)</f>
        <v>0</v>
      </c>
      <c r="M119" s="98">
        <f>IFERROR(VLOOKUP($D119, V一般接種!$A:$G, M$4, FALSE), 0)</f>
        <v>554857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547891</v>
      </c>
      <c r="C120" s="50">
        <f t="shared" si="5"/>
        <v>588074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451543</v>
      </c>
      <c r="K120" s="98">
        <f>IFERROR(VLOOKUP($D120, V一般接種!$A:$G, K$4, FALSE), 0)</f>
        <v>96348</v>
      </c>
      <c r="L120" s="98">
        <f>IFERROR(VLOOKUP($D120, V一般接種!$A:$G, L$4, FALSE), 0)</f>
        <v>0</v>
      </c>
      <c r="M120" s="98">
        <f>IFERROR(VLOOKUP($D120, V一般接種!$A:$G, M$4, FALSE), 0)</f>
        <v>588074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539364</v>
      </c>
      <c r="C121" s="50">
        <f t="shared" si="5"/>
        <v>584566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447908</v>
      </c>
      <c r="K121" s="98">
        <f>IFERROR(VLOOKUP($D121, V一般接種!$A:$G, K$4, FALSE), 0)</f>
        <v>91456</v>
      </c>
      <c r="L121" s="98">
        <f>IFERROR(VLOOKUP($D121, V一般接種!$A:$G, L$4, FALSE), 0)</f>
        <v>0</v>
      </c>
      <c r="M121" s="98">
        <f>IFERROR(VLOOKUP($D121, V一般接種!$A:$G, M$4, FALSE), 0)</f>
        <v>584566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529791</v>
      </c>
      <c r="C122" s="50">
        <f t="shared" si="5"/>
        <v>573134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434490</v>
      </c>
      <c r="K122" s="98">
        <f>IFERROR(VLOOKUP($D122, V一般接種!$A:$G, K$4, FALSE), 0)</f>
        <v>95301</v>
      </c>
      <c r="L122" s="98">
        <f>IFERROR(VLOOKUP($D122, V一般接種!$A:$G, L$4, FALSE), 0)</f>
        <v>0</v>
      </c>
      <c r="M122" s="98">
        <f>IFERROR(VLOOKUP($D122, V一般接種!$A:$G, M$4, FALSE), 0)</f>
        <v>573134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546157</v>
      </c>
      <c r="C123" s="50">
        <f t="shared" si="5"/>
        <v>603997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459641</v>
      </c>
      <c r="K123" s="98">
        <f>IFERROR(VLOOKUP($D123, V一般接種!$A:$G, K$4, FALSE), 0)</f>
        <v>86516</v>
      </c>
      <c r="L123" s="98">
        <f>IFERROR(VLOOKUP($D123, V一般接種!$A:$G, L$4, FALSE), 0)</f>
        <v>0</v>
      </c>
      <c r="M123" s="98">
        <f>IFERROR(VLOOKUP($D123, V一般接種!$A:$G, M$4, FALSE), 0)</f>
        <v>603997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676363</v>
      </c>
      <c r="C124" s="50">
        <f t="shared" si="5"/>
        <v>622164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575084</v>
      </c>
      <c r="K124" s="98">
        <f>IFERROR(VLOOKUP($D124, V一般接種!$A:$G, K$4, FALSE), 0)</f>
        <v>101279</v>
      </c>
      <c r="L124" s="98">
        <f>IFERROR(VLOOKUP($D124, V一般接種!$A:$G, L$4, FALSE), 0)</f>
        <v>0</v>
      </c>
      <c r="M124" s="98">
        <f>IFERROR(VLOOKUP($D124, V一般接種!$A:$G, M$4, FALSE), 0)</f>
        <v>622164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-3903737</v>
      </c>
      <c r="C125" s="50">
        <f t="shared" si="5"/>
        <v>-315106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488397</v>
      </c>
      <c r="K125" s="98">
        <f>IFERROR(VLOOKUP($D125, V一般接種!$A:$G, K$4, FALSE), 0)</f>
        <v>102907</v>
      </c>
      <c r="L125" s="98">
        <f>IFERROR(VLOOKUP($D125, V一般接種!$A:$G, L$4, FALSE), 0)</f>
        <v>0</v>
      </c>
      <c r="M125" s="98">
        <f>IFERROR(VLOOKUP($D125, V一般接種!$A:$G, M$4, FALSE), 0)</f>
        <v>437112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160243</v>
      </c>
      <c r="C126" s="50">
        <f t="shared" si="5"/>
        <v>99947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101905</v>
      </c>
      <c r="K126" s="98">
        <f>IFERROR(VLOOKUP($D126, V一般接種!$A:$G, K$4, FALSE), 0)</f>
        <v>58338</v>
      </c>
      <c r="L126" s="98">
        <f>IFERROR(VLOOKUP($D126, V一般接種!$A:$G, L$4, FALSE), 0)</f>
        <v>0</v>
      </c>
      <c r="M126" s="98">
        <f>IFERROR(VLOOKUP($D126, V一般接種!$A:$G, M$4, FALSE), 0)</f>
        <v>99947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464342</v>
      </c>
      <c r="C127" s="50">
        <f t="shared" si="5"/>
        <v>564379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386172</v>
      </c>
      <c r="K127" s="98">
        <f>IFERROR(VLOOKUP($D127, V一般接種!$A:$G, K$4, FALSE), 0)</f>
        <v>78170</v>
      </c>
      <c r="L127" s="98">
        <f>IFERROR(VLOOKUP($D127, V一般接種!$A:$G, L$4, FALSE), 0)</f>
        <v>0</v>
      </c>
      <c r="M127" s="98">
        <f>IFERROR(VLOOKUP($D127, V一般接種!$A:$G, M$4, FALSE), 0)</f>
        <v>564379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476637</v>
      </c>
      <c r="C128" s="50">
        <f t="shared" si="5"/>
        <v>491255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398977</v>
      </c>
      <c r="K128" s="98">
        <f>IFERROR(VLOOKUP($D128, V一般接種!$A:$G, K$4, FALSE), 0)</f>
        <v>77660</v>
      </c>
      <c r="L128" s="98">
        <f>IFERROR(VLOOKUP($D128, V一般接種!$A:$G, L$4, FALSE), 0)</f>
        <v>0</v>
      </c>
      <c r="M128" s="98">
        <f>IFERROR(VLOOKUP($D128, V一般接種!$A:$G, M$4, FALSE), 0)</f>
        <v>491255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468396</v>
      </c>
      <c r="C129" s="50">
        <f t="shared" si="5"/>
        <v>223360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392031</v>
      </c>
      <c r="K129" s="98">
        <f>IFERROR(VLOOKUP($D129, V一般接種!$A:$G, K$4, FALSE), 0)</f>
        <v>76365</v>
      </c>
      <c r="L129" s="98">
        <f>IFERROR(VLOOKUP($D129, V一般接種!$A:$G, L$4, FALSE), 0)</f>
        <v>0</v>
      </c>
      <c r="M129" s="98">
        <f>IFERROR(VLOOKUP($D129, V一般接種!$A:$G, M$4, FALSE), 0)</f>
        <v>223360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327098</v>
      </c>
      <c r="C130" s="50">
        <f t="shared" si="5"/>
        <v>133862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260244</v>
      </c>
      <c r="K130" s="98">
        <f>IFERROR(VLOOKUP($D130, V一般接種!$A:$G, K$4, FALSE), 0)</f>
        <v>66854</v>
      </c>
      <c r="L130" s="98">
        <f>IFERROR(VLOOKUP($D130, V一般接種!$A:$G, L$4, FALSE), 0)</f>
        <v>0</v>
      </c>
      <c r="M130" s="98">
        <f>IFERROR(VLOOKUP($D130, V一般接種!$A:$G, M$4, FALSE), 0)</f>
        <v>133862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343600</v>
      </c>
      <c r="C131" s="50">
        <f t="shared" si="5"/>
        <v>249113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264821</v>
      </c>
      <c r="K131" s="98">
        <f>IFERROR(VLOOKUP($D131, V一般接種!$A:$G, K$4, FALSE), 0)</f>
        <v>78779</v>
      </c>
      <c r="L131" s="98">
        <f>IFERROR(VLOOKUP($D131, V一般接種!$A:$G, L$4, FALSE), 0)</f>
        <v>0</v>
      </c>
      <c r="M131" s="98">
        <f>IFERROR(VLOOKUP($D131, V一般接種!$A:$G, M$4, FALSE), 0)</f>
        <v>249113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-7105672</v>
      </c>
      <c r="C132" s="50">
        <f t="shared" si="5"/>
        <v>-2492375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275949</v>
      </c>
      <c r="K132" s="98">
        <f>IFERROR(VLOOKUP($D132, V一般接種!$A:$G, K$4, FALSE), 0)</f>
        <v>84296</v>
      </c>
      <c r="L132" s="98">
        <f>IFERROR(VLOOKUP($D132, V一般接種!$A:$G, L$4, FALSE), 0)</f>
        <v>0</v>
      </c>
      <c r="M132" s="98">
        <f>IFERROR(VLOOKUP($D132, V一般接種!$A:$G, M$4, FALSE), 0)</f>
        <v>243703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412672</v>
      </c>
      <c r="C133" s="50">
        <f t="shared" si="5"/>
        <v>355480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344415</v>
      </c>
      <c r="K133" s="98">
        <f>IFERROR(VLOOKUP($D133, V一般接種!$A:$G, K$4, FALSE), 0)</f>
        <v>68257</v>
      </c>
      <c r="L133" s="98">
        <f>IFERROR(VLOOKUP($D133, V一般接種!$A:$G, L$4, FALSE), 0)</f>
        <v>0</v>
      </c>
      <c r="M133" s="98">
        <f>IFERROR(VLOOKUP($D133, V一般接種!$A:$G, M$4, FALSE), 0)</f>
        <v>355480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519541</v>
      </c>
      <c r="C134" s="50">
        <f t="shared" si="5"/>
        <v>439809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445419</v>
      </c>
      <c r="K134" s="98">
        <f>IFERROR(VLOOKUP($D134, V一般接種!$A:$G, K$4, FALSE), 0)</f>
        <v>74122</v>
      </c>
      <c r="L134" s="98">
        <f>IFERROR(VLOOKUP($D134, V一般接種!$A:$G, L$4, FALSE), 0)</f>
        <v>1</v>
      </c>
      <c r="M134" s="98">
        <f>IFERROR(VLOOKUP($D134, V一般接種!$A:$G, M$4, FALSE), 0)</f>
        <v>439808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546996</v>
      </c>
      <c r="C135" s="50">
        <f t="shared" si="5"/>
        <v>429715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471604</v>
      </c>
      <c r="K135" s="98">
        <f>IFERROR(VLOOKUP($D135, V一般接種!$A:$G, K$4, FALSE), 0)</f>
        <v>75392</v>
      </c>
      <c r="L135" s="98">
        <f>IFERROR(VLOOKUP($D135, V一般接種!$A:$G, L$4, FALSE), 0)</f>
        <v>0</v>
      </c>
      <c r="M135" s="98">
        <f>IFERROR(VLOOKUP($D135, V一般接種!$A:$G, M$4, FALSE), 0)</f>
        <v>429715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543483</v>
      </c>
      <c r="C136" s="50">
        <f t="shared" ref="C136:C199" si="8">IF($D136="", "", H136+I136+L136+M136+O136-Q136)</f>
        <v>417736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459075</v>
      </c>
      <c r="K136" s="98">
        <f>IFERROR(VLOOKUP($D136, V一般接種!$A:$G, K$4, FALSE), 0)</f>
        <v>84408</v>
      </c>
      <c r="L136" s="98">
        <f>IFERROR(VLOOKUP($D136, V一般接種!$A:$G, L$4, FALSE), 0)</f>
        <v>1</v>
      </c>
      <c r="M136" s="98">
        <f>IFERROR(VLOOKUP($D136, V一般接種!$A:$G, M$4, FALSE), 0)</f>
        <v>417735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573780</v>
      </c>
      <c r="C137" s="50">
        <f t="shared" si="8"/>
        <v>462180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498037</v>
      </c>
      <c r="K137" s="98">
        <f>IFERROR(VLOOKUP($D137, V一般接種!$A:$G, K$4, FALSE), 0)</f>
        <v>75743</v>
      </c>
      <c r="L137" s="98">
        <f>IFERROR(VLOOKUP($D137, V一般接種!$A:$G, L$4, FALSE), 0)</f>
        <v>0</v>
      </c>
      <c r="M137" s="98">
        <f>IFERROR(VLOOKUP($D137, V一般接種!$A:$G, M$4, FALSE), 0)</f>
        <v>462180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684611</v>
      </c>
      <c r="C138" s="50">
        <f t="shared" si="8"/>
        <v>521752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591296</v>
      </c>
      <c r="K138" s="98">
        <f>IFERROR(VLOOKUP($D138, V一般接種!$A:$G, K$4, FALSE), 0)</f>
        <v>93315</v>
      </c>
      <c r="L138" s="98">
        <f>IFERROR(VLOOKUP($D138, V一般接種!$A:$G, L$4, FALSE), 0)</f>
        <v>42</v>
      </c>
      <c r="M138" s="98">
        <f>IFERROR(VLOOKUP($D138, V一般接種!$A:$G, M$4, FALSE), 0)</f>
        <v>521710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-10569858</v>
      </c>
      <c r="C139" s="50">
        <f t="shared" si="8"/>
        <v>-5385777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506092</v>
      </c>
      <c r="K139" s="98">
        <f>IFERROR(VLOOKUP($D139, V一般接種!$A:$G, K$4, FALSE), 0)</f>
        <v>99792</v>
      </c>
      <c r="L139" s="98">
        <f>IFERROR(VLOOKUP($D139, V一般接種!$A:$G, L$4, FALSE), 0)</f>
        <v>0</v>
      </c>
      <c r="M139" s="98">
        <f>IFERROR(VLOOKUP($D139, V一般接種!$A:$G, M$4, FALSE), 0)</f>
        <v>440455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514675</v>
      </c>
      <c r="C140" s="50">
        <f t="shared" si="8"/>
        <v>430676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427763</v>
      </c>
      <c r="K140" s="98">
        <f>IFERROR(VLOOKUP($D140, V一般接種!$A:$G, K$4, FALSE), 0)</f>
        <v>86912</v>
      </c>
      <c r="L140" s="98">
        <f>IFERROR(VLOOKUP($D140, V一般接種!$A:$G, L$4, FALSE), 0)</f>
        <v>989</v>
      </c>
      <c r="M140" s="98">
        <f>IFERROR(VLOOKUP($D140, V一般接種!$A:$G, M$4, FALSE), 0)</f>
        <v>429687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568903</v>
      </c>
      <c r="C141" s="50">
        <f t="shared" si="8"/>
        <v>446515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463658</v>
      </c>
      <c r="K141" s="98">
        <f>IFERROR(VLOOKUP($D141, V一般接種!$A:$G, K$4, FALSE), 0)</f>
        <v>105245</v>
      </c>
      <c r="L141" s="98">
        <f>IFERROR(VLOOKUP($D141, V一般接種!$A:$G, L$4, FALSE), 0)</f>
        <v>976</v>
      </c>
      <c r="M141" s="98">
        <f>IFERROR(VLOOKUP($D141, V一般接種!$A:$G, M$4, FALSE), 0)</f>
        <v>445539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561019</v>
      </c>
      <c r="C142" s="50">
        <f t="shared" si="8"/>
        <v>441290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461130</v>
      </c>
      <c r="K142" s="98">
        <f>IFERROR(VLOOKUP($D142, V一般接種!$A:$G, K$4, FALSE), 0)</f>
        <v>99889</v>
      </c>
      <c r="L142" s="98">
        <f>IFERROR(VLOOKUP($D142, V一般接種!$A:$G, L$4, FALSE), 0)</f>
        <v>1948</v>
      </c>
      <c r="M142" s="98">
        <f>IFERROR(VLOOKUP($D142, V一般接種!$A:$G, M$4, FALSE), 0)</f>
        <v>439342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532029</v>
      </c>
      <c r="C143" s="50">
        <f t="shared" si="8"/>
        <v>426206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449244</v>
      </c>
      <c r="K143" s="98">
        <f>IFERROR(VLOOKUP($D143, V一般接種!$A:$G, K$4, FALSE), 0)</f>
        <v>82785</v>
      </c>
      <c r="L143" s="98">
        <f>IFERROR(VLOOKUP($D143, V一般接種!$A:$G, L$4, FALSE), 0)</f>
        <v>2009</v>
      </c>
      <c r="M143" s="98">
        <f>IFERROR(VLOOKUP($D143, V一般接種!$A:$G, M$4, FALSE), 0)</f>
        <v>424197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592872</v>
      </c>
      <c r="C144" s="50">
        <f t="shared" si="8"/>
        <v>469587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499826</v>
      </c>
      <c r="K144" s="98">
        <f>IFERROR(VLOOKUP($D144, V一般接種!$A:$G, K$4, FALSE), 0)</f>
        <v>93046</v>
      </c>
      <c r="L144" s="98">
        <f>IFERROR(VLOOKUP($D144, V一般接種!$A:$G, L$4, FALSE), 0)</f>
        <v>976</v>
      </c>
      <c r="M144" s="98">
        <f>IFERROR(VLOOKUP($D144, V一般接種!$A:$G, M$4, FALSE), 0)</f>
        <v>468611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685427</v>
      </c>
      <c r="C145" s="50">
        <f t="shared" si="8"/>
        <v>580703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567298</v>
      </c>
      <c r="K145" s="98">
        <f>IFERROR(VLOOKUP($D145, V一般接種!$A:$G, K$4, FALSE), 0)</f>
        <v>118129</v>
      </c>
      <c r="L145" s="98">
        <f>IFERROR(VLOOKUP($D145, V一般接種!$A:$G, L$4, FALSE), 0)</f>
        <v>536</v>
      </c>
      <c r="M145" s="98">
        <f>IFERROR(VLOOKUP($D145, V一般接種!$A:$G, M$4, FALSE), 0)</f>
        <v>580167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-14301398</v>
      </c>
      <c r="C146" s="50">
        <f t="shared" si="8"/>
        <v>-9141470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460173</v>
      </c>
      <c r="K146" s="98">
        <f>IFERROR(VLOOKUP($D146, V一般接種!$A:$G, K$4, FALSE), 0)</f>
        <v>103538</v>
      </c>
      <c r="L146" s="98">
        <f>IFERROR(VLOOKUP($D146, V一般接種!$A:$G, L$4, FALSE), 0)</f>
        <v>1124</v>
      </c>
      <c r="M146" s="98">
        <f>IFERROR(VLOOKUP($D146, V一般接種!$A:$G, M$4, FALSE), 0)</f>
        <v>489968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338858</v>
      </c>
      <c r="C147" s="50">
        <f t="shared" si="8"/>
        <v>134269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236995</v>
      </c>
      <c r="K147" s="98">
        <f>IFERROR(VLOOKUP($D147, V一般接種!$A:$G, K$4, FALSE), 0)</f>
        <v>101863</v>
      </c>
      <c r="L147" s="98">
        <f>IFERROR(VLOOKUP($D147, V一般接種!$A:$G, L$4, FALSE), 0)</f>
        <v>1318</v>
      </c>
      <c r="M147" s="98">
        <f>IFERROR(VLOOKUP($D147, V一般接種!$A:$G, M$4, FALSE), 0)</f>
        <v>132951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573450</v>
      </c>
      <c r="C148" s="50">
        <f t="shared" si="8"/>
        <v>371755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469984</v>
      </c>
      <c r="K148" s="98">
        <f>IFERROR(VLOOKUP($D148, V一般接種!$A:$G, K$4, FALSE), 0)</f>
        <v>103466</v>
      </c>
      <c r="L148" s="98">
        <f>IFERROR(VLOOKUP($D148, V一般接種!$A:$G, L$4, FALSE), 0)</f>
        <v>1599</v>
      </c>
      <c r="M148" s="98">
        <f>IFERROR(VLOOKUP($D148, V一般接種!$A:$G, M$4, FALSE), 0)</f>
        <v>370156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543266</v>
      </c>
      <c r="C149" s="50">
        <f t="shared" si="8"/>
        <v>344220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443974</v>
      </c>
      <c r="K149" s="98">
        <f>IFERROR(VLOOKUP($D149, V一般接種!$A:$G, K$4, FALSE), 0)</f>
        <v>99292</v>
      </c>
      <c r="L149" s="98">
        <f>IFERROR(VLOOKUP($D149, V一般接種!$A:$G, L$4, FALSE), 0)</f>
        <v>1676</v>
      </c>
      <c r="M149" s="98">
        <f>IFERROR(VLOOKUP($D149, V一般接種!$A:$G, M$4, FALSE), 0)</f>
        <v>342544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337163</v>
      </c>
      <c r="C150" s="50">
        <f t="shared" si="8"/>
        <v>340965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236856</v>
      </c>
      <c r="K150" s="98">
        <f>IFERROR(VLOOKUP($D150, V一般接種!$A:$G, K$4, FALSE), 0)</f>
        <v>100307</v>
      </c>
      <c r="L150" s="98">
        <f>IFERROR(VLOOKUP($D150, V一般接種!$A:$G, L$4, FALSE), 0)</f>
        <v>1836</v>
      </c>
      <c r="M150" s="98">
        <f>IFERROR(VLOOKUP($D150, V一般接種!$A:$G, M$4, FALSE), 0)</f>
        <v>339129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594655</v>
      </c>
      <c r="C151" s="50">
        <f t="shared" si="8"/>
        <v>252331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495092</v>
      </c>
      <c r="K151" s="98">
        <f>IFERROR(VLOOKUP($D151, V一般接種!$A:$G, K$4, FALSE), 0)</f>
        <v>99563</v>
      </c>
      <c r="L151" s="98">
        <f>IFERROR(VLOOKUP($D151, V一般接種!$A:$G, L$4, FALSE), 0)</f>
        <v>1450</v>
      </c>
      <c r="M151" s="98">
        <f>IFERROR(VLOOKUP($D151, V一般接種!$A:$G, M$4, FALSE), 0)</f>
        <v>250881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802619</v>
      </c>
      <c r="C152" s="50">
        <f t="shared" si="8"/>
        <v>297948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680608</v>
      </c>
      <c r="K152" s="98">
        <f>IFERROR(VLOOKUP($D152, V一般接種!$A:$G, K$4, FALSE), 0)</f>
        <v>122011</v>
      </c>
      <c r="L152" s="98">
        <f>IFERROR(VLOOKUP($D152, V一般接種!$A:$G, L$4, FALSE), 0)</f>
        <v>1229</v>
      </c>
      <c r="M152" s="98">
        <f>IFERROR(VLOOKUP($D152, V一般接種!$A:$G, M$4, FALSE), 0)</f>
        <v>296719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-7200325</v>
      </c>
      <c r="C153" s="50">
        <f t="shared" si="8"/>
        <v>-4804848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551280</v>
      </c>
      <c r="K153" s="98">
        <f>IFERROR(VLOOKUP($D153, V一般接種!$A:$G, K$4, FALSE), 0)</f>
        <v>101398</v>
      </c>
      <c r="L153" s="98">
        <f>IFERROR(VLOOKUP($D153, V一般接種!$A:$G, L$4, FALSE), 0)</f>
        <v>1011</v>
      </c>
      <c r="M153" s="98">
        <f>IFERROR(VLOOKUP($D153, V一般接種!$A:$G, M$4, FALSE), 0)</f>
        <v>262835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15994457</v>
      </c>
      <c r="Q153" s="98">
        <f>SUMIF(V重複!$C:$C, 'Conv-vaccine'!$D153, V重複!G:G)</f>
        <v>11289315</v>
      </c>
    </row>
    <row r="154" spans="1:17" x14ac:dyDescent="0.55000000000000004">
      <c r="A154" s="95">
        <f t="shared" si="6"/>
        <v>44445</v>
      </c>
      <c r="B154" s="50">
        <f t="shared" si="7"/>
        <v>461322</v>
      </c>
      <c r="C154" s="50">
        <f t="shared" si="8"/>
        <v>279407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369018</v>
      </c>
      <c r="K154" s="98">
        <f>IFERROR(VLOOKUP($D154, V一般接種!$A:$G, K$4, FALSE), 0)</f>
        <v>92304</v>
      </c>
      <c r="L154" s="98">
        <f>IFERROR(VLOOKUP($D154, V一般接種!$A:$G, L$4, FALSE), 0)</f>
        <v>1308</v>
      </c>
      <c r="M154" s="98">
        <f>IFERROR(VLOOKUP($D154, V一般接種!$A:$G, M$4, FALSE), 0)</f>
        <v>278099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453268</v>
      </c>
      <c r="C155" s="50">
        <f t="shared" si="8"/>
        <v>338423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358142</v>
      </c>
      <c r="K155" s="98">
        <f>IFERROR(VLOOKUP($D155, V一般接種!$A:$G, K$4, FALSE), 0)</f>
        <v>95126</v>
      </c>
      <c r="L155" s="98">
        <f>IFERROR(VLOOKUP($D155, V一般接種!$A:$G, L$4, FALSE), 0)</f>
        <v>1499</v>
      </c>
      <c r="M155" s="98">
        <f>IFERROR(VLOOKUP($D155, V一般接種!$A:$G, M$4, FALSE), 0)</f>
        <v>336924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396788</v>
      </c>
      <c r="C156" s="50">
        <f t="shared" si="8"/>
        <v>331656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314989</v>
      </c>
      <c r="K156" s="98">
        <f>IFERROR(VLOOKUP($D156, V一般接種!$A:$G, K$4, FALSE), 0)</f>
        <v>81799</v>
      </c>
      <c r="L156" s="98">
        <f>IFERROR(VLOOKUP($D156, V一般接種!$A:$G, L$4, FALSE), 0)</f>
        <v>1454</v>
      </c>
      <c r="M156" s="98">
        <f>IFERROR(VLOOKUP($D156, V一般接種!$A:$G, M$4, FALSE), 0)</f>
        <v>330202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296392</v>
      </c>
      <c r="C157" s="50">
        <f t="shared" si="8"/>
        <v>243467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232972</v>
      </c>
      <c r="K157" s="98">
        <f>IFERROR(VLOOKUP($D157, V一般接種!$A:$G, K$4, FALSE), 0)</f>
        <v>63420</v>
      </c>
      <c r="L157" s="98">
        <f>IFERROR(VLOOKUP($D157, V一般接種!$A:$G, L$4, FALSE), 0)</f>
        <v>1294</v>
      </c>
      <c r="M157" s="98">
        <f>IFERROR(VLOOKUP($D157, V一般接種!$A:$G, M$4, FALSE), 0)</f>
        <v>242173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0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TEXT(MAX(A3:A157)+1,"m月d日") &amp; "公表時点）"</f>
        <v>（9月10日公表時点）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8" t="s">
        <v>301</v>
      </c>
      <c r="E5" s="118" t="s">
        <v>302</v>
      </c>
      <c r="F5" s="118" t="s">
        <v>351</v>
      </c>
      <c r="G5" s="118" t="s">
        <v>301</v>
      </c>
      <c r="H5" s="118" t="s">
        <v>302</v>
      </c>
      <c r="I5" s="118" t="s">
        <v>351</v>
      </c>
      <c r="J5" s="118" t="s">
        <v>301</v>
      </c>
      <c r="K5" s="118" t="s">
        <v>302</v>
      </c>
      <c r="L5" s="118" t="s">
        <v>351</v>
      </c>
      <c r="M5" s="118" t="s">
        <v>301</v>
      </c>
      <c r="N5" s="118" t="s">
        <v>302</v>
      </c>
      <c r="O5" s="118" t="s">
        <v>351</v>
      </c>
    </row>
    <row r="6" spans="1:15" x14ac:dyDescent="0.55000000000000004">
      <c r="A6" s="144" t="s">
        <v>287</v>
      </c>
      <c r="B6" s="143"/>
      <c r="C6" s="62">
        <f t="shared" ref="C6:C11" ca="1" si="0">SUM(D6:I6)</f>
        <v>124141158</v>
      </c>
      <c r="D6" s="62">
        <f ca="1">SUM(OFFSET(D$6,1,0,MAX($A$6:$A157)-DATE(2021,4,12)+1,1))</f>
        <v>58966460</v>
      </c>
      <c r="E6" s="62">
        <f ca="1">SUM(OFFSET(E$6,1,0,MAX($A$6:$A157)-DATE(2021,4,12)+1,1))</f>
        <v>10167984</v>
      </c>
      <c r="F6" s="62">
        <f ca="1">SUM(OFFSET(F$6,1,0,MAX($A$6:$A157)-DATE(2021,4,12)+1,1))</f>
        <v>24276</v>
      </c>
      <c r="G6" s="62">
        <f ca="1">SUM(OFFSET(G$6,1,0,MAX($A$6:$A157)-DATE(2021,4,12)+1,1))</f>
        <v>48088446</v>
      </c>
      <c r="H6" s="62">
        <f ca="1">SUM(OFFSET(H$6,1,0,MAX($A$6:$A157)-DATE(2021,4,12)+1,1))</f>
        <v>6893971</v>
      </c>
      <c r="I6" s="62">
        <f ca="1">SUM(OFFSET(I$6,1,0,MAX($A$6:$A157)-DATE(2021,4,12)+1,1))</f>
        <v>21</v>
      </c>
      <c r="J6" s="62">
        <f ca="1">SUM(OFFSET(J$6,1,0,MAX($A$6:$A157)-DATE(2021,4,12)+1,1))</f>
        <v>31150962</v>
      </c>
      <c r="K6" s="62">
        <f ca="1">SUM(OFFSET(K$6,1,0,MAX($A$6:$A157)-DATE(2021,4,12)+1,1))</f>
        <v>874126</v>
      </c>
      <c r="L6" s="62">
        <f ca="1">SUM(OFFSET(L$6,1,0,MAX($A$6:$A157)-DATE(2021,4,12)+1,1))</f>
        <v>1057</v>
      </c>
      <c r="M6" s="62">
        <f ca="1">SUM(OFFSET(M$6,1,0,MAX($A$6:$A157)-DATE(2021,4,12)+1,1))</f>
        <v>30542722</v>
      </c>
      <c r="N6" s="62">
        <f ca="1">SUM(OFFSET(N$6,1,0,MAX($A$6:$A157)-DATE(2021,4,12)+1,1))</f>
        <v>849754</v>
      </c>
      <c r="O6" s="62">
        <f ca="1">SUM(OFFSET(O$6,1,0,MAX($A$6:$A157)-DATE(2021,4,12)+1,1))</f>
        <v>3</v>
      </c>
    </row>
    <row r="7" spans="1:15" x14ac:dyDescent="0.55000000000000004">
      <c r="A7" s="115">
        <v>44448</v>
      </c>
      <c r="B7" s="105" t="str">
        <f t="shared" ref="B7:B70" si="1">"(" &amp; TEXT(A7,"aaa") &amp; ")"</f>
        <v>(木)</v>
      </c>
      <c r="C7" s="62">
        <f t="shared" si="0"/>
        <v>587398</v>
      </c>
      <c r="D7" s="62">
        <v>232972</v>
      </c>
      <c r="E7" s="62">
        <v>63420</v>
      </c>
      <c r="F7" s="62">
        <v>1294</v>
      </c>
      <c r="G7" s="62">
        <v>242173</v>
      </c>
      <c r="H7" s="62">
        <v>47538</v>
      </c>
      <c r="I7" s="62">
        <v>1</v>
      </c>
      <c r="J7" s="62">
        <v>6903</v>
      </c>
      <c r="K7" s="62">
        <v>439</v>
      </c>
      <c r="L7" s="62">
        <v>66</v>
      </c>
      <c r="M7" s="62">
        <v>13243</v>
      </c>
      <c r="N7" s="62">
        <v>359</v>
      </c>
      <c r="O7" s="62">
        <v>0</v>
      </c>
    </row>
    <row r="8" spans="1:15" x14ac:dyDescent="0.55000000000000004">
      <c r="A8" s="115">
        <v>44447</v>
      </c>
      <c r="B8" s="105" t="str">
        <f t="shared" si="1"/>
        <v>(水)</v>
      </c>
      <c r="C8" s="62">
        <f t="shared" si="0"/>
        <v>777209</v>
      </c>
      <c r="D8" s="62">
        <v>314989</v>
      </c>
      <c r="E8" s="62">
        <v>81799</v>
      </c>
      <c r="F8" s="62">
        <v>1454</v>
      </c>
      <c r="G8" s="62">
        <v>330202</v>
      </c>
      <c r="H8" s="62">
        <v>48764</v>
      </c>
      <c r="I8" s="62">
        <v>1</v>
      </c>
      <c r="J8" s="62">
        <v>9772</v>
      </c>
      <c r="K8" s="62">
        <v>620</v>
      </c>
      <c r="L8" s="62">
        <v>63</v>
      </c>
      <c r="M8" s="62">
        <v>18499</v>
      </c>
      <c r="N8" s="62">
        <v>548</v>
      </c>
      <c r="O8" s="62">
        <v>0</v>
      </c>
    </row>
    <row r="9" spans="1:15" x14ac:dyDescent="0.55000000000000004">
      <c r="A9" s="115">
        <v>44446</v>
      </c>
      <c r="B9" s="105" t="str">
        <f t="shared" si="1"/>
        <v>(火)</v>
      </c>
      <c r="C9" s="62">
        <f t="shared" si="0"/>
        <v>849576</v>
      </c>
      <c r="D9" s="62">
        <v>358142</v>
      </c>
      <c r="E9" s="62">
        <v>95126</v>
      </c>
      <c r="F9" s="62">
        <v>1499</v>
      </c>
      <c r="G9" s="62">
        <v>336924</v>
      </c>
      <c r="H9" s="62">
        <v>57884</v>
      </c>
      <c r="I9" s="62">
        <v>1</v>
      </c>
      <c r="J9" s="62">
        <v>12408</v>
      </c>
      <c r="K9" s="62">
        <v>677</v>
      </c>
      <c r="L9" s="62">
        <v>78</v>
      </c>
      <c r="M9" s="62">
        <v>22880</v>
      </c>
      <c r="N9" s="62">
        <v>702</v>
      </c>
      <c r="O9" s="62">
        <v>0</v>
      </c>
    </row>
    <row r="10" spans="1:15" x14ac:dyDescent="0.55000000000000004">
      <c r="A10" s="115">
        <v>44445</v>
      </c>
      <c r="B10" s="105" t="str">
        <f t="shared" si="1"/>
        <v>(月)</v>
      </c>
      <c r="C10" s="62">
        <f t="shared" si="0"/>
        <v>793877</v>
      </c>
      <c r="D10" s="62">
        <v>369018</v>
      </c>
      <c r="E10" s="62">
        <v>92304</v>
      </c>
      <c r="F10" s="62">
        <v>1308</v>
      </c>
      <c r="G10" s="62">
        <v>278099</v>
      </c>
      <c r="H10" s="62">
        <v>53145</v>
      </c>
      <c r="I10" s="62">
        <v>3</v>
      </c>
      <c r="J10" s="62">
        <v>12548</v>
      </c>
      <c r="K10" s="62">
        <v>668</v>
      </c>
      <c r="L10" s="62">
        <v>63</v>
      </c>
      <c r="M10" s="62">
        <v>19351</v>
      </c>
      <c r="N10" s="62">
        <v>537</v>
      </c>
      <c r="O10" s="62">
        <v>0</v>
      </c>
    </row>
    <row r="11" spans="1:15" x14ac:dyDescent="0.55000000000000004">
      <c r="A11" s="115">
        <v>44444</v>
      </c>
      <c r="B11" s="105" t="str">
        <f t="shared" si="1"/>
        <v>(日)</v>
      </c>
      <c r="C11" s="62">
        <f t="shared" si="0"/>
        <v>1008533</v>
      </c>
      <c r="D11" s="62">
        <v>551280</v>
      </c>
      <c r="E11" s="62">
        <v>101398</v>
      </c>
      <c r="F11" s="62">
        <v>1011</v>
      </c>
      <c r="G11" s="62">
        <v>262835</v>
      </c>
      <c r="H11" s="62">
        <v>92008</v>
      </c>
      <c r="I11" s="62">
        <v>1</v>
      </c>
      <c r="J11" s="62">
        <v>10330</v>
      </c>
      <c r="K11" s="62">
        <v>765</v>
      </c>
      <c r="L11" s="62">
        <v>39</v>
      </c>
      <c r="M11" s="62">
        <v>7952</v>
      </c>
      <c r="N11" s="62">
        <v>1831</v>
      </c>
      <c r="O11" s="62">
        <v>0</v>
      </c>
    </row>
    <row r="12" spans="1:15" x14ac:dyDescent="0.55000000000000004">
      <c r="A12" s="115">
        <v>44443</v>
      </c>
      <c r="B12" s="105" t="str">
        <f t="shared" si="1"/>
        <v>(土)</v>
      </c>
      <c r="C12" s="62">
        <f t="shared" ref="C12:C14" si="2">SUM(D12:I12)</f>
        <v>1196809</v>
      </c>
      <c r="D12" s="62">
        <v>680608</v>
      </c>
      <c r="E12" s="62">
        <v>122011</v>
      </c>
      <c r="F12" s="62">
        <v>1229</v>
      </c>
      <c r="G12" s="62">
        <v>296719</v>
      </c>
      <c r="H12" s="62">
        <v>96242</v>
      </c>
      <c r="I12" s="62">
        <v>0</v>
      </c>
      <c r="J12" s="62">
        <v>12226</v>
      </c>
      <c r="K12" s="62">
        <v>709</v>
      </c>
      <c r="L12" s="62">
        <v>30</v>
      </c>
      <c r="M12" s="62">
        <v>9468</v>
      </c>
      <c r="N12" s="62">
        <v>1926</v>
      </c>
      <c r="O12" s="62">
        <v>0</v>
      </c>
    </row>
    <row r="13" spans="1:15" x14ac:dyDescent="0.55000000000000004">
      <c r="A13" s="115">
        <v>44442</v>
      </c>
      <c r="B13" s="105" t="str">
        <f t="shared" si="1"/>
        <v>(金)</v>
      </c>
      <c r="C13" s="62">
        <f t="shared" si="2"/>
        <v>939039</v>
      </c>
      <c r="D13" s="62">
        <v>495092</v>
      </c>
      <c r="E13" s="62">
        <v>99563</v>
      </c>
      <c r="F13" s="62">
        <v>1450</v>
      </c>
      <c r="G13" s="62">
        <v>250881</v>
      </c>
      <c r="H13" s="62">
        <v>92047</v>
      </c>
      <c r="I13" s="62">
        <v>6</v>
      </c>
      <c r="J13" s="62">
        <v>13483</v>
      </c>
      <c r="K13" s="62">
        <v>440</v>
      </c>
      <c r="L13" s="62">
        <v>50</v>
      </c>
      <c r="M13" s="62">
        <v>12924</v>
      </c>
      <c r="N13" s="62">
        <v>854</v>
      </c>
      <c r="O13" s="62">
        <v>1</v>
      </c>
    </row>
    <row r="14" spans="1:15" x14ac:dyDescent="0.55000000000000004">
      <c r="A14" s="115">
        <v>44441</v>
      </c>
      <c r="B14" s="105" t="str">
        <f t="shared" si="1"/>
        <v>(木)</v>
      </c>
      <c r="C14" s="62">
        <f t="shared" si="2"/>
        <v>768872</v>
      </c>
      <c r="D14" s="62">
        <v>236856</v>
      </c>
      <c r="E14" s="62">
        <v>100307</v>
      </c>
      <c r="F14" s="62">
        <v>1836</v>
      </c>
      <c r="G14" s="62">
        <v>339129</v>
      </c>
      <c r="H14" s="62">
        <v>90744</v>
      </c>
      <c r="I14" s="62">
        <v>0</v>
      </c>
      <c r="J14" s="62">
        <v>6333</v>
      </c>
      <c r="K14" s="62">
        <v>596</v>
      </c>
      <c r="L14" s="62">
        <v>102</v>
      </c>
      <c r="M14" s="62">
        <v>21744</v>
      </c>
      <c r="N14" s="62">
        <v>980</v>
      </c>
      <c r="O14" s="62">
        <v>0</v>
      </c>
    </row>
    <row r="15" spans="1:15" x14ac:dyDescent="0.55000000000000004">
      <c r="A15" s="115">
        <v>44440</v>
      </c>
      <c r="B15" s="105" t="str">
        <f t="shared" si="1"/>
        <v>(水)</v>
      </c>
      <c r="C15" s="62">
        <f>SUM(D15:I15)</f>
        <v>971955</v>
      </c>
      <c r="D15" s="62">
        <v>443974</v>
      </c>
      <c r="E15" s="62">
        <v>99292</v>
      </c>
      <c r="F15" s="62">
        <v>1676</v>
      </c>
      <c r="G15" s="62">
        <v>342544</v>
      </c>
      <c r="H15" s="62">
        <v>84468</v>
      </c>
      <c r="I15" s="62">
        <v>1</v>
      </c>
      <c r="J15" s="62">
        <v>16102</v>
      </c>
      <c r="K15" s="62">
        <v>693</v>
      </c>
      <c r="L15" s="62">
        <v>100</v>
      </c>
      <c r="M15" s="62">
        <v>24601</v>
      </c>
      <c r="N15" s="62">
        <v>1127</v>
      </c>
      <c r="O15" s="62">
        <v>0</v>
      </c>
    </row>
    <row r="16" spans="1:15" x14ac:dyDescent="0.55000000000000004">
      <c r="A16" s="115">
        <v>44439</v>
      </c>
      <c r="B16" s="105" t="str">
        <f t="shared" si="1"/>
        <v>(火)</v>
      </c>
      <c r="C16" s="62">
        <f t="shared" ref="C16:C22" si="3">SUM(D16:I16)</f>
        <v>1039561</v>
      </c>
      <c r="D16" s="62">
        <v>469984</v>
      </c>
      <c r="E16" s="62">
        <v>103466</v>
      </c>
      <c r="F16" s="62">
        <v>1599</v>
      </c>
      <c r="G16" s="62">
        <v>370156</v>
      </c>
      <c r="H16" s="62">
        <v>94356</v>
      </c>
      <c r="I16" s="62">
        <v>0</v>
      </c>
      <c r="J16" s="62">
        <v>19653</v>
      </c>
      <c r="K16" s="62">
        <v>621</v>
      </c>
      <c r="L16" s="62">
        <v>87</v>
      </c>
      <c r="M16" s="62">
        <v>32109</v>
      </c>
      <c r="N16" s="62">
        <v>1262</v>
      </c>
      <c r="O16" s="62">
        <v>0</v>
      </c>
    </row>
    <row r="17" spans="1:15" x14ac:dyDescent="0.55000000000000004">
      <c r="A17" s="115">
        <v>44438</v>
      </c>
      <c r="B17" s="105" t="str">
        <f t="shared" si="1"/>
        <v>(月)</v>
      </c>
      <c r="C17" s="62">
        <f t="shared" si="3"/>
        <v>572604</v>
      </c>
      <c r="D17" s="62">
        <v>236995</v>
      </c>
      <c r="E17" s="62">
        <v>101863</v>
      </c>
      <c r="F17" s="62">
        <v>1318</v>
      </c>
      <c r="G17" s="62">
        <v>132951</v>
      </c>
      <c r="H17" s="62">
        <v>99477</v>
      </c>
      <c r="I17" s="62">
        <v>0</v>
      </c>
      <c r="J17" s="62">
        <v>8296</v>
      </c>
      <c r="K17" s="62">
        <v>572</v>
      </c>
      <c r="L17" s="62">
        <v>69</v>
      </c>
      <c r="M17" s="62">
        <v>8855</v>
      </c>
      <c r="N17" s="62">
        <v>1211</v>
      </c>
      <c r="O17" s="62">
        <v>0</v>
      </c>
    </row>
    <row r="18" spans="1:15" x14ac:dyDescent="0.55000000000000004">
      <c r="A18" s="115">
        <v>44437</v>
      </c>
      <c r="B18" s="105" t="str">
        <f t="shared" si="1"/>
        <v>(日)</v>
      </c>
      <c r="C18" s="62">
        <f t="shared" si="3"/>
        <v>1155319</v>
      </c>
      <c r="D18" s="62">
        <v>460173</v>
      </c>
      <c r="E18" s="62">
        <v>103538</v>
      </c>
      <c r="F18" s="62">
        <v>1124</v>
      </c>
      <c r="G18" s="62">
        <v>489968</v>
      </c>
      <c r="H18" s="62">
        <v>100515</v>
      </c>
      <c r="I18" s="62">
        <v>1</v>
      </c>
      <c r="J18" s="62">
        <v>9231</v>
      </c>
      <c r="K18" s="62">
        <v>761</v>
      </c>
      <c r="L18" s="62">
        <v>48</v>
      </c>
      <c r="M18" s="62">
        <v>19407</v>
      </c>
      <c r="N18" s="62">
        <v>2371</v>
      </c>
      <c r="O18" s="62">
        <v>0</v>
      </c>
    </row>
    <row r="19" spans="1:15" x14ac:dyDescent="0.55000000000000004">
      <c r="A19" s="115">
        <v>44436</v>
      </c>
      <c r="B19" s="105" t="str">
        <f t="shared" si="1"/>
        <v>(土)</v>
      </c>
      <c r="C19" s="62">
        <f t="shared" si="3"/>
        <v>1375707</v>
      </c>
      <c r="D19" s="62">
        <v>567298</v>
      </c>
      <c r="E19" s="62">
        <v>118129</v>
      </c>
      <c r="F19" s="62">
        <v>536</v>
      </c>
      <c r="G19" s="62">
        <v>580167</v>
      </c>
      <c r="H19" s="62">
        <v>109577</v>
      </c>
      <c r="I19" s="62">
        <v>0</v>
      </c>
      <c r="J19" s="62">
        <v>12733</v>
      </c>
      <c r="K19" s="62">
        <v>669</v>
      </c>
      <c r="L19" s="62">
        <v>12</v>
      </c>
      <c r="M19" s="62">
        <v>30699</v>
      </c>
      <c r="N19" s="62">
        <v>2853</v>
      </c>
      <c r="O19" s="62">
        <v>0</v>
      </c>
    </row>
    <row r="20" spans="1:15" x14ac:dyDescent="0.55000000000000004">
      <c r="A20" s="115">
        <v>44435</v>
      </c>
      <c r="B20" s="105" t="str">
        <f t="shared" si="1"/>
        <v>(金)</v>
      </c>
      <c r="C20" s="62">
        <f t="shared" si="3"/>
        <v>1176996</v>
      </c>
      <c r="D20" s="62">
        <v>499826</v>
      </c>
      <c r="E20" s="62">
        <v>93046</v>
      </c>
      <c r="F20" s="62">
        <v>976</v>
      </c>
      <c r="G20" s="62">
        <v>468611</v>
      </c>
      <c r="H20" s="62">
        <v>114537</v>
      </c>
      <c r="I20" s="62">
        <v>0</v>
      </c>
      <c r="J20" s="62">
        <v>17217</v>
      </c>
      <c r="K20" s="62">
        <v>470</v>
      </c>
      <c r="L20" s="62">
        <v>21</v>
      </c>
      <c r="M20" s="62">
        <v>37998</v>
      </c>
      <c r="N20" s="62">
        <v>1465</v>
      </c>
      <c r="O20" s="62">
        <v>0</v>
      </c>
    </row>
    <row r="21" spans="1:15" x14ac:dyDescent="0.55000000000000004">
      <c r="A21" s="115">
        <v>44434</v>
      </c>
      <c r="B21" s="105" t="str">
        <f t="shared" si="1"/>
        <v>(木)</v>
      </c>
      <c r="C21" s="62">
        <f t="shared" si="3"/>
        <v>1065406</v>
      </c>
      <c r="D21" s="62">
        <v>449244</v>
      </c>
      <c r="E21" s="62">
        <v>82785</v>
      </c>
      <c r="F21" s="62">
        <v>2009</v>
      </c>
      <c r="G21" s="62">
        <v>424197</v>
      </c>
      <c r="H21" s="62">
        <v>107170</v>
      </c>
      <c r="I21" s="62">
        <v>1</v>
      </c>
      <c r="J21" s="62">
        <v>18186</v>
      </c>
      <c r="K21" s="62">
        <v>612</v>
      </c>
      <c r="L21" s="62">
        <v>64</v>
      </c>
      <c r="M21" s="62">
        <v>38718</v>
      </c>
      <c r="N21" s="62">
        <v>1679</v>
      </c>
      <c r="O21" s="62">
        <v>0</v>
      </c>
    </row>
    <row r="22" spans="1:15" x14ac:dyDescent="0.55000000000000004">
      <c r="A22" s="115">
        <v>44433</v>
      </c>
      <c r="B22" s="105" t="str">
        <f t="shared" si="1"/>
        <v>(水)</v>
      </c>
      <c r="C22" s="62">
        <f t="shared" si="3"/>
        <v>1117181</v>
      </c>
      <c r="D22" s="62">
        <v>461130</v>
      </c>
      <c r="E22" s="62">
        <v>99889</v>
      </c>
      <c r="F22" s="62">
        <v>1948</v>
      </c>
      <c r="G22" s="62">
        <v>439342</v>
      </c>
      <c r="H22" s="62">
        <v>114870</v>
      </c>
      <c r="I22" s="62">
        <v>2</v>
      </c>
      <c r="J22" s="62">
        <v>20628</v>
      </c>
      <c r="K22" s="62">
        <v>693</v>
      </c>
      <c r="L22" s="62">
        <v>64</v>
      </c>
      <c r="M22" s="62">
        <v>43570</v>
      </c>
      <c r="N22" s="62">
        <v>1918</v>
      </c>
      <c r="O22" s="62">
        <v>0</v>
      </c>
    </row>
    <row r="23" spans="1:15" x14ac:dyDescent="0.55000000000000004">
      <c r="A23" s="115">
        <v>44432</v>
      </c>
      <c r="B23" s="105" t="str">
        <f t="shared" si="1"/>
        <v>(火)</v>
      </c>
      <c r="C23" s="62">
        <f>SUM(D23:I23)</f>
        <v>1132321</v>
      </c>
      <c r="D23" s="62">
        <v>463658</v>
      </c>
      <c r="E23" s="62">
        <v>105245</v>
      </c>
      <c r="F23" s="62">
        <v>976</v>
      </c>
      <c r="G23" s="62">
        <v>445539</v>
      </c>
      <c r="H23" s="62">
        <v>116901</v>
      </c>
      <c r="I23" s="62">
        <v>2</v>
      </c>
      <c r="J23" s="62">
        <v>24372</v>
      </c>
      <c r="K23" s="62">
        <v>736</v>
      </c>
      <c r="L23" s="62">
        <v>47</v>
      </c>
      <c r="M23" s="62">
        <v>52959</v>
      </c>
      <c r="N23" s="62">
        <v>2131</v>
      </c>
      <c r="O23" s="62">
        <v>1</v>
      </c>
    </row>
    <row r="24" spans="1:15" x14ac:dyDescent="0.55000000000000004">
      <c r="A24" s="115">
        <v>44431</v>
      </c>
      <c r="B24" s="105" t="str">
        <f t="shared" si="1"/>
        <v>(月)</v>
      </c>
      <c r="C24" s="62">
        <f>SUM(D24:I24)</f>
        <v>1076033</v>
      </c>
      <c r="D24" s="62">
        <v>427763</v>
      </c>
      <c r="E24" s="62">
        <v>86912</v>
      </c>
      <c r="F24" s="62">
        <v>989</v>
      </c>
      <c r="G24" s="62">
        <v>429687</v>
      </c>
      <c r="H24" s="62">
        <v>130681</v>
      </c>
      <c r="I24" s="62">
        <v>1</v>
      </c>
      <c r="J24" s="62">
        <v>22844</v>
      </c>
      <c r="K24" s="62">
        <v>659</v>
      </c>
      <c r="L24" s="62">
        <v>50</v>
      </c>
      <c r="M24" s="62">
        <v>56701</v>
      </c>
      <c r="N24" s="62">
        <v>2836</v>
      </c>
      <c r="O24" s="67">
        <v>1</v>
      </c>
    </row>
    <row r="25" spans="1:15" x14ac:dyDescent="0.55000000000000004">
      <c r="A25" s="115">
        <v>44430</v>
      </c>
      <c r="B25" s="105" t="str">
        <f t="shared" si="1"/>
        <v>(日)</v>
      </c>
      <c r="C25" s="62">
        <f>SUM(D25:I25)</f>
        <v>1168780</v>
      </c>
      <c r="D25" s="62">
        <v>506092</v>
      </c>
      <c r="E25" s="62">
        <v>99792</v>
      </c>
      <c r="F25" s="62">
        <v>0</v>
      </c>
      <c r="G25" s="62">
        <v>440455</v>
      </c>
      <c r="H25" s="62">
        <v>122441</v>
      </c>
      <c r="I25" s="62">
        <v>0</v>
      </c>
      <c r="J25" s="62">
        <v>11418</v>
      </c>
      <c r="K25" s="62">
        <v>832</v>
      </c>
      <c r="L25" s="62">
        <v>0</v>
      </c>
      <c r="M25" s="62">
        <v>33228</v>
      </c>
      <c r="N25" s="62">
        <v>4292</v>
      </c>
      <c r="O25" s="67">
        <v>0</v>
      </c>
    </row>
    <row r="26" spans="1:15" x14ac:dyDescent="0.55000000000000004">
      <c r="A26" s="115">
        <v>44429</v>
      </c>
      <c r="B26" s="105" t="str">
        <f t="shared" si="1"/>
        <v>(土)</v>
      </c>
      <c r="C26" s="62">
        <f t="shared" ref="C26:C88" si="4">SUM(D26:I26)</f>
        <v>1343573</v>
      </c>
      <c r="D26" s="67">
        <v>591296</v>
      </c>
      <c r="E26" s="62">
        <v>93315</v>
      </c>
      <c r="F26" s="62">
        <v>42</v>
      </c>
      <c r="G26" s="62">
        <v>521710</v>
      </c>
      <c r="H26" s="62">
        <v>137210</v>
      </c>
      <c r="I26" s="62">
        <v>0</v>
      </c>
      <c r="J26" s="62">
        <v>16511</v>
      </c>
      <c r="K26" s="62">
        <v>688</v>
      </c>
      <c r="L26" s="62">
        <v>3</v>
      </c>
      <c r="M26" s="62">
        <v>61113</v>
      </c>
      <c r="N26" s="62">
        <v>4516</v>
      </c>
      <c r="O26" s="67">
        <v>0</v>
      </c>
    </row>
    <row r="27" spans="1:15" x14ac:dyDescent="0.55000000000000004">
      <c r="A27" s="115">
        <v>44428</v>
      </c>
      <c r="B27" s="105" t="str">
        <f t="shared" si="1"/>
        <v>(金)</v>
      </c>
      <c r="C27" s="62">
        <f t="shared" si="4"/>
        <v>1176417</v>
      </c>
      <c r="D27" s="62">
        <v>498037</v>
      </c>
      <c r="E27" s="62">
        <v>75743</v>
      </c>
      <c r="F27" s="62">
        <v>0</v>
      </c>
      <c r="G27" s="62">
        <v>462180</v>
      </c>
      <c r="H27" s="62">
        <v>140457</v>
      </c>
      <c r="I27" s="62">
        <v>0</v>
      </c>
      <c r="J27" s="62">
        <v>23914</v>
      </c>
      <c r="K27" s="62">
        <v>419</v>
      </c>
      <c r="L27" s="62">
        <v>0</v>
      </c>
      <c r="M27" s="62">
        <v>77732</v>
      </c>
      <c r="N27" s="62">
        <v>2528</v>
      </c>
      <c r="O27" s="67">
        <v>0</v>
      </c>
    </row>
    <row r="28" spans="1:15" x14ac:dyDescent="0.55000000000000004">
      <c r="A28" s="115">
        <v>44427</v>
      </c>
      <c r="B28" s="105" t="str">
        <f t="shared" si="1"/>
        <v>(木)</v>
      </c>
      <c r="C28" s="62">
        <f t="shared" si="4"/>
        <v>1098487</v>
      </c>
      <c r="D28" s="62">
        <v>459075</v>
      </c>
      <c r="E28" s="62">
        <v>84408</v>
      </c>
      <c r="F28" s="62">
        <v>1</v>
      </c>
      <c r="G28" s="62">
        <v>417735</v>
      </c>
      <c r="H28" s="62">
        <v>137268</v>
      </c>
      <c r="I28" s="62">
        <v>0</v>
      </c>
      <c r="J28" s="62">
        <v>23987</v>
      </c>
      <c r="K28" s="62">
        <v>577</v>
      </c>
      <c r="L28" s="62">
        <v>1</v>
      </c>
      <c r="M28" s="62">
        <v>77585</v>
      </c>
      <c r="N28" s="62">
        <v>3298</v>
      </c>
      <c r="O28" s="67">
        <v>0</v>
      </c>
    </row>
    <row r="29" spans="1:15" x14ac:dyDescent="0.55000000000000004">
      <c r="A29" s="115">
        <v>44426</v>
      </c>
      <c r="B29" s="105" t="str">
        <f t="shared" si="1"/>
        <v>(水)</v>
      </c>
      <c r="C29" s="62">
        <f t="shared" si="4"/>
        <v>1136692</v>
      </c>
      <c r="D29" s="62">
        <v>471604</v>
      </c>
      <c r="E29" s="62">
        <v>75392</v>
      </c>
      <c r="F29" s="62">
        <v>0</v>
      </c>
      <c r="G29" s="62">
        <v>429715</v>
      </c>
      <c r="H29" s="62">
        <v>159981</v>
      </c>
      <c r="I29" s="62">
        <v>0</v>
      </c>
      <c r="J29" s="62">
        <v>27142</v>
      </c>
      <c r="K29" s="62">
        <v>658</v>
      </c>
      <c r="L29" s="62">
        <v>0</v>
      </c>
      <c r="M29" s="62">
        <v>85346</v>
      </c>
      <c r="N29" s="62">
        <v>3177</v>
      </c>
      <c r="O29" s="62">
        <v>0</v>
      </c>
    </row>
    <row r="30" spans="1:15" x14ac:dyDescent="0.55000000000000004">
      <c r="A30" s="115">
        <v>44425</v>
      </c>
      <c r="B30" s="105" t="str">
        <f t="shared" si="1"/>
        <v>(火)</v>
      </c>
      <c r="C30" s="62">
        <f t="shared" si="4"/>
        <v>1124188</v>
      </c>
      <c r="D30" s="62">
        <v>445419</v>
      </c>
      <c r="E30" s="62">
        <v>74122</v>
      </c>
      <c r="F30" s="62">
        <v>1</v>
      </c>
      <c r="G30" s="62">
        <v>439808</v>
      </c>
      <c r="H30" s="62">
        <v>164838</v>
      </c>
      <c r="I30" s="62">
        <v>0</v>
      </c>
      <c r="J30" s="62">
        <v>29995</v>
      </c>
      <c r="K30" s="62">
        <v>630</v>
      </c>
      <c r="L30" s="62">
        <v>0</v>
      </c>
      <c r="M30" s="62">
        <v>101821</v>
      </c>
      <c r="N30" s="62">
        <v>2629</v>
      </c>
      <c r="O30" s="62">
        <v>0</v>
      </c>
    </row>
    <row r="31" spans="1:15" x14ac:dyDescent="0.55000000000000004">
      <c r="A31" s="115">
        <v>44424</v>
      </c>
      <c r="B31" s="105" t="str">
        <f t="shared" si="1"/>
        <v>(月)</v>
      </c>
      <c r="C31" s="62">
        <f t="shared" si="4"/>
        <v>908967</v>
      </c>
      <c r="D31" s="62">
        <v>344415</v>
      </c>
      <c r="E31" s="62">
        <v>68257</v>
      </c>
      <c r="F31" s="62">
        <v>0</v>
      </c>
      <c r="G31" s="62">
        <v>355480</v>
      </c>
      <c r="H31" s="62">
        <v>140815</v>
      </c>
      <c r="I31" s="62">
        <v>0</v>
      </c>
      <c r="J31" s="62">
        <v>23764</v>
      </c>
      <c r="K31" s="62">
        <v>554</v>
      </c>
      <c r="L31" s="62">
        <v>0</v>
      </c>
      <c r="M31" s="62">
        <v>83394</v>
      </c>
      <c r="N31" s="62">
        <v>2612</v>
      </c>
      <c r="O31" s="62">
        <v>0</v>
      </c>
    </row>
    <row r="32" spans="1:15" x14ac:dyDescent="0.55000000000000004">
      <c r="A32" s="115">
        <v>44423</v>
      </c>
      <c r="B32" s="105" t="str">
        <f t="shared" si="1"/>
        <v>(日)</v>
      </c>
      <c r="C32" s="62">
        <f t="shared" si="4"/>
        <v>699144</v>
      </c>
      <c r="D32" s="62">
        <v>275949</v>
      </c>
      <c r="E32" s="62">
        <v>84296</v>
      </c>
      <c r="F32" s="62">
        <v>0</v>
      </c>
      <c r="G32" s="62">
        <v>243703</v>
      </c>
      <c r="H32" s="62">
        <v>95196</v>
      </c>
      <c r="I32" s="62">
        <v>0</v>
      </c>
      <c r="J32" s="62">
        <v>7130</v>
      </c>
      <c r="K32" s="62">
        <v>926</v>
      </c>
      <c r="L32" s="62">
        <v>0</v>
      </c>
      <c r="M32" s="62">
        <v>34931</v>
      </c>
      <c r="N32" s="62">
        <v>2357</v>
      </c>
      <c r="O32" s="62">
        <v>0</v>
      </c>
    </row>
    <row r="33" spans="1:15" x14ac:dyDescent="0.55000000000000004">
      <c r="A33" s="115">
        <v>44422</v>
      </c>
      <c r="B33" s="117" t="str">
        <f t="shared" si="1"/>
        <v>(土)</v>
      </c>
      <c r="C33" s="62">
        <f t="shared" si="4"/>
        <v>703899</v>
      </c>
      <c r="D33" s="62">
        <v>264821</v>
      </c>
      <c r="E33" s="62">
        <v>78779</v>
      </c>
      <c r="F33" s="62">
        <v>0</v>
      </c>
      <c r="G33" s="62">
        <v>249113</v>
      </c>
      <c r="H33" s="62">
        <v>111186</v>
      </c>
      <c r="I33" s="62">
        <v>0</v>
      </c>
      <c r="J33" s="62">
        <v>8375</v>
      </c>
      <c r="K33" s="62">
        <v>800</v>
      </c>
      <c r="L33" s="62">
        <v>0</v>
      </c>
      <c r="M33" s="62">
        <v>42840</v>
      </c>
      <c r="N33" s="62">
        <v>2495</v>
      </c>
      <c r="O33" s="62">
        <v>0</v>
      </c>
    </row>
    <row r="34" spans="1:15" x14ac:dyDescent="0.55000000000000004">
      <c r="A34" s="115">
        <v>44421</v>
      </c>
      <c r="B34" s="105" t="str">
        <f t="shared" si="1"/>
        <v>(金)</v>
      </c>
      <c r="C34" s="62">
        <f t="shared" si="4"/>
        <v>600067</v>
      </c>
      <c r="D34" s="62">
        <v>260244</v>
      </c>
      <c r="E34" s="62">
        <v>66854</v>
      </c>
      <c r="F34" s="62">
        <v>0</v>
      </c>
      <c r="G34" s="62">
        <v>133862</v>
      </c>
      <c r="H34" s="62">
        <v>139107</v>
      </c>
      <c r="I34" s="62">
        <v>0</v>
      </c>
      <c r="J34" s="62">
        <v>13978</v>
      </c>
      <c r="K34" s="62">
        <v>606</v>
      </c>
      <c r="L34" s="62">
        <v>0</v>
      </c>
      <c r="M34" s="62">
        <v>22976</v>
      </c>
      <c r="N34" s="62">
        <v>3416</v>
      </c>
      <c r="O34" s="62">
        <v>0</v>
      </c>
    </row>
    <row r="35" spans="1:15" x14ac:dyDescent="0.55000000000000004">
      <c r="A35" s="115">
        <v>44420</v>
      </c>
      <c r="B35" s="117" t="str">
        <f t="shared" si="1"/>
        <v>(木)</v>
      </c>
      <c r="C35" s="62">
        <f t="shared" si="4"/>
        <v>832532</v>
      </c>
      <c r="D35" s="62">
        <v>392031</v>
      </c>
      <c r="E35" s="62">
        <v>76365</v>
      </c>
      <c r="F35" s="62">
        <v>0</v>
      </c>
      <c r="G35" s="62">
        <v>223360</v>
      </c>
      <c r="H35" s="62">
        <v>140776</v>
      </c>
      <c r="I35" s="62">
        <v>0</v>
      </c>
      <c r="J35" s="62">
        <v>23689</v>
      </c>
      <c r="K35" s="62">
        <v>774</v>
      </c>
      <c r="L35" s="62">
        <v>0</v>
      </c>
      <c r="M35" s="62">
        <v>48443</v>
      </c>
      <c r="N35" s="62">
        <v>3436</v>
      </c>
      <c r="O35" s="62">
        <v>0</v>
      </c>
    </row>
    <row r="36" spans="1:15" x14ac:dyDescent="0.55000000000000004">
      <c r="A36" s="115">
        <v>44419</v>
      </c>
      <c r="B36" s="105" t="str">
        <f t="shared" si="1"/>
        <v>(水)</v>
      </c>
      <c r="C36" s="62">
        <f t="shared" si="4"/>
        <v>1131226</v>
      </c>
      <c r="D36" s="62">
        <v>398977</v>
      </c>
      <c r="E36" s="62">
        <v>77660</v>
      </c>
      <c r="F36" s="62">
        <v>0</v>
      </c>
      <c r="G36" s="62">
        <v>491255</v>
      </c>
      <c r="H36" s="62">
        <v>163334</v>
      </c>
      <c r="I36" s="62">
        <v>0</v>
      </c>
      <c r="J36" s="62">
        <v>26610</v>
      </c>
      <c r="K36" s="62">
        <v>709</v>
      </c>
      <c r="L36" s="62">
        <v>0</v>
      </c>
      <c r="M36" s="62">
        <v>136558</v>
      </c>
      <c r="N36" s="62">
        <v>2611</v>
      </c>
      <c r="O36" s="62">
        <v>0</v>
      </c>
    </row>
    <row r="37" spans="1:15" x14ac:dyDescent="0.55000000000000004">
      <c r="A37" s="115">
        <v>44418</v>
      </c>
      <c r="B37" s="117" t="str">
        <f t="shared" si="1"/>
        <v>(火)</v>
      </c>
      <c r="C37" s="62">
        <f t="shared" si="4"/>
        <v>1204489</v>
      </c>
      <c r="D37" s="62">
        <v>386172</v>
      </c>
      <c r="E37" s="62">
        <v>78170</v>
      </c>
      <c r="F37" s="62">
        <v>0</v>
      </c>
      <c r="G37" s="62">
        <v>564379</v>
      </c>
      <c r="H37" s="62">
        <v>175768</v>
      </c>
      <c r="I37" s="62">
        <v>0</v>
      </c>
      <c r="J37" s="62">
        <v>30552</v>
      </c>
      <c r="K37" s="62">
        <v>711</v>
      </c>
      <c r="L37" s="62">
        <v>0</v>
      </c>
      <c r="M37" s="62">
        <v>172487</v>
      </c>
      <c r="N37" s="62">
        <v>3040</v>
      </c>
      <c r="O37" s="62">
        <v>0</v>
      </c>
    </row>
    <row r="38" spans="1:15" x14ac:dyDescent="0.55000000000000004">
      <c r="A38" s="115">
        <v>44417</v>
      </c>
      <c r="B38" s="105" t="str">
        <f t="shared" si="1"/>
        <v>(月)</v>
      </c>
      <c r="C38" s="62">
        <f t="shared" si="4"/>
        <v>337838</v>
      </c>
      <c r="D38" s="62">
        <v>101905</v>
      </c>
      <c r="E38" s="62">
        <v>58338</v>
      </c>
      <c r="F38" s="62">
        <v>0</v>
      </c>
      <c r="G38" s="62">
        <v>99947</v>
      </c>
      <c r="H38" s="62">
        <v>77648</v>
      </c>
      <c r="I38" s="62">
        <v>0</v>
      </c>
      <c r="J38" s="62">
        <v>3393</v>
      </c>
      <c r="K38" s="62">
        <v>657</v>
      </c>
      <c r="L38" s="62">
        <v>0</v>
      </c>
      <c r="M38" s="62">
        <v>20043</v>
      </c>
      <c r="N38" s="62">
        <v>2067</v>
      </c>
      <c r="O38" s="62">
        <v>0</v>
      </c>
    </row>
    <row r="39" spans="1:15" x14ac:dyDescent="0.55000000000000004">
      <c r="A39" s="115">
        <v>44416</v>
      </c>
      <c r="B39" s="117" t="str">
        <f t="shared" si="1"/>
        <v>(日)</v>
      </c>
      <c r="C39" s="62">
        <f t="shared" si="4"/>
        <v>1166153</v>
      </c>
      <c r="D39" s="62">
        <v>488397</v>
      </c>
      <c r="E39" s="62">
        <v>102907</v>
      </c>
      <c r="F39" s="62">
        <v>0</v>
      </c>
      <c r="G39" s="62">
        <v>437112</v>
      </c>
      <c r="H39" s="62">
        <v>137737</v>
      </c>
      <c r="I39" s="62">
        <v>0</v>
      </c>
      <c r="J39" s="62">
        <v>16896</v>
      </c>
      <c r="K39" s="62">
        <v>1869</v>
      </c>
      <c r="L39" s="62">
        <v>0</v>
      </c>
      <c r="M39" s="62">
        <v>97616</v>
      </c>
      <c r="N39" s="62">
        <v>2536</v>
      </c>
      <c r="O39" s="62">
        <v>0</v>
      </c>
    </row>
    <row r="40" spans="1:15" x14ac:dyDescent="0.55000000000000004">
      <c r="A40" s="115">
        <v>44415</v>
      </c>
      <c r="B40" s="105" t="str">
        <f t="shared" si="1"/>
        <v>(土)</v>
      </c>
      <c r="C40" s="62">
        <f t="shared" si="4"/>
        <v>1480993</v>
      </c>
      <c r="D40" s="62">
        <v>575084</v>
      </c>
      <c r="E40" s="62">
        <v>101279</v>
      </c>
      <c r="F40" s="62">
        <v>0</v>
      </c>
      <c r="G40" s="62">
        <v>622164</v>
      </c>
      <c r="H40" s="62">
        <v>182466</v>
      </c>
      <c r="I40" s="62">
        <v>0</v>
      </c>
      <c r="J40" s="62">
        <v>26568</v>
      </c>
      <c r="K40" s="62">
        <v>1956</v>
      </c>
      <c r="L40" s="62">
        <v>0</v>
      </c>
      <c r="M40" s="62">
        <v>159211</v>
      </c>
      <c r="N40" s="62">
        <v>2644</v>
      </c>
      <c r="O40" s="62">
        <v>0</v>
      </c>
    </row>
    <row r="41" spans="1:15" x14ac:dyDescent="0.55000000000000004">
      <c r="A41" s="115">
        <v>44414</v>
      </c>
      <c r="B41" s="117" t="str">
        <f t="shared" si="1"/>
        <v>(金)</v>
      </c>
      <c r="C41" s="62">
        <f t="shared" si="4"/>
        <v>1362720</v>
      </c>
      <c r="D41" s="62">
        <v>459641</v>
      </c>
      <c r="E41" s="62">
        <v>86516</v>
      </c>
      <c r="F41" s="62">
        <v>0</v>
      </c>
      <c r="G41" s="62">
        <v>603997</v>
      </c>
      <c r="H41" s="62">
        <v>212566</v>
      </c>
      <c r="I41" s="62">
        <v>0</v>
      </c>
      <c r="J41" s="62">
        <v>34945</v>
      </c>
      <c r="K41" s="62">
        <v>712</v>
      </c>
      <c r="L41" s="62">
        <v>0</v>
      </c>
      <c r="M41" s="62">
        <v>211002</v>
      </c>
      <c r="N41" s="62">
        <v>2985</v>
      </c>
      <c r="O41" s="62">
        <v>0</v>
      </c>
    </row>
    <row r="42" spans="1:15" x14ac:dyDescent="0.55000000000000004">
      <c r="A42" s="115">
        <v>44413</v>
      </c>
      <c r="B42" s="105" t="str">
        <f t="shared" si="1"/>
        <v>(木)</v>
      </c>
      <c r="C42" s="62">
        <f t="shared" si="4"/>
        <v>1301012</v>
      </c>
      <c r="D42" s="62">
        <v>434490</v>
      </c>
      <c r="E42" s="62">
        <v>95301</v>
      </c>
      <c r="F42" s="62">
        <v>0</v>
      </c>
      <c r="G42" s="62">
        <v>573134</v>
      </c>
      <c r="H42" s="62">
        <v>198087</v>
      </c>
      <c r="I42" s="62">
        <v>0</v>
      </c>
      <c r="J42" s="62">
        <v>35709</v>
      </c>
      <c r="K42" s="62">
        <v>931</v>
      </c>
      <c r="L42" s="62">
        <v>0</v>
      </c>
      <c r="M42" s="62">
        <v>217332</v>
      </c>
      <c r="N42" s="62">
        <v>3102</v>
      </c>
      <c r="O42" s="62">
        <v>0</v>
      </c>
    </row>
    <row r="43" spans="1:15" x14ac:dyDescent="0.55000000000000004">
      <c r="A43" s="115">
        <v>44412</v>
      </c>
      <c r="B43" s="117" t="str">
        <f t="shared" si="1"/>
        <v>(水)</v>
      </c>
      <c r="C43" s="62">
        <f t="shared" si="4"/>
        <v>1299969</v>
      </c>
      <c r="D43" s="62">
        <v>447908</v>
      </c>
      <c r="E43" s="62">
        <v>91456</v>
      </c>
      <c r="F43" s="62">
        <v>0</v>
      </c>
      <c r="G43" s="62">
        <v>584566</v>
      </c>
      <c r="H43" s="62">
        <v>176039</v>
      </c>
      <c r="I43" s="62">
        <v>0</v>
      </c>
      <c r="J43" s="62">
        <v>39791</v>
      </c>
      <c r="K43" s="62">
        <v>940</v>
      </c>
      <c r="L43" s="62">
        <v>0</v>
      </c>
      <c r="M43" s="62">
        <v>234972</v>
      </c>
      <c r="N43" s="62">
        <v>3126</v>
      </c>
      <c r="O43" s="62">
        <v>0</v>
      </c>
    </row>
    <row r="44" spans="1:15" x14ac:dyDescent="0.55000000000000004">
      <c r="A44" s="115">
        <v>44411</v>
      </c>
      <c r="B44" s="105" t="str">
        <f t="shared" si="1"/>
        <v>(火)</v>
      </c>
      <c r="C44" s="62">
        <f t="shared" si="4"/>
        <v>1310811</v>
      </c>
      <c r="D44" s="62">
        <v>451543</v>
      </c>
      <c r="E44" s="62">
        <v>96348</v>
      </c>
      <c r="F44" s="62">
        <v>0</v>
      </c>
      <c r="G44" s="62">
        <v>588074</v>
      </c>
      <c r="H44" s="62">
        <v>174846</v>
      </c>
      <c r="I44" s="62">
        <v>0</v>
      </c>
      <c r="J44" s="62">
        <v>48123</v>
      </c>
      <c r="K44" s="62">
        <v>968</v>
      </c>
      <c r="L44" s="62">
        <v>0</v>
      </c>
      <c r="M44" s="62">
        <v>262308</v>
      </c>
      <c r="N44" s="62">
        <v>2975</v>
      </c>
      <c r="O44" s="62">
        <v>0</v>
      </c>
    </row>
    <row r="45" spans="1:15" x14ac:dyDescent="0.55000000000000004">
      <c r="A45" s="115">
        <v>44410</v>
      </c>
      <c r="B45" s="117" t="str">
        <f t="shared" si="1"/>
        <v>(月)</v>
      </c>
      <c r="C45" s="62">
        <f t="shared" si="4"/>
        <v>1254425</v>
      </c>
      <c r="D45" s="62">
        <v>430298</v>
      </c>
      <c r="E45" s="62">
        <v>99917</v>
      </c>
      <c r="F45" s="62">
        <v>0</v>
      </c>
      <c r="G45" s="62">
        <v>554857</v>
      </c>
      <c r="H45" s="62">
        <v>169353</v>
      </c>
      <c r="I45" s="62">
        <v>0</v>
      </c>
      <c r="J45" s="62">
        <v>51343</v>
      </c>
      <c r="K45" s="62">
        <v>989</v>
      </c>
      <c r="L45" s="62">
        <v>0</v>
      </c>
      <c r="M45" s="62">
        <v>254067</v>
      </c>
      <c r="N45" s="62">
        <v>3202</v>
      </c>
      <c r="O45" s="62">
        <v>0</v>
      </c>
    </row>
    <row r="46" spans="1:15" x14ac:dyDescent="0.55000000000000004">
      <c r="A46" s="115">
        <v>44409</v>
      </c>
      <c r="B46" s="105" t="str">
        <f t="shared" si="1"/>
        <v>(日)</v>
      </c>
      <c r="C46" s="62">
        <f t="shared" si="4"/>
        <v>1174170</v>
      </c>
      <c r="D46" s="62">
        <v>428792</v>
      </c>
      <c r="E46" s="62">
        <v>102657</v>
      </c>
      <c r="F46" s="62">
        <v>0</v>
      </c>
      <c r="G46" s="62">
        <v>529134</v>
      </c>
      <c r="H46" s="62">
        <v>113587</v>
      </c>
      <c r="I46" s="62">
        <v>0</v>
      </c>
      <c r="J46" s="62">
        <v>26058</v>
      </c>
      <c r="K46" s="62">
        <v>2542</v>
      </c>
      <c r="L46" s="62">
        <v>0</v>
      </c>
      <c r="M46" s="62">
        <v>205540</v>
      </c>
      <c r="N46" s="62">
        <v>5635</v>
      </c>
      <c r="O46" s="62">
        <v>0</v>
      </c>
    </row>
    <row r="47" spans="1:15" x14ac:dyDescent="0.55000000000000004">
      <c r="A47" s="115">
        <v>44408</v>
      </c>
      <c r="B47" s="117" t="str">
        <f t="shared" si="1"/>
        <v>(土)</v>
      </c>
      <c r="C47" s="62">
        <f t="shared" si="4"/>
        <v>1534701</v>
      </c>
      <c r="D47" s="62">
        <v>493014</v>
      </c>
      <c r="E47" s="62">
        <v>111963</v>
      </c>
      <c r="F47" s="62">
        <v>0</v>
      </c>
      <c r="G47" s="62">
        <v>784044</v>
      </c>
      <c r="H47" s="62">
        <v>145680</v>
      </c>
      <c r="I47" s="62">
        <v>0</v>
      </c>
      <c r="J47" s="62">
        <v>52703</v>
      </c>
      <c r="K47" s="62">
        <v>3220</v>
      </c>
      <c r="L47" s="62">
        <v>0</v>
      </c>
      <c r="M47" s="62">
        <v>391202</v>
      </c>
      <c r="N47" s="62">
        <v>11239</v>
      </c>
      <c r="O47" s="62">
        <v>0</v>
      </c>
    </row>
    <row r="48" spans="1:15" x14ac:dyDescent="0.55000000000000004">
      <c r="A48" s="115">
        <v>44407</v>
      </c>
      <c r="B48" s="105" t="str">
        <f t="shared" si="1"/>
        <v>(金)</v>
      </c>
      <c r="C48" s="62">
        <f t="shared" si="4"/>
        <v>1483858</v>
      </c>
      <c r="D48" s="62">
        <v>451432</v>
      </c>
      <c r="E48" s="62">
        <v>128905</v>
      </c>
      <c r="F48" s="62">
        <v>0</v>
      </c>
      <c r="G48" s="62">
        <v>731479</v>
      </c>
      <c r="H48" s="62">
        <v>172042</v>
      </c>
      <c r="I48" s="62">
        <v>0</v>
      </c>
      <c r="J48" s="62">
        <v>72932</v>
      </c>
      <c r="K48" s="62">
        <v>1432</v>
      </c>
      <c r="L48" s="62">
        <v>0</v>
      </c>
      <c r="M48" s="62">
        <v>409317</v>
      </c>
      <c r="N48" s="62">
        <v>9374</v>
      </c>
      <c r="O48" s="62">
        <v>0</v>
      </c>
    </row>
    <row r="49" spans="1:15" x14ac:dyDescent="0.55000000000000004">
      <c r="A49" s="115">
        <v>44406</v>
      </c>
      <c r="B49" s="117" t="str">
        <f t="shared" si="1"/>
        <v>(木)</v>
      </c>
      <c r="C49" s="62">
        <f t="shared" si="4"/>
        <v>1431183</v>
      </c>
      <c r="D49" s="62">
        <v>420882</v>
      </c>
      <c r="E49" s="62">
        <v>131435</v>
      </c>
      <c r="F49" s="62">
        <v>0</v>
      </c>
      <c r="G49" s="62">
        <v>733316</v>
      </c>
      <c r="H49" s="62">
        <v>145550</v>
      </c>
      <c r="I49" s="62">
        <v>0</v>
      </c>
      <c r="J49" s="62">
        <v>71893</v>
      </c>
      <c r="K49" s="62">
        <v>1459</v>
      </c>
      <c r="L49" s="62">
        <v>0</v>
      </c>
      <c r="M49" s="62">
        <v>455661</v>
      </c>
      <c r="N49" s="62">
        <v>9300</v>
      </c>
      <c r="O49" s="62">
        <v>0</v>
      </c>
    </row>
    <row r="50" spans="1:15" x14ac:dyDescent="0.55000000000000004">
      <c r="A50" s="115">
        <v>44405</v>
      </c>
      <c r="B50" s="105" t="str">
        <f t="shared" si="1"/>
        <v>(水)</v>
      </c>
      <c r="C50" s="62">
        <f t="shared" si="4"/>
        <v>1449323</v>
      </c>
      <c r="D50" s="62">
        <v>424271</v>
      </c>
      <c r="E50" s="62">
        <v>127874</v>
      </c>
      <c r="F50" s="62">
        <v>0</v>
      </c>
      <c r="G50" s="62">
        <v>750636</v>
      </c>
      <c r="H50" s="62">
        <v>146542</v>
      </c>
      <c r="I50" s="62">
        <v>0</v>
      </c>
      <c r="J50" s="62">
        <v>77799</v>
      </c>
      <c r="K50" s="62">
        <v>1327</v>
      </c>
      <c r="L50" s="62">
        <v>0</v>
      </c>
      <c r="M50" s="62">
        <v>483544</v>
      </c>
      <c r="N50" s="62">
        <v>13199</v>
      </c>
      <c r="O50" s="62">
        <v>0</v>
      </c>
    </row>
    <row r="51" spans="1:15" x14ac:dyDescent="0.55000000000000004">
      <c r="A51" s="115">
        <v>44404</v>
      </c>
      <c r="B51" s="117" t="str">
        <f t="shared" si="1"/>
        <v>(火)</v>
      </c>
      <c r="C51" s="62">
        <f t="shared" si="4"/>
        <v>1425095</v>
      </c>
      <c r="D51" s="62">
        <v>429629</v>
      </c>
      <c r="E51" s="62">
        <v>130401</v>
      </c>
      <c r="F51" s="62">
        <v>0</v>
      </c>
      <c r="G51" s="62">
        <v>735840</v>
      </c>
      <c r="H51" s="62">
        <v>129225</v>
      </c>
      <c r="I51" s="62">
        <v>0</v>
      </c>
      <c r="J51" s="62">
        <v>91759</v>
      </c>
      <c r="K51" s="62">
        <v>1460</v>
      </c>
      <c r="L51" s="62">
        <v>0</v>
      </c>
      <c r="M51" s="62">
        <v>486877</v>
      </c>
      <c r="N51" s="62">
        <v>12688</v>
      </c>
      <c r="O51" s="62">
        <v>0</v>
      </c>
    </row>
    <row r="52" spans="1:15" x14ac:dyDescent="0.55000000000000004">
      <c r="A52" s="115">
        <v>44403</v>
      </c>
      <c r="B52" s="105" t="str">
        <f t="shared" si="1"/>
        <v>(月)</v>
      </c>
      <c r="C52" s="62">
        <f t="shared" si="4"/>
        <v>1356362</v>
      </c>
      <c r="D52" s="62">
        <v>362702</v>
      </c>
      <c r="E52" s="62">
        <v>146935</v>
      </c>
      <c r="F52" s="62">
        <v>0</v>
      </c>
      <c r="G52" s="62">
        <v>721378</v>
      </c>
      <c r="H52" s="62">
        <v>125347</v>
      </c>
      <c r="I52" s="62">
        <v>0</v>
      </c>
      <c r="J52" s="62">
        <v>79546</v>
      </c>
      <c r="K52" s="62">
        <v>1805</v>
      </c>
      <c r="L52" s="62">
        <v>0</v>
      </c>
      <c r="M52" s="62">
        <v>491800</v>
      </c>
      <c r="N52" s="62">
        <v>14691</v>
      </c>
      <c r="O52" s="62">
        <v>0</v>
      </c>
    </row>
    <row r="53" spans="1:15" x14ac:dyDescent="0.55000000000000004">
      <c r="A53" s="115">
        <v>44402</v>
      </c>
      <c r="B53" s="117" t="str">
        <f t="shared" si="1"/>
        <v>(日)</v>
      </c>
      <c r="C53" s="62">
        <f t="shared" si="4"/>
        <v>1143741</v>
      </c>
      <c r="D53" s="62">
        <v>267865</v>
      </c>
      <c r="E53" s="62">
        <v>118881</v>
      </c>
      <c r="F53" s="62">
        <v>0</v>
      </c>
      <c r="G53" s="62">
        <v>676937</v>
      </c>
      <c r="H53" s="62">
        <v>80058</v>
      </c>
      <c r="I53" s="62">
        <v>0</v>
      </c>
      <c r="J53" s="62">
        <v>38070</v>
      </c>
      <c r="K53" s="62">
        <v>4316</v>
      </c>
      <c r="L53" s="62">
        <v>0</v>
      </c>
      <c r="M53" s="62">
        <v>455816</v>
      </c>
      <c r="N53" s="62">
        <v>16799</v>
      </c>
      <c r="O53" s="62">
        <v>0</v>
      </c>
    </row>
    <row r="54" spans="1:15" x14ac:dyDescent="0.55000000000000004">
      <c r="A54" s="115">
        <v>44401</v>
      </c>
      <c r="B54" s="105" t="str">
        <f t="shared" si="1"/>
        <v>(土)</v>
      </c>
      <c r="C54" s="62">
        <f t="shared" si="4"/>
        <v>1237166</v>
      </c>
      <c r="D54" s="62">
        <v>298249</v>
      </c>
      <c r="E54" s="62">
        <v>131021</v>
      </c>
      <c r="F54" s="62">
        <v>0</v>
      </c>
      <c r="G54" s="62">
        <v>727177</v>
      </c>
      <c r="H54" s="62">
        <v>80719</v>
      </c>
      <c r="I54" s="62">
        <v>0</v>
      </c>
      <c r="J54" s="62">
        <v>49198</v>
      </c>
      <c r="K54" s="62">
        <v>4628</v>
      </c>
      <c r="L54" s="62">
        <v>0</v>
      </c>
      <c r="M54" s="62">
        <v>501731</v>
      </c>
      <c r="N54" s="62">
        <v>21529</v>
      </c>
      <c r="O54" s="62">
        <v>0</v>
      </c>
    </row>
    <row r="55" spans="1:15" x14ac:dyDescent="0.55000000000000004">
      <c r="A55" s="115">
        <v>44400</v>
      </c>
      <c r="B55" s="117" t="str">
        <f t="shared" si="1"/>
        <v>(金)</v>
      </c>
      <c r="C55" s="62">
        <f t="shared" si="4"/>
        <v>473022</v>
      </c>
      <c r="D55" s="62">
        <v>125769</v>
      </c>
      <c r="E55" s="62">
        <v>94995</v>
      </c>
      <c r="F55" s="62">
        <v>0</v>
      </c>
      <c r="G55" s="62">
        <v>193016</v>
      </c>
      <c r="H55" s="62">
        <v>59242</v>
      </c>
      <c r="I55" s="62">
        <v>0</v>
      </c>
      <c r="J55" s="62">
        <v>15942</v>
      </c>
      <c r="K55" s="62">
        <v>2126</v>
      </c>
      <c r="L55" s="62">
        <v>0</v>
      </c>
      <c r="M55" s="62">
        <v>132617</v>
      </c>
      <c r="N55" s="62">
        <v>17984</v>
      </c>
      <c r="O55" s="62">
        <v>0</v>
      </c>
    </row>
    <row r="56" spans="1:15" x14ac:dyDescent="0.55000000000000004">
      <c r="A56" s="115">
        <v>44399</v>
      </c>
      <c r="B56" s="105" t="str">
        <f t="shared" si="1"/>
        <v>(木)</v>
      </c>
      <c r="C56" s="62">
        <f t="shared" si="4"/>
        <v>608877</v>
      </c>
      <c r="D56" s="62">
        <v>183202</v>
      </c>
      <c r="E56" s="62">
        <v>100880</v>
      </c>
      <c r="F56" s="62">
        <v>0</v>
      </c>
      <c r="G56" s="62">
        <v>272123</v>
      </c>
      <c r="H56" s="62">
        <v>52672</v>
      </c>
      <c r="I56" s="62">
        <v>0</v>
      </c>
      <c r="J56" s="62">
        <v>28909</v>
      </c>
      <c r="K56" s="62">
        <v>3103</v>
      </c>
      <c r="L56" s="62">
        <v>0</v>
      </c>
      <c r="M56" s="62">
        <v>207394</v>
      </c>
      <c r="N56" s="62">
        <v>18679</v>
      </c>
      <c r="O56" s="62">
        <v>0</v>
      </c>
    </row>
    <row r="57" spans="1:15" x14ac:dyDescent="0.55000000000000004">
      <c r="A57" s="115">
        <v>44398</v>
      </c>
      <c r="B57" s="117" t="str">
        <f t="shared" si="1"/>
        <v>(水)</v>
      </c>
      <c r="C57" s="62">
        <f t="shared" si="4"/>
        <v>1388901</v>
      </c>
      <c r="D57" s="62">
        <v>485589</v>
      </c>
      <c r="E57" s="62">
        <v>181332</v>
      </c>
      <c r="F57" s="62">
        <v>0</v>
      </c>
      <c r="G57" s="62">
        <v>642660</v>
      </c>
      <c r="H57" s="62">
        <v>79320</v>
      </c>
      <c r="I57" s="62">
        <v>0</v>
      </c>
      <c r="J57" s="62">
        <v>123729</v>
      </c>
      <c r="K57" s="62">
        <v>2750</v>
      </c>
      <c r="L57" s="62">
        <v>0</v>
      </c>
      <c r="M57" s="62">
        <v>504350</v>
      </c>
      <c r="N57" s="62">
        <v>19936</v>
      </c>
      <c r="O57" s="62">
        <v>0</v>
      </c>
    </row>
    <row r="58" spans="1:15" x14ac:dyDescent="0.55000000000000004">
      <c r="A58" s="115">
        <v>44397</v>
      </c>
      <c r="B58" s="105" t="str">
        <f t="shared" si="1"/>
        <v>(火)</v>
      </c>
      <c r="C58" s="62">
        <f t="shared" si="4"/>
        <v>1378991</v>
      </c>
      <c r="D58" s="62">
        <v>524223</v>
      </c>
      <c r="E58" s="62">
        <v>173746</v>
      </c>
      <c r="F58" s="62">
        <v>0</v>
      </c>
      <c r="G58" s="62">
        <v>607079</v>
      </c>
      <c r="H58" s="62">
        <v>73943</v>
      </c>
      <c r="I58" s="62">
        <v>0</v>
      </c>
      <c r="J58" s="62">
        <v>150491</v>
      </c>
      <c r="K58" s="62">
        <v>2648</v>
      </c>
      <c r="L58" s="62">
        <v>0</v>
      </c>
      <c r="M58" s="62">
        <v>489987</v>
      </c>
      <c r="N58" s="62">
        <v>23441</v>
      </c>
      <c r="O58" s="62">
        <v>0</v>
      </c>
    </row>
    <row r="59" spans="1:15" x14ac:dyDescent="0.55000000000000004">
      <c r="A59" s="115">
        <v>44396</v>
      </c>
      <c r="B59" s="117" t="str">
        <f t="shared" si="1"/>
        <v>(月)</v>
      </c>
      <c r="C59" s="62">
        <f t="shared" si="4"/>
        <v>1059301</v>
      </c>
      <c r="D59" s="62">
        <v>270829</v>
      </c>
      <c r="E59" s="62">
        <v>165242</v>
      </c>
      <c r="F59" s="62">
        <v>0</v>
      </c>
      <c r="G59" s="62">
        <v>558980</v>
      </c>
      <c r="H59" s="62">
        <v>64250</v>
      </c>
      <c r="I59" s="62">
        <v>0</v>
      </c>
      <c r="J59" s="62">
        <v>67912</v>
      </c>
      <c r="K59" s="62">
        <v>3146</v>
      </c>
      <c r="L59" s="62">
        <v>0</v>
      </c>
      <c r="M59" s="62">
        <v>456569</v>
      </c>
      <c r="N59" s="62">
        <v>22825</v>
      </c>
      <c r="O59" s="62">
        <v>0</v>
      </c>
    </row>
    <row r="60" spans="1:15" x14ac:dyDescent="0.55000000000000004">
      <c r="A60" s="115">
        <v>44395</v>
      </c>
      <c r="B60" s="105" t="str">
        <f t="shared" si="1"/>
        <v>(日)</v>
      </c>
      <c r="C60" s="62">
        <f t="shared" si="4"/>
        <v>1268806</v>
      </c>
      <c r="D60" s="62">
        <v>457075</v>
      </c>
      <c r="E60" s="62">
        <v>119318</v>
      </c>
      <c r="F60" s="62">
        <v>0</v>
      </c>
      <c r="G60" s="62">
        <v>649960</v>
      </c>
      <c r="H60" s="62">
        <v>42453</v>
      </c>
      <c r="I60" s="62">
        <v>0</v>
      </c>
      <c r="J60" s="62">
        <v>94575</v>
      </c>
      <c r="K60" s="62">
        <v>3232</v>
      </c>
      <c r="L60" s="62">
        <v>0</v>
      </c>
      <c r="M60" s="62">
        <v>536381</v>
      </c>
      <c r="N60" s="62">
        <v>28379</v>
      </c>
      <c r="O60" s="62">
        <v>0</v>
      </c>
    </row>
    <row r="61" spans="1:15" x14ac:dyDescent="0.55000000000000004">
      <c r="A61" s="115">
        <v>44394</v>
      </c>
      <c r="B61" s="117" t="str">
        <f t="shared" si="1"/>
        <v>(土)</v>
      </c>
      <c r="C61" s="62">
        <f t="shared" si="4"/>
        <v>1440119</v>
      </c>
      <c r="D61" s="62">
        <v>620073</v>
      </c>
      <c r="E61" s="62">
        <v>149711</v>
      </c>
      <c r="F61" s="62">
        <v>0</v>
      </c>
      <c r="G61" s="62">
        <v>632741</v>
      </c>
      <c r="H61" s="62">
        <v>37594</v>
      </c>
      <c r="I61" s="62">
        <v>0</v>
      </c>
      <c r="J61" s="62">
        <v>153190</v>
      </c>
      <c r="K61" s="62">
        <v>2870</v>
      </c>
      <c r="L61" s="62">
        <v>0</v>
      </c>
      <c r="M61" s="62">
        <v>527110</v>
      </c>
      <c r="N61" s="62">
        <v>29321</v>
      </c>
      <c r="O61" s="62">
        <v>0</v>
      </c>
    </row>
    <row r="62" spans="1:15" x14ac:dyDescent="0.55000000000000004">
      <c r="A62" s="115">
        <v>44393</v>
      </c>
      <c r="B62" s="105" t="str">
        <f t="shared" si="1"/>
        <v>(金)</v>
      </c>
      <c r="C62" s="62">
        <f t="shared" si="4"/>
        <v>1415573</v>
      </c>
      <c r="D62" s="62">
        <v>603718</v>
      </c>
      <c r="E62" s="62">
        <v>190568</v>
      </c>
      <c r="F62" s="62">
        <v>0</v>
      </c>
      <c r="G62" s="62">
        <v>589076</v>
      </c>
      <c r="H62" s="62">
        <v>32211</v>
      </c>
      <c r="I62" s="62">
        <v>0</v>
      </c>
      <c r="J62" s="62">
        <v>202692</v>
      </c>
      <c r="K62" s="62">
        <v>2175</v>
      </c>
      <c r="L62" s="62">
        <v>0</v>
      </c>
      <c r="M62" s="62">
        <v>498719</v>
      </c>
      <c r="N62" s="62">
        <v>24393</v>
      </c>
      <c r="O62" s="62">
        <v>0</v>
      </c>
    </row>
    <row r="63" spans="1:15" x14ac:dyDescent="0.55000000000000004">
      <c r="A63" s="115">
        <v>44392</v>
      </c>
      <c r="B63" s="117" t="str">
        <f t="shared" si="1"/>
        <v>(木)</v>
      </c>
      <c r="C63" s="62">
        <f t="shared" si="4"/>
        <v>1399011</v>
      </c>
      <c r="D63" s="62">
        <v>582288</v>
      </c>
      <c r="E63" s="62">
        <v>180342</v>
      </c>
      <c r="F63" s="62">
        <v>0</v>
      </c>
      <c r="G63" s="62">
        <v>602744</v>
      </c>
      <c r="H63" s="62">
        <v>33637</v>
      </c>
      <c r="I63" s="62">
        <v>0</v>
      </c>
      <c r="J63" s="62">
        <v>208879</v>
      </c>
      <c r="K63" s="62">
        <v>5236</v>
      </c>
      <c r="L63" s="62">
        <v>0</v>
      </c>
      <c r="M63" s="62">
        <v>531422</v>
      </c>
      <c r="N63" s="62">
        <v>28653</v>
      </c>
      <c r="O63" s="62">
        <v>0</v>
      </c>
    </row>
    <row r="64" spans="1:15" x14ac:dyDescent="0.55000000000000004">
      <c r="A64" s="115">
        <v>44391</v>
      </c>
      <c r="B64" s="105" t="str">
        <f t="shared" si="1"/>
        <v>(水)</v>
      </c>
      <c r="C64" s="62">
        <f t="shared" si="4"/>
        <v>1438904</v>
      </c>
      <c r="D64" s="62">
        <v>597118</v>
      </c>
      <c r="E64" s="62">
        <v>186752</v>
      </c>
      <c r="F64" s="62">
        <v>0</v>
      </c>
      <c r="G64" s="62">
        <v>620889</v>
      </c>
      <c r="H64" s="62">
        <v>34145</v>
      </c>
      <c r="I64" s="62">
        <v>0</v>
      </c>
      <c r="J64" s="62">
        <v>230431</v>
      </c>
      <c r="K64" s="62">
        <v>1908</v>
      </c>
      <c r="L64" s="62">
        <v>0</v>
      </c>
      <c r="M64" s="62">
        <v>552612</v>
      </c>
      <c r="N64" s="62">
        <v>28265</v>
      </c>
      <c r="O64" s="62">
        <v>0</v>
      </c>
    </row>
    <row r="65" spans="1:15" x14ac:dyDescent="0.55000000000000004">
      <c r="A65" s="115">
        <v>44390</v>
      </c>
      <c r="B65" s="117" t="str">
        <f t="shared" si="1"/>
        <v>(火)</v>
      </c>
      <c r="C65" s="62">
        <f t="shared" si="4"/>
        <v>1439133</v>
      </c>
      <c r="D65" s="62">
        <v>598260</v>
      </c>
      <c r="E65" s="62">
        <v>192493</v>
      </c>
      <c r="F65" s="62">
        <v>0</v>
      </c>
      <c r="G65" s="62">
        <v>615544</v>
      </c>
      <c r="H65" s="62">
        <v>32836</v>
      </c>
      <c r="I65" s="62">
        <v>0</v>
      </c>
      <c r="J65" s="62">
        <v>257588</v>
      </c>
      <c r="K65" s="62">
        <v>2325</v>
      </c>
      <c r="L65" s="62">
        <v>0</v>
      </c>
      <c r="M65" s="62">
        <v>554576</v>
      </c>
      <c r="N65" s="62">
        <v>28524</v>
      </c>
      <c r="O65" s="62">
        <v>0</v>
      </c>
    </row>
    <row r="66" spans="1:15" x14ac:dyDescent="0.55000000000000004">
      <c r="A66" s="115">
        <v>44389</v>
      </c>
      <c r="B66" s="105" t="str">
        <f t="shared" si="1"/>
        <v>(月)</v>
      </c>
      <c r="C66" s="62">
        <f t="shared" si="4"/>
        <v>1359369</v>
      </c>
      <c r="D66" s="62">
        <v>563569</v>
      </c>
      <c r="E66" s="62">
        <v>165750</v>
      </c>
      <c r="F66" s="62">
        <v>0</v>
      </c>
      <c r="G66" s="62">
        <v>597719</v>
      </c>
      <c r="H66" s="62">
        <v>32331</v>
      </c>
      <c r="I66" s="62">
        <v>0</v>
      </c>
      <c r="J66" s="62">
        <v>252913</v>
      </c>
      <c r="K66" s="62">
        <v>1863</v>
      </c>
      <c r="L66" s="62">
        <v>0</v>
      </c>
      <c r="M66" s="62">
        <v>545796</v>
      </c>
      <c r="N66" s="62">
        <v>28573</v>
      </c>
      <c r="O66" s="62">
        <v>0</v>
      </c>
    </row>
    <row r="67" spans="1:15" x14ac:dyDescent="0.55000000000000004">
      <c r="A67" s="115">
        <v>44388</v>
      </c>
      <c r="B67" s="117" t="str">
        <f t="shared" si="1"/>
        <v>(日)</v>
      </c>
      <c r="C67" s="62">
        <f t="shared" si="4"/>
        <v>1362107</v>
      </c>
      <c r="D67" s="62">
        <v>558015</v>
      </c>
      <c r="E67" s="62">
        <v>154067</v>
      </c>
      <c r="F67" s="62">
        <v>0</v>
      </c>
      <c r="G67" s="62">
        <v>616429</v>
      </c>
      <c r="H67" s="62">
        <v>33596</v>
      </c>
      <c r="I67" s="62">
        <v>0</v>
      </c>
      <c r="J67" s="62">
        <v>209418</v>
      </c>
      <c r="K67" s="62">
        <v>3195</v>
      </c>
      <c r="L67" s="62">
        <v>0</v>
      </c>
      <c r="M67" s="62">
        <v>557154</v>
      </c>
      <c r="N67" s="62">
        <v>30446</v>
      </c>
      <c r="O67" s="62">
        <v>0</v>
      </c>
    </row>
    <row r="68" spans="1:15" x14ac:dyDescent="0.55000000000000004">
      <c r="A68" s="115">
        <v>44387</v>
      </c>
      <c r="B68" s="105" t="str">
        <f t="shared" si="1"/>
        <v>(土)</v>
      </c>
      <c r="C68" s="62">
        <f t="shared" si="4"/>
        <v>1596644</v>
      </c>
      <c r="D68" s="62">
        <v>756595</v>
      </c>
      <c r="E68" s="62">
        <v>200709</v>
      </c>
      <c r="F68" s="62">
        <v>0</v>
      </c>
      <c r="G68" s="62">
        <v>606249</v>
      </c>
      <c r="H68" s="62">
        <v>33091</v>
      </c>
      <c r="I68" s="62">
        <v>0</v>
      </c>
      <c r="J68" s="62">
        <v>364341</v>
      </c>
      <c r="K68" s="62">
        <v>3673</v>
      </c>
      <c r="L68" s="62">
        <v>0</v>
      </c>
      <c r="M68" s="62">
        <v>551913</v>
      </c>
      <c r="N68" s="62">
        <v>30301</v>
      </c>
      <c r="O68" s="62">
        <v>0</v>
      </c>
    </row>
    <row r="69" spans="1:15" x14ac:dyDescent="0.55000000000000004">
      <c r="A69" s="115">
        <v>44386</v>
      </c>
      <c r="B69" s="117" t="str">
        <f t="shared" si="1"/>
        <v>(金)</v>
      </c>
      <c r="C69" s="62">
        <f t="shared" si="4"/>
        <v>1540517</v>
      </c>
      <c r="D69" s="62">
        <v>705645</v>
      </c>
      <c r="E69" s="62">
        <v>224864</v>
      </c>
      <c r="F69" s="62">
        <v>0</v>
      </c>
      <c r="G69" s="62">
        <v>580661</v>
      </c>
      <c r="H69" s="62">
        <v>29347</v>
      </c>
      <c r="I69" s="62">
        <v>0</v>
      </c>
      <c r="J69" s="62">
        <v>384413</v>
      </c>
      <c r="K69" s="62">
        <v>3066</v>
      </c>
      <c r="L69" s="62">
        <v>0</v>
      </c>
      <c r="M69" s="62">
        <v>534562</v>
      </c>
      <c r="N69" s="62">
        <v>26604</v>
      </c>
      <c r="O69" s="62">
        <v>0</v>
      </c>
    </row>
    <row r="70" spans="1:15" x14ac:dyDescent="0.55000000000000004">
      <c r="A70" s="115">
        <v>44385</v>
      </c>
      <c r="B70" s="105" t="str">
        <f t="shared" si="1"/>
        <v>(木)</v>
      </c>
      <c r="C70" s="62">
        <f t="shared" si="4"/>
        <v>1537793</v>
      </c>
      <c r="D70" s="62">
        <v>709798</v>
      </c>
      <c r="E70" s="62">
        <v>215579</v>
      </c>
      <c r="F70" s="62">
        <v>0</v>
      </c>
      <c r="G70" s="62">
        <v>583526</v>
      </c>
      <c r="H70" s="62">
        <v>28890</v>
      </c>
      <c r="I70" s="62">
        <v>0</v>
      </c>
      <c r="J70" s="62">
        <v>428411</v>
      </c>
      <c r="K70" s="62">
        <v>3234</v>
      </c>
      <c r="L70" s="62">
        <v>0</v>
      </c>
      <c r="M70" s="62">
        <v>546679</v>
      </c>
      <c r="N70" s="62">
        <v>26299</v>
      </c>
      <c r="O70" s="62">
        <v>0</v>
      </c>
    </row>
    <row r="71" spans="1:15" x14ac:dyDescent="0.55000000000000004">
      <c r="A71" s="115">
        <v>44384</v>
      </c>
      <c r="B71" s="117" t="str">
        <f t="shared" ref="B71:B78" si="5">"(" &amp; TEXT(A71,"aaa") &amp; ")"</f>
        <v>(水)</v>
      </c>
      <c r="C71" s="62">
        <f t="shared" si="4"/>
        <v>1545992</v>
      </c>
      <c r="D71" s="62">
        <v>736023</v>
      </c>
      <c r="E71" s="62">
        <v>196052</v>
      </c>
      <c r="F71" s="62">
        <v>0</v>
      </c>
      <c r="G71" s="62">
        <v>586830</v>
      </c>
      <c r="H71" s="62">
        <v>27087</v>
      </c>
      <c r="I71" s="62">
        <v>0</v>
      </c>
      <c r="J71" s="62">
        <v>463918</v>
      </c>
      <c r="K71" s="62">
        <v>3438</v>
      </c>
      <c r="L71" s="62">
        <v>0</v>
      </c>
      <c r="M71" s="62">
        <v>551301</v>
      </c>
      <c r="N71" s="62">
        <v>24897</v>
      </c>
      <c r="O71" s="62">
        <v>0</v>
      </c>
    </row>
    <row r="72" spans="1:15" x14ac:dyDescent="0.55000000000000004">
      <c r="A72" s="115">
        <v>44383</v>
      </c>
      <c r="B72" s="105" t="str">
        <f t="shared" si="5"/>
        <v>(火)</v>
      </c>
      <c r="C72" s="62">
        <f t="shared" si="4"/>
        <v>1531922</v>
      </c>
      <c r="D72" s="62">
        <v>705414</v>
      </c>
      <c r="E72" s="62">
        <v>193246</v>
      </c>
      <c r="F72" s="62">
        <v>0</v>
      </c>
      <c r="G72" s="62">
        <v>604283</v>
      </c>
      <c r="H72" s="62">
        <v>28979</v>
      </c>
      <c r="I72" s="62">
        <v>0</v>
      </c>
      <c r="J72" s="62">
        <v>456021</v>
      </c>
      <c r="K72" s="62">
        <v>3100</v>
      </c>
      <c r="L72" s="62">
        <v>0</v>
      </c>
      <c r="M72" s="62">
        <v>572329</v>
      </c>
      <c r="N72" s="62">
        <v>27000</v>
      </c>
      <c r="O72" s="62">
        <v>0</v>
      </c>
    </row>
    <row r="73" spans="1:15" x14ac:dyDescent="0.55000000000000004">
      <c r="A73" s="115">
        <v>44382</v>
      </c>
      <c r="B73" s="117" t="str">
        <f t="shared" si="5"/>
        <v>(月)</v>
      </c>
      <c r="C73" s="62">
        <f t="shared" si="4"/>
        <v>1439336</v>
      </c>
      <c r="D73" s="62">
        <v>666272</v>
      </c>
      <c r="E73" s="62">
        <v>182043</v>
      </c>
      <c r="F73" s="62">
        <v>0</v>
      </c>
      <c r="G73" s="62">
        <v>562534</v>
      </c>
      <c r="H73" s="62">
        <v>28487</v>
      </c>
      <c r="I73" s="62">
        <v>0</v>
      </c>
      <c r="J73" s="62">
        <v>445872</v>
      </c>
      <c r="K73" s="62">
        <v>3144</v>
      </c>
      <c r="L73" s="62">
        <v>0</v>
      </c>
      <c r="M73" s="62">
        <v>534740</v>
      </c>
      <c r="N73" s="62">
        <v>26707</v>
      </c>
      <c r="O73" s="62">
        <v>0</v>
      </c>
    </row>
    <row r="74" spans="1:15" x14ac:dyDescent="0.55000000000000004">
      <c r="A74" s="115">
        <v>44381</v>
      </c>
      <c r="B74" s="105" t="str">
        <f t="shared" si="5"/>
        <v>(日)</v>
      </c>
      <c r="C74" s="62">
        <f t="shared" si="4"/>
        <v>1350435</v>
      </c>
      <c r="D74" s="62">
        <v>671752</v>
      </c>
      <c r="E74" s="62">
        <v>121080</v>
      </c>
      <c r="F74" s="62">
        <v>0</v>
      </c>
      <c r="G74" s="62">
        <v>535289</v>
      </c>
      <c r="H74" s="62">
        <v>22314</v>
      </c>
      <c r="I74" s="62">
        <v>0</v>
      </c>
      <c r="J74" s="62">
        <v>445784</v>
      </c>
      <c r="K74" s="62">
        <v>4875</v>
      </c>
      <c r="L74" s="62">
        <v>0</v>
      </c>
      <c r="M74" s="62">
        <v>507141</v>
      </c>
      <c r="N74" s="62">
        <v>21398</v>
      </c>
      <c r="O74" s="62">
        <v>0</v>
      </c>
    </row>
    <row r="75" spans="1:15" x14ac:dyDescent="0.55000000000000004">
      <c r="A75" s="115">
        <v>44380</v>
      </c>
      <c r="B75" s="117" t="str">
        <f t="shared" si="5"/>
        <v>(土)</v>
      </c>
      <c r="C75" s="62">
        <f t="shared" si="4"/>
        <v>1435083</v>
      </c>
      <c r="D75" s="62">
        <v>669149</v>
      </c>
      <c r="E75" s="62">
        <v>144164</v>
      </c>
      <c r="F75" s="62">
        <v>0</v>
      </c>
      <c r="G75" s="62">
        <v>601887</v>
      </c>
      <c r="H75" s="62">
        <v>19883</v>
      </c>
      <c r="I75" s="62">
        <v>0</v>
      </c>
      <c r="J75" s="62">
        <v>451742</v>
      </c>
      <c r="K75" s="62">
        <v>9885</v>
      </c>
      <c r="L75" s="62">
        <v>0</v>
      </c>
      <c r="M75" s="62">
        <v>570696</v>
      </c>
      <c r="N75" s="62">
        <v>18687</v>
      </c>
      <c r="O75" s="62">
        <v>0</v>
      </c>
    </row>
    <row r="76" spans="1:15" x14ac:dyDescent="0.55000000000000004">
      <c r="A76" s="115">
        <v>44379</v>
      </c>
      <c r="B76" s="105" t="str">
        <f t="shared" si="5"/>
        <v>(金)</v>
      </c>
      <c r="C76" s="62">
        <f t="shared" si="4"/>
        <v>1184339</v>
      </c>
      <c r="D76" s="62">
        <v>348150</v>
      </c>
      <c r="E76" s="62">
        <v>166925</v>
      </c>
      <c r="F76" s="62">
        <v>0</v>
      </c>
      <c r="G76" s="62">
        <v>649721</v>
      </c>
      <c r="H76" s="62">
        <v>19543</v>
      </c>
      <c r="I76" s="62">
        <v>0</v>
      </c>
      <c r="J76" s="62">
        <v>236702</v>
      </c>
      <c r="K76" s="62">
        <v>7691</v>
      </c>
      <c r="L76" s="62">
        <v>0</v>
      </c>
      <c r="M76" s="62">
        <v>618650</v>
      </c>
      <c r="N76" s="62">
        <v>18407</v>
      </c>
      <c r="O76" s="62">
        <v>0</v>
      </c>
    </row>
    <row r="77" spans="1:15" x14ac:dyDescent="0.55000000000000004">
      <c r="A77" s="115">
        <v>44378</v>
      </c>
      <c r="B77" s="117" t="str">
        <f t="shared" si="5"/>
        <v>(木)</v>
      </c>
      <c r="C77" s="62">
        <f t="shared" si="4"/>
        <v>1219304</v>
      </c>
      <c r="D77" s="62">
        <v>407694</v>
      </c>
      <c r="E77" s="62">
        <v>153979</v>
      </c>
      <c r="F77" s="62">
        <v>0</v>
      </c>
      <c r="G77" s="62">
        <v>638031</v>
      </c>
      <c r="H77" s="62">
        <v>19600</v>
      </c>
      <c r="I77" s="62">
        <v>0</v>
      </c>
      <c r="J77" s="62">
        <v>304913</v>
      </c>
      <c r="K77" s="62">
        <v>7787</v>
      </c>
      <c r="L77" s="62">
        <v>0</v>
      </c>
      <c r="M77" s="62">
        <v>611887</v>
      </c>
      <c r="N77" s="62">
        <v>18559</v>
      </c>
      <c r="O77" s="62">
        <v>0</v>
      </c>
    </row>
    <row r="78" spans="1:15" x14ac:dyDescent="0.55000000000000004">
      <c r="A78" s="115">
        <v>44377</v>
      </c>
      <c r="B78" s="105" t="str">
        <f t="shared" si="5"/>
        <v>(水)</v>
      </c>
      <c r="C78" s="62">
        <f t="shared" si="4"/>
        <v>1449322</v>
      </c>
      <c r="D78" s="62">
        <v>612397</v>
      </c>
      <c r="E78" s="62">
        <v>144225</v>
      </c>
      <c r="F78" s="62">
        <v>0</v>
      </c>
      <c r="G78" s="62">
        <v>673577</v>
      </c>
      <c r="H78" s="62">
        <v>19123</v>
      </c>
      <c r="I78" s="62">
        <v>0</v>
      </c>
      <c r="J78" s="62">
        <v>479682</v>
      </c>
      <c r="K78" s="62">
        <v>11439</v>
      </c>
      <c r="L78" s="62">
        <v>0</v>
      </c>
      <c r="M78" s="62">
        <v>642707</v>
      </c>
      <c r="N78" s="62">
        <v>18113</v>
      </c>
      <c r="O78" s="62">
        <v>0</v>
      </c>
    </row>
    <row r="79" spans="1:15" x14ac:dyDescent="0.55000000000000004">
      <c r="A79" s="115">
        <v>44376</v>
      </c>
      <c r="B79" s="117" t="str">
        <f>"(" &amp; TEXT(A79,"aaa") &amp; ")"</f>
        <v>(火)</v>
      </c>
      <c r="C79" s="62">
        <f t="shared" si="4"/>
        <v>1410792</v>
      </c>
      <c r="D79" s="62">
        <v>595011</v>
      </c>
      <c r="E79" s="62">
        <v>118975</v>
      </c>
      <c r="F79" s="62">
        <v>0</v>
      </c>
      <c r="G79" s="62">
        <v>677649</v>
      </c>
      <c r="H79" s="62">
        <v>19157</v>
      </c>
      <c r="I79" s="62">
        <v>0</v>
      </c>
      <c r="J79" s="62">
        <v>474295</v>
      </c>
      <c r="K79" s="62">
        <v>10957</v>
      </c>
      <c r="L79" s="62">
        <v>0</v>
      </c>
      <c r="M79" s="62">
        <v>649354</v>
      </c>
      <c r="N79" s="62">
        <v>18067</v>
      </c>
      <c r="O79" s="62">
        <v>0</v>
      </c>
    </row>
    <row r="80" spans="1:15" x14ac:dyDescent="0.55000000000000004">
      <c r="A80" s="115">
        <v>44375</v>
      </c>
      <c r="B80" s="105" t="str">
        <f t="shared" ref="B80:B104" si="6">"(" &amp; TEXT(A80,"aaa") &amp; ")"</f>
        <v>(月)</v>
      </c>
      <c r="C80" s="62">
        <f t="shared" si="4"/>
        <v>1303814</v>
      </c>
      <c r="D80" s="62">
        <v>556249</v>
      </c>
      <c r="E80" s="62">
        <v>110563</v>
      </c>
      <c r="F80" s="62">
        <v>0</v>
      </c>
      <c r="G80" s="62">
        <v>618473</v>
      </c>
      <c r="H80" s="62">
        <v>18529</v>
      </c>
      <c r="I80" s="62">
        <v>0</v>
      </c>
      <c r="J80" s="62">
        <v>450109</v>
      </c>
      <c r="K80" s="62">
        <v>12579</v>
      </c>
      <c r="L80" s="62">
        <v>0</v>
      </c>
      <c r="M80" s="62">
        <v>594407</v>
      </c>
      <c r="N80" s="62">
        <v>17592</v>
      </c>
      <c r="O80" s="62">
        <v>0</v>
      </c>
    </row>
    <row r="81" spans="1:15" x14ac:dyDescent="0.55000000000000004">
      <c r="A81" s="115">
        <v>44374</v>
      </c>
      <c r="B81" s="105" t="str">
        <f t="shared" si="6"/>
        <v>(日)</v>
      </c>
      <c r="C81" s="62">
        <f t="shared" si="4"/>
        <v>1291290</v>
      </c>
      <c r="D81" s="62">
        <v>663472</v>
      </c>
      <c r="E81" s="62">
        <v>88323</v>
      </c>
      <c r="F81" s="62">
        <v>0</v>
      </c>
      <c r="G81" s="62">
        <v>534886</v>
      </c>
      <c r="H81" s="62">
        <v>4609</v>
      </c>
      <c r="I81" s="62">
        <v>0</v>
      </c>
      <c r="J81" s="62">
        <v>538320</v>
      </c>
      <c r="K81" s="62">
        <v>15506</v>
      </c>
      <c r="L81" s="62">
        <v>0</v>
      </c>
      <c r="M81" s="62">
        <v>513868</v>
      </c>
      <c r="N81" s="62">
        <v>4393</v>
      </c>
      <c r="O81" s="62">
        <v>0</v>
      </c>
    </row>
    <row r="82" spans="1:15" x14ac:dyDescent="0.55000000000000004">
      <c r="A82" s="115">
        <v>44373</v>
      </c>
      <c r="B82" s="105" t="str">
        <f t="shared" si="6"/>
        <v>(土)</v>
      </c>
      <c r="C82" s="62">
        <f t="shared" si="4"/>
        <v>1304869</v>
      </c>
      <c r="D82" s="62">
        <v>632129</v>
      </c>
      <c r="E82" s="62">
        <v>87284</v>
      </c>
      <c r="F82" s="62">
        <v>0</v>
      </c>
      <c r="G82" s="62">
        <v>581673</v>
      </c>
      <c r="H82" s="62">
        <v>3783</v>
      </c>
      <c r="I82" s="62">
        <v>0</v>
      </c>
      <c r="J82" s="62">
        <v>515498</v>
      </c>
      <c r="K82" s="62">
        <v>18953</v>
      </c>
      <c r="L82" s="62">
        <v>0</v>
      </c>
      <c r="M82" s="62">
        <v>557829</v>
      </c>
      <c r="N82" s="62">
        <v>3561</v>
      </c>
      <c r="O82" s="62">
        <v>0</v>
      </c>
    </row>
    <row r="83" spans="1:15" x14ac:dyDescent="0.55000000000000004">
      <c r="A83" s="115">
        <v>44372</v>
      </c>
      <c r="B83" s="105" t="str">
        <f t="shared" si="6"/>
        <v>(金)</v>
      </c>
      <c r="C83" s="62">
        <f t="shared" si="4"/>
        <v>1292187</v>
      </c>
      <c r="D83" s="62">
        <v>581555</v>
      </c>
      <c r="E83" s="62">
        <v>91134</v>
      </c>
      <c r="F83" s="62">
        <v>0</v>
      </c>
      <c r="G83" s="62">
        <v>615690</v>
      </c>
      <c r="H83" s="62">
        <v>3808</v>
      </c>
      <c r="I83" s="62">
        <v>0</v>
      </c>
      <c r="J83" s="62">
        <v>485674</v>
      </c>
      <c r="K83" s="62">
        <v>14381</v>
      </c>
      <c r="L83" s="62">
        <v>0</v>
      </c>
      <c r="M83" s="62">
        <v>587296</v>
      </c>
      <c r="N83" s="62">
        <v>3603</v>
      </c>
      <c r="O83" s="62">
        <v>0</v>
      </c>
    </row>
    <row r="84" spans="1:15" x14ac:dyDescent="0.55000000000000004">
      <c r="A84" s="115">
        <v>44371</v>
      </c>
      <c r="B84" s="105" t="str">
        <f t="shared" si="6"/>
        <v>(木)</v>
      </c>
      <c r="C84" s="62">
        <f t="shared" si="4"/>
        <v>1313356</v>
      </c>
      <c r="D84" s="62">
        <v>603708</v>
      </c>
      <c r="E84" s="62">
        <v>82740</v>
      </c>
      <c r="F84" s="62">
        <v>0</v>
      </c>
      <c r="G84" s="62">
        <v>623559</v>
      </c>
      <c r="H84" s="62">
        <v>3349</v>
      </c>
      <c r="I84" s="62">
        <v>0</v>
      </c>
      <c r="J84" s="62">
        <v>523021</v>
      </c>
      <c r="K84" s="62">
        <v>14513</v>
      </c>
      <c r="L84" s="62">
        <v>0</v>
      </c>
      <c r="M84" s="62">
        <v>597761</v>
      </c>
      <c r="N84" s="62">
        <v>3165</v>
      </c>
      <c r="O84" s="62">
        <v>0</v>
      </c>
    </row>
    <row r="85" spans="1:15" x14ac:dyDescent="0.55000000000000004">
      <c r="A85" s="115">
        <v>44370</v>
      </c>
      <c r="B85" s="105" t="str">
        <f t="shared" si="6"/>
        <v>(水)</v>
      </c>
      <c r="C85" s="62">
        <f t="shared" si="4"/>
        <v>1329333</v>
      </c>
      <c r="D85" s="62">
        <v>617182</v>
      </c>
      <c r="E85" s="62">
        <v>87687</v>
      </c>
      <c r="F85" s="62">
        <v>0</v>
      </c>
      <c r="G85" s="62">
        <v>621074</v>
      </c>
      <c r="H85" s="62">
        <v>3390</v>
      </c>
      <c r="I85" s="62">
        <v>0</v>
      </c>
      <c r="J85" s="62">
        <v>543958</v>
      </c>
      <c r="K85" s="62">
        <v>15157</v>
      </c>
      <c r="L85" s="62">
        <v>0</v>
      </c>
      <c r="M85" s="62">
        <v>596185</v>
      </c>
      <c r="N85" s="62">
        <v>3191</v>
      </c>
      <c r="O85" s="62">
        <v>0</v>
      </c>
    </row>
    <row r="86" spans="1:15" x14ac:dyDescent="0.55000000000000004">
      <c r="A86" s="115">
        <v>44369</v>
      </c>
      <c r="B86" s="105" t="str">
        <f t="shared" si="6"/>
        <v>(火)</v>
      </c>
      <c r="C86" s="62">
        <f t="shared" si="4"/>
        <v>1302218</v>
      </c>
      <c r="D86" s="62">
        <v>614581</v>
      </c>
      <c r="E86" s="62">
        <v>83218</v>
      </c>
      <c r="F86" s="62">
        <v>0</v>
      </c>
      <c r="G86" s="62">
        <v>601682</v>
      </c>
      <c r="H86" s="62">
        <v>2737</v>
      </c>
      <c r="I86" s="62">
        <v>0</v>
      </c>
      <c r="J86" s="62">
        <v>547968</v>
      </c>
      <c r="K86" s="62">
        <v>18805</v>
      </c>
      <c r="L86" s="62">
        <v>0</v>
      </c>
      <c r="M86" s="62">
        <v>578704</v>
      </c>
      <c r="N86" s="62">
        <v>2590</v>
      </c>
      <c r="O86" s="62">
        <v>0</v>
      </c>
    </row>
    <row r="87" spans="1:15" x14ac:dyDescent="0.55000000000000004">
      <c r="A87" s="115">
        <v>44368</v>
      </c>
      <c r="B87" s="105" t="str">
        <f t="shared" si="6"/>
        <v>(月)</v>
      </c>
      <c r="C87" s="62">
        <f t="shared" si="4"/>
        <v>1170840</v>
      </c>
      <c r="D87" s="62">
        <v>593773</v>
      </c>
      <c r="E87" s="62">
        <v>76103</v>
      </c>
      <c r="F87" s="62">
        <v>0</v>
      </c>
      <c r="G87" s="62">
        <v>497722</v>
      </c>
      <c r="H87" s="62">
        <v>3242</v>
      </c>
      <c r="I87" s="62">
        <v>0</v>
      </c>
      <c r="J87" s="62">
        <v>538013</v>
      </c>
      <c r="K87" s="62">
        <v>18791</v>
      </c>
      <c r="L87" s="62">
        <v>0</v>
      </c>
      <c r="M87" s="62">
        <v>479913</v>
      </c>
      <c r="N87" s="62">
        <v>3113</v>
      </c>
      <c r="O87" s="62">
        <v>0</v>
      </c>
    </row>
    <row r="88" spans="1:15" x14ac:dyDescent="0.55000000000000004">
      <c r="A88" s="115">
        <v>44367</v>
      </c>
      <c r="B88" s="105" t="str">
        <f t="shared" si="6"/>
        <v>(日)</v>
      </c>
      <c r="C88" s="62">
        <f t="shared" si="4"/>
        <v>1092422</v>
      </c>
      <c r="D88" s="62">
        <v>610108</v>
      </c>
      <c r="E88" s="62">
        <v>44898</v>
      </c>
      <c r="F88" s="62">
        <v>0</v>
      </c>
      <c r="G88" s="62">
        <v>437416</v>
      </c>
      <c r="H88" s="62">
        <v>0</v>
      </c>
      <c r="I88" s="62">
        <v>0</v>
      </c>
      <c r="J88" s="62">
        <v>547526</v>
      </c>
      <c r="K88" s="62">
        <v>23461</v>
      </c>
      <c r="L88" s="62">
        <v>0</v>
      </c>
      <c r="M88" s="62">
        <v>423496</v>
      </c>
      <c r="N88" s="62">
        <v>0</v>
      </c>
      <c r="O88" s="62">
        <v>0</v>
      </c>
    </row>
    <row r="89" spans="1:15" x14ac:dyDescent="0.55000000000000004">
      <c r="A89" s="115">
        <v>44366</v>
      </c>
      <c r="B89" s="105" t="str">
        <f t="shared" si="6"/>
        <v>(土)</v>
      </c>
      <c r="C89" s="62">
        <f t="shared" ref="C89:C152" si="7">SUM(D89:I89)</f>
        <v>1093756</v>
      </c>
      <c r="D89" s="62">
        <v>613378</v>
      </c>
      <c r="E89" s="62">
        <v>41399</v>
      </c>
      <c r="F89" s="62">
        <v>0</v>
      </c>
      <c r="G89" s="62">
        <v>438979</v>
      </c>
      <c r="H89" s="62">
        <v>0</v>
      </c>
      <c r="I89" s="62">
        <v>0</v>
      </c>
      <c r="J89" s="62">
        <v>553988</v>
      </c>
      <c r="K89" s="62">
        <v>24718</v>
      </c>
      <c r="L89" s="62">
        <v>0</v>
      </c>
      <c r="M89" s="62">
        <v>421193</v>
      </c>
      <c r="N89" s="62">
        <v>0</v>
      </c>
      <c r="O89" s="62">
        <v>0</v>
      </c>
    </row>
    <row r="90" spans="1:15" x14ac:dyDescent="0.55000000000000004">
      <c r="A90" s="115">
        <v>44365</v>
      </c>
      <c r="B90" s="105" t="str">
        <f t="shared" si="6"/>
        <v>(金)</v>
      </c>
      <c r="C90" s="62">
        <f t="shared" si="7"/>
        <v>1107001</v>
      </c>
      <c r="D90" s="62">
        <v>582841</v>
      </c>
      <c r="E90" s="62">
        <v>30857</v>
      </c>
      <c r="F90" s="62">
        <v>0</v>
      </c>
      <c r="G90" s="62">
        <v>493303</v>
      </c>
      <c r="H90" s="62">
        <v>0</v>
      </c>
      <c r="I90" s="62">
        <v>0</v>
      </c>
      <c r="J90" s="62">
        <v>531943</v>
      </c>
      <c r="K90" s="62">
        <v>19922</v>
      </c>
      <c r="L90" s="62">
        <v>0</v>
      </c>
      <c r="M90" s="62">
        <v>469738</v>
      </c>
      <c r="N90" s="62">
        <v>0</v>
      </c>
      <c r="O90" s="62">
        <v>0</v>
      </c>
    </row>
    <row r="91" spans="1:15" x14ac:dyDescent="0.55000000000000004">
      <c r="A91" s="115">
        <v>44364</v>
      </c>
      <c r="B91" s="105" t="str">
        <f t="shared" si="6"/>
        <v>(木)</v>
      </c>
      <c r="C91" s="62">
        <f t="shared" si="7"/>
        <v>1151300</v>
      </c>
      <c r="D91" s="62">
        <v>599911</v>
      </c>
      <c r="E91" s="62">
        <v>34670</v>
      </c>
      <c r="F91" s="62">
        <v>0</v>
      </c>
      <c r="G91" s="62">
        <v>516719</v>
      </c>
      <c r="H91" s="62">
        <v>0</v>
      </c>
      <c r="I91" s="62">
        <v>0</v>
      </c>
      <c r="J91" s="62">
        <v>555403</v>
      </c>
      <c r="K91" s="62">
        <v>24287</v>
      </c>
      <c r="L91" s="62">
        <v>0</v>
      </c>
      <c r="M91" s="62">
        <v>494094</v>
      </c>
      <c r="N91" s="62">
        <v>0</v>
      </c>
      <c r="O91" s="62">
        <v>0</v>
      </c>
    </row>
    <row r="92" spans="1:15" x14ac:dyDescent="0.55000000000000004">
      <c r="A92" s="115">
        <v>44363</v>
      </c>
      <c r="B92" s="105" t="str">
        <f t="shared" si="6"/>
        <v>(水)</v>
      </c>
      <c r="C92" s="62">
        <f t="shared" si="7"/>
        <v>1159286</v>
      </c>
      <c r="D92" s="62">
        <v>594117</v>
      </c>
      <c r="E92" s="62">
        <v>34731</v>
      </c>
      <c r="F92" s="62">
        <v>0</v>
      </c>
      <c r="G92" s="62">
        <v>530438</v>
      </c>
      <c r="H92" s="62">
        <v>0</v>
      </c>
      <c r="I92" s="62">
        <v>0</v>
      </c>
      <c r="J92" s="62">
        <v>553218</v>
      </c>
      <c r="K92" s="62">
        <v>25896</v>
      </c>
      <c r="L92" s="62">
        <v>0</v>
      </c>
      <c r="M92" s="62">
        <v>506350</v>
      </c>
      <c r="N92" s="62">
        <v>0</v>
      </c>
      <c r="O92" s="62">
        <v>0</v>
      </c>
    </row>
    <row r="93" spans="1:15" x14ac:dyDescent="0.55000000000000004">
      <c r="A93" s="115">
        <v>44362</v>
      </c>
      <c r="B93" s="105" t="str">
        <f t="shared" si="6"/>
        <v>(火)</v>
      </c>
      <c r="C93" s="62">
        <f t="shared" si="7"/>
        <v>1127010</v>
      </c>
      <c r="D93" s="68">
        <v>614849</v>
      </c>
      <c r="E93" s="68">
        <v>33504</v>
      </c>
      <c r="F93" s="62">
        <v>0</v>
      </c>
      <c r="G93" s="68">
        <v>478657</v>
      </c>
      <c r="H93" s="62">
        <v>0</v>
      </c>
      <c r="I93" s="62">
        <v>0</v>
      </c>
      <c r="J93" s="68">
        <v>577481</v>
      </c>
      <c r="K93" s="68">
        <v>26287</v>
      </c>
      <c r="L93" s="62">
        <v>0</v>
      </c>
      <c r="M93" s="68">
        <v>456094</v>
      </c>
      <c r="N93" s="62">
        <v>0</v>
      </c>
      <c r="O93" s="62">
        <v>0</v>
      </c>
    </row>
    <row r="94" spans="1:15" x14ac:dyDescent="0.55000000000000004">
      <c r="A94" s="115">
        <v>44361</v>
      </c>
      <c r="B94" s="105" t="str">
        <f t="shared" si="6"/>
        <v>(月)</v>
      </c>
      <c r="C94" s="62">
        <f t="shared" si="7"/>
        <v>1011579</v>
      </c>
      <c r="D94" s="68">
        <v>567888</v>
      </c>
      <c r="E94" s="68">
        <v>31158</v>
      </c>
      <c r="F94" s="62">
        <v>0</v>
      </c>
      <c r="G94" s="68">
        <v>412533</v>
      </c>
      <c r="H94" s="62">
        <v>0</v>
      </c>
      <c r="I94" s="62">
        <v>0</v>
      </c>
      <c r="J94" s="68">
        <v>535819</v>
      </c>
      <c r="K94" s="68">
        <v>27156</v>
      </c>
      <c r="L94" s="62">
        <v>0</v>
      </c>
      <c r="M94" s="68">
        <v>394629</v>
      </c>
      <c r="N94" s="62">
        <v>0</v>
      </c>
      <c r="O94" s="62">
        <v>0</v>
      </c>
    </row>
    <row r="95" spans="1:15" x14ac:dyDescent="0.55000000000000004">
      <c r="A95" s="115">
        <v>44360</v>
      </c>
      <c r="B95" s="105" t="str">
        <f t="shared" si="6"/>
        <v>(日)</v>
      </c>
      <c r="C95" s="62">
        <f t="shared" si="7"/>
        <v>914990</v>
      </c>
      <c r="D95" s="68">
        <v>561501</v>
      </c>
      <c r="E95" s="68">
        <v>37886</v>
      </c>
      <c r="F95" s="62">
        <v>0</v>
      </c>
      <c r="G95" s="68">
        <v>315603</v>
      </c>
      <c r="H95" s="62">
        <v>0</v>
      </c>
      <c r="I95" s="62">
        <v>0</v>
      </c>
      <c r="J95" s="68">
        <v>529351</v>
      </c>
      <c r="K95" s="68">
        <v>30794</v>
      </c>
      <c r="L95" s="62">
        <v>0</v>
      </c>
      <c r="M95" s="68">
        <v>304611</v>
      </c>
      <c r="N95" s="62">
        <v>0</v>
      </c>
      <c r="O95" s="62">
        <v>0</v>
      </c>
    </row>
    <row r="96" spans="1:15" x14ac:dyDescent="0.55000000000000004">
      <c r="A96" s="115">
        <v>44359</v>
      </c>
      <c r="B96" s="105" t="str">
        <f t="shared" si="6"/>
        <v>(土)</v>
      </c>
      <c r="C96" s="62">
        <f t="shared" si="7"/>
        <v>927511</v>
      </c>
      <c r="D96" s="68">
        <v>621359</v>
      </c>
      <c r="E96" s="68">
        <v>33475</v>
      </c>
      <c r="F96" s="62">
        <v>0</v>
      </c>
      <c r="G96" s="68">
        <v>272677</v>
      </c>
      <c r="H96" s="62">
        <v>0</v>
      </c>
      <c r="I96" s="62">
        <v>0</v>
      </c>
      <c r="J96" s="68">
        <v>587166</v>
      </c>
      <c r="K96" s="68">
        <v>30580</v>
      </c>
      <c r="L96" s="62">
        <v>0</v>
      </c>
      <c r="M96" s="68">
        <v>258812</v>
      </c>
      <c r="N96" s="62">
        <v>0</v>
      </c>
      <c r="O96" s="62">
        <v>0</v>
      </c>
    </row>
    <row r="97" spans="1:15" x14ac:dyDescent="0.55000000000000004">
      <c r="A97" s="115">
        <v>44358</v>
      </c>
      <c r="B97" s="105" t="str">
        <f t="shared" si="6"/>
        <v>(金)</v>
      </c>
      <c r="C97" s="62">
        <f t="shared" si="7"/>
        <v>957969</v>
      </c>
      <c r="D97" s="68">
        <v>663671</v>
      </c>
      <c r="E97" s="68">
        <v>30115</v>
      </c>
      <c r="F97" s="62">
        <v>0</v>
      </c>
      <c r="G97" s="68">
        <v>264183</v>
      </c>
      <c r="H97" s="62">
        <v>0</v>
      </c>
      <c r="I97" s="62">
        <v>0</v>
      </c>
      <c r="J97" s="68">
        <v>627426</v>
      </c>
      <c r="K97" s="68">
        <v>27032</v>
      </c>
      <c r="L97" s="62">
        <v>0</v>
      </c>
      <c r="M97" s="68">
        <v>244365</v>
      </c>
      <c r="N97" s="62">
        <v>0</v>
      </c>
      <c r="O97" s="62">
        <v>0</v>
      </c>
    </row>
    <row r="98" spans="1:15" x14ac:dyDescent="0.55000000000000004">
      <c r="A98" s="115">
        <v>44357</v>
      </c>
      <c r="B98" s="105" t="str">
        <f t="shared" si="6"/>
        <v>(木)</v>
      </c>
      <c r="C98" s="62">
        <f t="shared" si="7"/>
        <v>988929</v>
      </c>
      <c r="D98" s="68">
        <v>659175</v>
      </c>
      <c r="E98" s="68">
        <v>29645</v>
      </c>
      <c r="F98" s="62">
        <v>0</v>
      </c>
      <c r="G98" s="68">
        <v>300109</v>
      </c>
      <c r="H98" s="62">
        <v>0</v>
      </c>
      <c r="I98" s="62">
        <v>0</v>
      </c>
      <c r="J98" s="68">
        <v>626604</v>
      </c>
      <c r="K98" s="68">
        <v>26968</v>
      </c>
      <c r="L98" s="62">
        <v>0</v>
      </c>
      <c r="M98" s="68">
        <v>279456</v>
      </c>
      <c r="N98" s="62">
        <v>0</v>
      </c>
      <c r="O98" s="62">
        <v>0</v>
      </c>
    </row>
    <row r="99" spans="1:15" x14ac:dyDescent="0.55000000000000004">
      <c r="A99" s="115">
        <v>44356</v>
      </c>
      <c r="B99" s="105" t="str">
        <f t="shared" si="6"/>
        <v>(水)</v>
      </c>
      <c r="C99" s="62">
        <f t="shared" si="7"/>
        <v>986721</v>
      </c>
      <c r="D99" s="68">
        <v>674424</v>
      </c>
      <c r="E99" s="68">
        <v>27702</v>
      </c>
      <c r="F99" s="62">
        <v>0</v>
      </c>
      <c r="G99" s="68">
        <v>284595</v>
      </c>
      <c r="H99" s="62">
        <v>0</v>
      </c>
      <c r="I99" s="62">
        <v>0</v>
      </c>
      <c r="J99" s="68">
        <v>641993</v>
      </c>
      <c r="K99" s="68">
        <v>25520</v>
      </c>
      <c r="L99" s="62">
        <v>0</v>
      </c>
      <c r="M99" s="68">
        <v>265107</v>
      </c>
      <c r="N99" s="62">
        <v>0</v>
      </c>
      <c r="O99" s="62">
        <v>0</v>
      </c>
    </row>
    <row r="100" spans="1:15" x14ac:dyDescent="0.55000000000000004">
      <c r="A100" s="115">
        <v>44355</v>
      </c>
      <c r="B100" s="105" t="str">
        <f t="shared" si="6"/>
        <v>(火)</v>
      </c>
      <c r="C100" s="62">
        <f t="shared" si="7"/>
        <v>949726</v>
      </c>
      <c r="D100" s="68">
        <v>689925</v>
      </c>
      <c r="E100" s="68">
        <v>29305</v>
      </c>
      <c r="F100" s="62">
        <v>0</v>
      </c>
      <c r="G100" s="68">
        <v>230496</v>
      </c>
      <c r="H100" s="62">
        <v>0</v>
      </c>
      <c r="I100" s="62">
        <v>0</v>
      </c>
      <c r="J100" s="68">
        <v>659675</v>
      </c>
      <c r="K100" s="68">
        <v>27610</v>
      </c>
      <c r="L100" s="62">
        <v>0</v>
      </c>
      <c r="M100" s="68">
        <v>213928</v>
      </c>
      <c r="N100" s="62">
        <v>0</v>
      </c>
      <c r="O100" s="62">
        <v>0</v>
      </c>
    </row>
    <row r="101" spans="1:15" x14ac:dyDescent="0.55000000000000004">
      <c r="A101" s="115">
        <v>44354</v>
      </c>
      <c r="B101" s="105" t="str">
        <f t="shared" si="6"/>
        <v>(月)</v>
      </c>
      <c r="C101" s="62">
        <f t="shared" si="7"/>
        <v>851382</v>
      </c>
      <c r="D101" s="68">
        <v>632984</v>
      </c>
      <c r="E101" s="68">
        <v>29159</v>
      </c>
      <c r="F101" s="62">
        <v>0</v>
      </c>
      <c r="G101" s="68">
        <v>189239</v>
      </c>
      <c r="H101" s="62">
        <v>0</v>
      </c>
      <c r="I101" s="62">
        <v>0</v>
      </c>
      <c r="J101" s="68">
        <v>607525</v>
      </c>
      <c r="K101" s="68">
        <v>27358</v>
      </c>
      <c r="L101" s="62">
        <v>0</v>
      </c>
      <c r="M101" s="68">
        <v>175670</v>
      </c>
      <c r="N101" s="62">
        <v>0</v>
      </c>
      <c r="O101" s="62">
        <v>0</v>
      </c>
    </row>
    <row r="102" spans="1:15" x14ac:dyDescent="0.55000000000000004">
      <c r="A102" s="65">
        <v>44353</v>
      </c>
      <c r="B102" s="105" t="str">
        <f t="shared" si="6"/>
        <v>(日)</v>
      </c>
      <c r="C102" s="62">
        <f t="shared" si="7"/>
        <v>741429</v>
      </c>
      <c r="D102" s="68">
        <v>539508</v>
      </c>
      <c r="E102" s="68">
        <v>22853</v>
      </c>
      <c r="F102" s="62">
        <v>0</v>
      </c>
      <c r="G102" s="68">
        <v>179068</v>
      </c>
      <c r="H102" s="62">
        <v>0</v>
      </c>
      <c r="I102" s="62">
        <v>0</v>
      </c>
      <c r="J102" s="68">
        <v>517174</v>
      </c>
      <c r="K102" s="68">
        <v>21654</v>
      </c>
      <c r="L102" s="62">
        <v>0</v>
      </c>
      <c r="M102" s="68">
        <v>172735</v>
      </c>
      <c r="N102" s="62">
        <v>0</v>
      </c>
      <c r="O102" s="62">
        <v>0</v>
      </c>
    </row>
    <row r="103" spans="1:15" x14ac:dyDescent="0.55000000000000004">
      <c r="A103" s="65">
        <v>44352</v>
      </c>
      <c r="B103" s="105" t="str">
        <f t="shared" si="6"/>
        <v>(土)</v>
      </c>
      <c r="C103" s="62">
        <f t="shared" si="7"/>
        <v>742143</v>
      </c>
      <c r="D103" s="68">
        <v>595019</v>
      </c>
      <c r="E103" s="68">
        <v>20396</v>
      </c>
      <c r="F103" s="62">
        <v>0</v>
      </c>
      <c r="G103" s="68">
        <v>126728</v>
      </c>
      <c r="H103" s="62">
        <v>0</v>
      </c>
      <c r="I103" s="62">
        <v>0</v>
      </c>
      <c r="J103" s="68">
        <v>569870</v>
      </c>
      <c r="K103" s="68">
        <v>19050</v>
      </c>
      <c r="L103" s="62">
        <v>0</v>
      </c>
      <c r="M103" s="68">
        <v>116832</v>
      </c>
      <c r="N103" s="62">
        <v>0</v>
      </c>
      <c r="O103" s="62">
        <v>0</v>
      </c>
    </row>
    <row r="104" spans="1:15" x14ac:dyDescent="0.55000000000000004">
      <c r="A104" s="65">
        <v>44351</v>
      </c>
      <c r="B104" s="105" t="str">
        <f t="shared" si="6"/>
        <v>(金)</v>
      </c>
      <c r="C104" s="62">
        <f t="shared" si="7"/>
        <v>772304</v>
      </c>
      <c r="D104" s="68">
        <v>631292</v>
      </c>
      <c r="E104" s="68">
        <v>20275</v>
      </c>
      <c r="F104" s="62">
        <v>0</v>
      </c>
      <c r="G104" s="68">
        <v>120737</v>
      </c>
      <c r="H104" s="62">
        <v>0</v>
      </c>
      <c r="I104" s="62">
        <v>0</v>
      </c>
      <c r="J104" s="68">
        <v>602537</v>
      </c>
      <c r="K104" s="68">
        <v>18980</v>
      </c>
      <c r="L104" s="62">
        <v>0</v>
      </c>
      <c r="M104" s="68">
        <v>104298</v>
      </c>
      <c r="N104" s="62">
        <v>0</v>
      </c>
      <c r="O104" s="62">
        <v>0</v>
      </c>
    </row>
    <row r="105" spans="1:15" x14ac:dyDescent="0.55000000000000004">
      <c r="A105" s="65">
        <v>44350</v>
      </c>
      <c r="B105" s="105" t="str">
        <f>"(" &amp; TEXT(A105,"aaa") &amp; ")"</f>
        <v>(木)</v>
      </c>
      <c r="C105" s="62">
        <f t="shared" si="7"/>
        <v>809743</v>
      </c>
      <c r="D105" s="68">
        <v>648767</v>
      </c>
      <c r="E105" s="68">
        <v>20084</v>
      </c>
      <c r="F105" s="62">
        <v>0</v>
      </c>
      <c r="G105" s="68">
        <v>140892</v>
      </c>
      <c r="H105" s="62">
        <v>0</v>
      </c>
      <c r="I105" s="62">
        <v>0</v>
      </c>
      <c r="J105" s="68">
        <v>620323</v>
      </c>
      <c r="K105" s="68">
        <v>18939</v>
      </c>
      <c r="L105" s="62">
        <v>0</v>
      </c>
      <c r="M105" s="68">
        <v>125032</v>
      </c>
      <c r="N105" s="62">
        <v>0</v>
      </c>
      <c r="O105" s="62">
        <v>0</v>
      </c>
    </row>
    <row r="106" spans="1:15" x14ac:dyDescent="0.55000000000000004">
      <c r="A106" s="65">
        <v>44349</v>
      </c>
      <c r="B106" s="105" t="str">
        <f t="shared" ref="B106:B157" si="8">"(" &amp; TEXT(A106,"aaa") &amp; ")"</f>
        <v>(水)</v>
      </c>
      <c r="C106" s="62">
        <f t="shared" si="7"/>
        <v>808537</v>
      </c>
      <c r="D106" s="68">
        <v>645504</v>
      </c>
      <c r="E106" s="68">
        <v>19686</v>
      </c>
      <c r="F106" s="62">
        <v>0</v>
      </c>
      <c r="G106" s="68">
        <v>143347</v>
      </c>
      <c r="H106" s="62">
        <v>0</v>
      </c>
      <c r="I106" s="62">
        <v>0</v>
      </c>
      <c r="J106" s="68">
        <v>618566</v>
      </c>
      <c r="K106" s="68">
        <v>18583</v>
      </c>
      <c r="L106" s="62">
        <v>0</v>
      </c>
      <c r="M106" s="68">
        <v>126957</v>
      </c>
      <c r="N106" s="62">
        <v>0</v>
      </c>
      <c r="O106" s="62">
        <v>0</v>
      </c>
    </row>
    <row r="107" spans="1:15" x14ac:dyDescent="0.55000000000000004">
      <c r="A107" s="65">
        <v>44348</v>
      </c>
      <c r="B107" s="105" t="str">
        <f t="shared" si="8"/>
        <v>(火)</v>
      </c>
      <c r="C107" s="62">
        <f t="shared" si="7"/>
        <v>760570</v>
      </c>
      <c r="D107" s="68">
        <v>625167</v>
      </c>
      <c r="E107" s="68">
        <v>19229</v>
      </c>
      <c r="F107" s="62">
        <v>0</v>
      </c>
      <c r="G107" s="68">
        <v>116174</v>
      </c>
      <c r="H107" s="62">
        <v>0</v>
      </c>
      <c r="I107" s="62">
        <v>0</v>
      </c>
      <c r="J107" s="68">
        <v>600150</v>
      </c>
      <c r="K107" s="68">
        <v>18211</v>
      </c>
      <c r="L107" s="62">
        <v>0</v>
      </c>
      <c r="M107" s="68">
        <v>100555</v>
      </c>
      <c r="N107" s="62">
        <v>0</v>
      </c>
      <c r="O107" s="62">
        <v>0</v>
      </c>
    </row>
    <row r="108" spans="1:15" x14ac:dyDescent="0.55000000000000004">
      <c r="A108" s="65">
        <v>44347</v>
      </c>
      <c r="B108" s="105" t="str">
        <f t="shared" si="8"/>
        <v>(月)</v>
      </c>
      <c r="C108" s="62">
        <f t="shared" si="7"/>
        <v>628876</v>
      </c>
      <c r="D108" s="68">
        <v>515149</v>
      </c>
      <c r="E108" s="68">
        <v>18339</v>
      </c>
      <c r="F108" s="62">
        <v>0</v>
      </c>
      <c r="G108" s="68">
        <v>95388</v>
      </c>
      <c r="H108" s="62">
        <v>0</v>
      </c>
      <c r="I108" s="62">
        <v>0</v>
      </c>
      <c r="J108" s="68">
        <v>493437</v>
      </c>
      <c r="K108" s="68">
        <v>17273</v>
      </c>
      <c r="L108" s="62">
        <v>0</v>
      </c>
      <c r="M108" s="68">
        <v>78037</v>
      </c>
      <c r="N108" s="62">
        <v>0</v>
      </c>
      <c r="O108" s="62">
        <v>0</v>
      </c>
    </row>
    <row r="109" spans="1:15" x14ac:dyDescent="0.55000000000000004">
      <c r="A109" s="65">
        <v>44346</v>
      </c>
      <c r="B109" s="105" t="str">
        <f t="shared" si="8"/>
        <v>(日)</v>
      </c>
      <c r="C109" s="62">
        <f t="shared" si="7"/>
        <v>528691</v>
      </c>
      <c r="D109" s="68">
        <v>446411</v>
      </c>
      <c r="E109" s="68">
        <v>15949</v>
      </c>
      <c r="F109" s="62">
        <v>0</v>
      </c>
      <c r="G109" s="68">
        <v>66331</v>
      </c>
      <c r="H109" s="62">
        <v>0</v>
      </c>
      <c r="I109" s="62">
        <v>0</v>
      </c>
      <c r="J109" s="68">
        <v>430209</v>
      </c>
      <c r="K109" s="68">
        <v>15151</v>
      </c>
      <c r="L109" s="62">
        <v>0</v>
      </c>
      <c r="M109" s="68">
        <v>59185</v>
      </c>
      <c r="N109" s="62">
        <v>0</v>
      </c>
      <c r="O109" s="62">
        <v>0</v>
      </c>
    </row>
    <row r="110" spans="1:15" x14ac:dyDescent="0.55000000000000004">
      <c r="A110" s="65">
        <v>44345</v>
      </c>
      <c r="B110" s="105" t="str">
        <f t="shared" si="8"/>
        <v>(土)</v>
      </c>
      <c r="C110" s="62">
        <f t="shared" si="7"/>
        <v>531455</v>
      </c>
      <c r="D110" s="68">
        <v>456658</v>
      </c>
      <c r="E110" s="68">
        <v>15521</v>
      </c>
      <c r="F110" s="62">
        <v>0</v>
      </c>
      <c r="G110" s="68">
        <v>59276</v>
      </c>
      <c r="H110" s="62">
        <v>0</v>
      </c>
      <c r="I110" s="62">
        <v>0</v>
      </c>
      <c r="J110" s="68">
        <v>436019</v>
      </c>
      <c r="K110" s="68">
        <v>14735</v>
      </c>
      <c r="L110" s="62">
        <v>0</v>
      </c>
      <c r="M110" s="68">
        <v>47167</v>
      </c>
      <c r="N110" s="62">
        <v>0</v>
      </c>
      <c r="O110" s="62">
        <v>0</v>
      </c>
    </row>
    <row r="111" spans="1:15" x14ac:dyDescent="0.55000000000000004">
      <c r="A111" s="65">
        <v>44344</v>
      </c>
      <c r="B111" s="105" t="str">
        <f t="shared" si="8"/>
        <v>(金)</v>
      </c>
      <c r="C111" s="62">
        <f t="shared" si="7"/>
        <v>574964</v>
      </c>
      <c r="D111" s="68">
        <v>514505</v>
      </c>
      <c r="E111" s="68">
        <v>14247</v>
      </c>
      <c r="F111" s="62">
        <v>0</v>
      </c>
      <c r="G111" s="68">
        <v>46212</v>
      </c>
      <c r="H111" s="62">
        <v>0</v>
      </c>
      <c r="I111" s="62">
        <v>0</v>
      </c>
      <c r="J111" s="68">
        <v>486362</v>
      </c>
      <c r="K111" s="68">
        <v>13540</v>
      </c>
      <c r="L111" s="62">
        <v>0</v>
      </c>
      <c r="M111" s="68">
        <v>29946</v>
      </c>
      <c r="N111" s="62">
        <v>0</v>
      </c>
      <c r="O111" s="62">
        <v>0</v>
      </c>
    </row>
    <row r="112" spans="1:15" x14ac:dyDescent="0.55000000000000004">
      <c r="A112" s="65">
        <v>44343</v>
      </c>
      <c r="B112" s="105" t="str">
        <f t="shared" si="8"/>
        <v>(木)</v>
      </c>
      <c r="C112" s="62">
        <f t="shared" si="7"/>
        <v>599212</v>
      </c>
      <c r="D112" s="68">
        <v>541185</v>
      </c>
      <c r="E112" s="68">
        <v>12391</v>
      </c>
      <c r="F112" s="62">
        <v>0</v>
      </c>
      <c r="G112" s="68">
        <v>45636</v>
      </c>
      <c r="H112" s="62">
        <v>0</v>
      </c>
      <c r="I112" s="62">
        <v>0</v>
      </c>
      <c r="J112" s="68">
        <v>512219</v>
      </c>
      <c r="K112" s="68">
        <v>11834</v>
      </c>
      <c r="L112" s="62">
        <v>0</v>
      </c>
      <c r="M112" s="68">
        <v>32237</v>
      </c>
      <c r="N112" s="62">
        <v>0</v>
      </c>
      <c r="O112" s="62">
        <v>0</v>
      </c>
    </row>
    <row r="113" spans="1:15" x14ac:dyDescent="0.55000000000000004">
      <c r="A113" s="65">
        <v>44342</v>
      </c>
      <c r="B113" s="105" t="str">
        <f t="shared" si="8"/>
        <v>(水)</v>
      </c>
      <c r="C113" s="62">
        <f t="shared" si="7"/>
        <v>585582</v>
      </c>
      <c r="D113" s="68">
        <v>561481</v>
      </c>
      <c r="E113" s="68">
        <v>11464</v>
      </c>
      <c r="F113" s="62">
        <v>0</v>
      </c>
      <c r="G113" s="68">
        <v>12637</v>
      </c>
      <c r="H113" s="62">
        <v>0</v>
      </c>
      <c r="I113" s="62">
        <v>0</v>
      </c>
      <c r="J113" s="68">
        <v>530295</v>
      </c>
      <c r="K113" s="68">
        <v>10848</v>
      </c>
      <c r="L113" s="62">
        <v>0</v>
      </c>
      <c r="M113" s="68">
        <v>9198</v>
      </c>
      <c r="N113" s="62">
        <v>0</v>
      </c>
      <c r="O113" s="62">
        <v>0</v>
      </c>
    </row>
    <row r="114" spans="1:15" x14ac:dyDescent="0.55000000000000004">
      <c r="A114" s="65">
        <v>44341</v>
      </c>
      <c r="B114" s="105" t="str">
        <f t="shared" si="8"/>
        <v>(火)</v>
      </c>
      <c r="C114" s="62">
        <f t="shared" si="7"/>
        <v>528136</v>
      </c>
      <c r="D114" s="68">
        <v>507393</v>
      </c>
      <c r="E114" s="68">
        <v>9761</v>
      </c>
      <c r="F114" s="62">
        <v>0</v>
      </c>
      <c r="G114" s="68">
        <v>10982</v>
      </c>
      <c r="H114" s="62">
        <v>0</v>
      </c>
      <c r="I114" s="62">
        <v>0</v>
      </c>
      <c r="J114" s="68">
        <v>479087</v>
      </c>
      <c r="K114" s="68">
        <v>9336</v>
      </c>
      <c r="L114" s="62">
        <v>0</v>
      </c>
      <c r="M114" s="68">
        <v>7721</v>
      </c>
      <c r="N114" s="62">
        <v>0</v>
      </c>
      <c r="O114" s="62">
        <v>0</v>
      </c>
    </row>
    <row r="115" spans="1:15" x14ac:dyDescent="0.55000000000000004">
      <c r="A115" s="65">
        <v>44340</v>
      </c>
      <c r="B115" s="105" t="str">
        <f t="shared" si="8"/>
        <v>(月)</v>
      </c>
      <c r="C115" s="62">
        <f t="shared" si="7"/>
        <v>457232</v>
      </c>
      <c r="D115" s="68">
        <v>437298</v>
      </c>
      <c r="E115" s="68">
        <v>9816</v>
      </c>
      <c r="F115" s="62">
        <v>0</v>
      </c>
      <c r="G115" s="68">
        <v>10118</v>
      </c>
      <c r="H115" s="62">
        <v>0</v>
      </c>
      <c r="I115" s="62">
        <v>0</v>
      </c>
      <c r="J115" s="68">
        <v>415058</v>
      </c>
      <c r="K115" s="68">
        <v>9357</v>
      </c>
      <c r="L115" s="62">
        <v>0</v>
      </c>
      <c r="M115" s="68">
        <v>6909</v>
      </c>
      <c r="N115" s="62">
        <v>0</v>
      </c>
      <c r="O115" s="62">
        <v>0</v>
      </c>
    </row>
    <row r="116" spans="1:15" x14ac:dyDescent="0.55000000000000004">
      <c r="A116" s="65">
        <v>44339</v>
      </c>
      <c r="B116" s="105" t="str">
        <f t="shared" si="8"/>
        <v>(日)</v>
      </c>
      <c r="C116" s="62">
        <f t="shared" si="7"/>
        <v>351732</v>
      </c>
      <c r="D116" s="68">
        <v>325723</v>
      </c>
      <c r="E116" s="68">
        <v>0</v>
      </c>
      <c r="F116" s="62">
        <v>0</v>
      </c>
      <c r="G116" s="68">
        <v>26009</v>
      </c>
      <c r="H116" s="62">
        <v>0</v>
      </c>
      <c r="I116" s="62">
        <v>0</v>
      </c>
      <c r="J116" s="68">
        <v>313182</v>
      </c>
      <c r="K116" s="68">
        <v>0</v>
      </c>
      <c r="L116" s="62">
        <v>0</v>
      </c>
      <c r="M116" s="68">
        <v>20757</v>
      </c>
      <c r="N116" s="62">
        <v>0</v>
      </c>
      <c r="O116" s="62">
        <v>0</v>
      </c>
    </row>
    <row r="117" spans="1:15" x14ac:dyDescent="0.55000000000000004">
      <c r="A117" s="65">
        <v>44338</v>
      </c>
      <c r="B117" s="105" t="str">
        <f t="shared" si="8"/>
        <v>(土)</v>
      </c>
      <c r="C117" s="62">
        <f t="shared" si="7"/>
        <v>327401</v>
      </c>
      <c r="D117" s="68">
        <v>284783</v>
      </c>
      <c r="E117" s="68">
        <v>0</v>
      </c>
      <c r="F117" s="62">
        <v>0</v>
      </c>
      <c r="G117" s="68">
        <v>42618</v>
      </c>
      <c r="H117" s="62">
        <v>0</v>
      </c>
      <c r="I117" s="62">
        <v>0</v>
      </c>
      <c r="J117" s="68">
        <v>267939</v>
      </c>
      <c r="K117" s="68">
        <v>0</v>
      </c>
      <c r="L117" s="62">
        <v>0</v>
      </c>
      <c r="M117" s="68">
        <v>22968</v>
      </c>
      <c r="N117" s="62">
        <v>0</v>
      </c>
      <c r="O117" s="62">
        <v>0</v>
      </c>
    </row>
    <row r="118" spans="1:15" x14ac:dyDescent="0.55000000000000004">
      <c r="A118" s="65">
        <v>44337</v>
      </c>
      <c r="B118" s="105" t="str">
        <f t="shared" si="8"/>
        <v>(金)</v>
      </c>
      <c r="C118" s="62">
        <f t="shared" si="7"/>
        <v>337951</v>
      </c>
      <c r="D118" s="68">
        <v>279117</v>
      </c>
      <c r="E118" s="68">
        <v>0</v>
      </c>
      <c r="F118" s="62">
        <v>0</v>
      </c>
      <c r="G118" s="68">
        <v>58834</v>
      </c>
      <c r="H118" s="62">
        <v>0</v>
      </c>
      <c r="I118" s="62">
        <v>0</v>
      </c>
      <c r="J118" s="68">
        <v>254105</v>
      </c>
      <c r="K118" s="68">
        <v>0</v>
      </c>
      <c r="L118" s="62">
        <v>0</v>
      </c>
      <c r="M118" s="68">
        <v>25334</v>
      </c>
      <c r="N118" s="62">
        <v>0</v>
      </c>
      <c r="O118" s="62">
        <v>0</v>
      </c>
    </row>
    <row r="119" spans="1:15" x14ac:dyDescent="0.55000000000000004">
      <c r="A119" s="65">
        <v>44336</v>
      </c>
      <c r="B119" s="105" t="str">
        <f t="shared" si="8"/>
        <v>(木)</v>
      </c>
      <c r="C119" s="62">
        <f t="shared" si="7"/>
        <v>347867</v>
      </c>
      <c r="D119" s="68">
        <v>321273</v>
      </c>
      <c r="E119" s="68">
        <v>0</v>
      </c>
      <c r="F119" s="62">
        <v>0</v>
      </c>
      <c r="G119" s="68">
        <v>26594</v>
      </c>
      <c r="H119" s="62">
        <v>0</v>
      </c>
      <c r="I119" s="62">
        <v>0</v>
      </c>
      <c r="J119" s="68">
        <v>293833</v>
      </c>
      <c r="K119" s="68">
        <v>0</v>
      </c>
      <c r="L119" s="62">
        <v>0</v>
      </c>
      <c r="M119" s="68">
        <v>14122</v>
      </c>
      <c r="N119" s="62">
        <v>0</v>
      </c>
      <c r="O119" s="62">
        <v>0</v>
      </c>
    </row>
    <row r="120" spans="1:15" x14ac:dyDescent="0.55000000000000004">
      <c r="A120" s="65">
        <v>44335</v>
      </c>
      <c r="B120" s="105" t="str">
        <f t="shared" si="8"/>
        <v>(水)</v>
      </c>
      <c r="C120" s="62">
        <f t="shared" si="7"/>
        <v>379852</v>
      </c>
      <c r="D120" s="68">
        <v>307969</v>
      </c>
      <c r="E120" s="68">
        <v>0</v>
      </c>
      <c r="F120" s="62">
        <v>0</v>
      </c>
      <c r="G120" s="68">
        <v>71883</v>
      </c>
      <c r="H120" s="62">
        <v>0</v>
      </c>
      <c r="I120" s="62">
        <v>0</v>
      </c>
      <c r="J120" s="68">
        <v>282389</v>
      </c>
      <c r="K120" s="68">
        <v>0</v>
      </c>
      <c r="L120" s="62">
        <v>0</v>
      </c>
      <c r="M120" s="68">
        <v>34325</v>
      </c>
      <c r="N120" s="62">
        <v>0</v>
      </c>
      <c r="O120" s="62">
        <v>0</v>
      </c>
    </row>
    <row r="121" spans="1:15" x14ac:dyDescent="0.55000000000000004">
      <c r="A121" s="65">
        <v>44334</v>
      </c>
      <c r="B121" s="105" t="str">
        <f t="shared" si="8"/>
        <v>(火)</v>
      </c>
      <c r="C121" s="62">
        <f t="shared" si="7"/>
        <v>320503</v>
      </c>
      <c r="D121" s="68">
        <v>253631</v>
      </c>
      <c r="E121" s="68">
        <v>0</v>
      </c>
      <c r="F121" s="62">
        <v>0</v>
      </c>
      <c r="G121" s="68">
        <v>66872</v>
      </c>
      <c r="H121" s="62">
        <v>0</v>
      </c>
      <c r="I121" s="62">
        <v>0</v>
      </c>
      <c r="J121" s="68">
        <v>231595</v>
      </c>
      <c r="K121" s="68">
        <v>0</v>
      </c>
      <c r="L121" s="62">
        <v>0</v>
      </c>
      <c r="M121" s="68">
        <v>35186</v>
      </c>
      <c r="N121" s="62">
        <v>0</v>
      </c>
      <c r="O121" s="62">
        <v>0</v>
      </c>
    </row>
    <row r="122" spans="1:15" x14ac:dyDescent="0.55000000000000004">
      <c r="A122" s="65">
        <v>44333</v>
      </c>
      <c r="B122" s="105" t="str">
        <f t="shared" si="8"/>
        <v>(月)</v>
      </c>
      <c r="C122" s="62">
        <f t="shared" si="7"/>
        <v>262521</v>
      </c>
      <c r="D122" s="68">
        <v>210283</v>
      </c>
      <c r="E122" s="68">
        <v>0</v>
      </c>
      <c r="F122" s="62">
        <v>0</v>
      </c>
      <c r="G122" s="68">
        <v>52238</v>
      </c>
      <c r="H122" s="62">
        <v>0</v>
      </c>
      <c r="I122" s="62">
        <v>0</v>
      </c>
      <c r="J122" s="68">
        <v>192118</v>
      </c>
      <c r="K122" s="68">
        <v>0</v>
      </c>
      <c r="L122" s="62">
        <v>0</v>
      </c>
      <c r="M122" s="68">
        <v>26422</v>
      </c>
      <c r="N122" s="62">
        <v>0</v>
      </c>
      <c r="O122" s="62">
        <v>0</v>
      </c>
    </row>
    <row r="123" spans="1:15" x14ac:dyDescent="0.55000000000000004">
      <c r="A123" s="65">
        <v>44332</v>
      </c>
      <c r="B123" s="105" t="str">
        <f t="shared" si="8"/>
        <v>(日)</v>
      </c>
      <c r="C123" s="62">
        <f t="shared" si="7"/>
        <v>209661</v>
      </c>
      <c r="D123" s="68">
        <v>186699</v>
      </c>
      <c r="E123" s="68">
        <v>0</v>
      </c>
      <c r="F123" s="62">
        <v>0</v>
      </c>
      <c r="G123" s="68">
        <v>22962</v>
      </c>
      <c r="H123" s="62">
        <v>0</v>
      </c>
      <c r="I123" s="62">
        <v>0</v>
      </c>
      <c r="J123" s="68">
        <v>178912</v>
      </c>
      <c r="K123" s="68">
        <v>0</v>
      </c>
      <c r="L123" s="62">
        <v>0</v>
      </c>
      <c r="M123" s="68">
        <v>14937</v>
      </c>
      <c r="N123" s="62">
        <v>0</v>
      </c>
      <c r="O123" s="62">
        <v>0</v>
      </c>
    </row>
    <row r="124" spans="1:15" x14ac:dyDescent="0.55000000000000004">
      <c r="A124" s="65">
        <v>44331</v>
      </c>
      <c r="B124" s="105" t="str">
        <f t="shared" si="8"/>
        <v>(土)</v>
      </c>
      <c r="C124" s="62">
        <f t="shared" si="7"/>
        <v>171169</v>
      </c>
      <c r="D124" s="68">
        <v>137421</v>
      </c>
      <c r="E124" s="68">
        <v>0</v>
      </c>
      <c r="F124" s="62">
        <v>0</v>
      </c>
      <c r="G124" s="68">
        <v>33748</v>
      </c>
      <c r="H124" s="62">
        <v>0</v>
      </c>
      <c r="I124" s="62">
        <v>0</v>
      </c>
      <c r="J124" s="68">
        <v>125524</v>
      </c>
      <c r="K124" s="68">
        <v>0</v>
      </c>
      <c r="L124" s="62">
        <v>0</v>
      </c>
      <c r="M124" s="68">
        <v>15984</v>
      </c>
      <c r="N124" s="62">
        <v>0</v>
      </c>
      <c r="O124" s="62">
        <v>0</v>
      </c>
    </row>
    <row r="125" spans="1:15" x14ac:dyDescent="0.55000000000000004">
      <c r="A125" s="65">
        <v>44330</v>
      </c>
      <c r="B125" s="105" t="str">
        <f t="shared" si="8"/>
        <v>(金)</v>
      </c>
      <c r="C125" s="62">
        <f t="shared" si="7"/>
        <v>184471</v>
      </c>
      <c r="D125" s="68">
        <v>135857</v>
      </c>
      <c r="E125" s="68">
        <v>0</v>
      </c>
      <c r="F125" s="62">
        <v>0</v>
      </c>
      <c r="G125" s="68">
        <v>48614</v>
      </c>
      <c r="H125" s="62">
        <v>0</v>
      </c>
      <c r="I125" s="62">
        <v>0</v>
      </c>
      <c r="J125" s="68">
        <v>114500</v>
      </c>
      <c r="K125" s="68">
        <v>0</v>
      </c>
      <c r="L125" s="62">
        <v>0</v>
      </c>
      <c r="M125" s="68">
        <v>18487</v>
      </c>
      <c r="N125" s="62">
        <v>0</v>
      </c>
      <c r="O125" s="62">
        <v>0</v>
      </c>
    </row>
    <row r="126" spans="1:15" x14ac:dyDescent="0.55000000000000004">
      <c r="A126" s="65">
        <v>44329</v>
      </c>
      <c r="B126" s="105" t="str">
        <f t="shared" si="8"/>
        <v>(木)</v>
      </c>
      <c r="C126" s="62">
        <f t="shared" si="7"/>
        <v>210589</v>
      </c>
      <c r="D126" s="68">
        <v>157983</v>
      </c>
      <c r="E126" s="68">
        <v>0</v>
      </c>
      <c r="F126" s="62">
        <v>0</v>
      </c>
      <c r="G126" s="68">
        <v>52606</v>
      </c>
      <c r="H126" s="62">
        <v>0</v>
      </c>
      <c r="I126" s="62">
        <v>0</v>
      </c>
      <c r="J126" s="68">
        <v>136400</v>
      </c>
      <c r="K126" s="68">
        <v>0</v>
      </c>
      <c r="L126" s="62">
        <v>0</v>
      </c>
      <c r="M126" s="68">
        <v>25102</v>
      </c>
      <c r="N126" s="62">
        <v>0</v>
      </c>
      <c r="O126" s="62">
        <v>0</v>
      </c>
    </row>
    <row r="127" spans="1:15" x14ac:dyDescent="0.55000000000000004">
      <c r="A127" s="65">
        <v>44328</v>
      </c>
      <c r="B127" s="105" t="str">
        <f t="shared" si="8"/>
        <v>(水)</v>
      </c>
      <c r="C127" s="62">
        <f t="shared" si="7"/>
        <v>215962</v>
      </c>
      <c r="D127" s="68">
        <v>162207</v>
      </c>
      <c r="E127" s="68">
        <v>0</v>
      </c>
      <c r="F127" s="62">
        <v>0</v>
      </c>
      <c r="G127" s="68">
        <v>53755</v>
      </c>
      <c r="H127" s="62">
        <v>0</v>
      </c>
      <c r="I127" s="62">
        <v>0</v>
      </c>
      <c r="J127" s="68">
        <v>139748</v>
      </c>
      <c r="K127" s="68">
        <v>0</v>
      </c>
      <c r="L127" s="62">
        <v>0</v>
      </c>
      <c r="M127" s="68">
        <v>26260</v>
      </c>
      <c r="N127" s="62">
        <v>0</v>
      </c>
      <c r="O127" s="62">
        <v>0</v>
      </c>
    </row>
    <row r="128" spans="1:15" x14ac:dyDescent="0.55000000000000004">
      <c r="A128" s="65">
        <v>44327</v>
      </c>
      <c r="B128" s="105" t="str">
        <f t="shared" si="8"/>
        <v>(火)</v>
      </c>
      <c r="C128" s="62">
        <f t="shared" si="7"/>
        <v>176942</v>
      </c>
      <c r="D128" s="68">
        <v>131624</v>
      </c>
      <c r="E128" s="68">
        <v>0</v>
      </c>
      <c r="F128" s="62">
        <v>0</v>
      </c>
      <c r="G128" s="68">
        <v>45318</v>
      </c>
      <c r="H128" s="62">
        <v>0</v>
      </c>
      <c r="I128" s="62">
        <v>0</v>
      </c>
      <c r="J128" s="68">
        <v>109898</v>
      </c>
      <c r="K128" s="68">
        <v>0</v>
      </c>
      <c r="L128" s="62">
        <v>0</v>
      </c>
      <c r="M128" s="68">
        <v>22164</v>
      </c>
      <c r="N128" s="62">
        <v>0</v>
      </c>
      <c r="O128" s="62">
        <v>0</v>
      </c>
    </row>
    <row r="129" spans="1:15" x14ac:dyDescent="0.55000000000000004">
      <c r="A129" s="65">
        <v>44326</v>
      </c>
      <c r="B129" s="105" t="str">
        <f t="shared" si="8"/>
        <v>(月)</v>
      </c>
      <c r="C129" s="62">
        <f t="shared" si="7"/>
        <v>135227</v>
      </c>
      <c r="D129" s="68">
        <v>105825</v>
      </c>
      <c r="E129" s="68">
        <v>0</v>
      </c>
      <c r="F129" s="62">
        <v>0</v>
      </c>
      <c r="G129" s="68">
        <v>29402</v>
      </c>
      <c r="H129" s="62">
        <v>0</v>
      </c>
      <c r="I129" s="62">
        <v>0</v>
      </c>
      <c r="J129" s="68">
        <v>86706</v>
      </c>
      <c r="K129" s="68">
        <v>0</v>
      </c>
      <c r="L129" s="62">
        <v>0</v>
      </c>
      <c r="M129" s="68">
        <v>14235</v>
      </c>
      <c r="N129" s="62">
        <v>0</v>
      </c>
      <c r="O129" s="62">
        <v>0</v>
      </c>
    </row>
    <row r="130" spans="1:15" x14ac:dyDescent="0.55000000000000004">
      <c r="A130" s="65">
        <v>44325</v>
      </c>
      <c r="B130" s="105" t="str">
        <f t="shared" si="8"/>
        <v>(日)</v>
      </c>
      <c r="C130" s="62">
        <f t="shared" si="7"/>
        <v>83520</v>
      </c>
      <c r="D130" s="68">
        <v>74867</v>
      </c>
      <c r="E130" s="68">
        <v>0</v>
      </c>
      <c r="F130" s="62">
        <v>0</v>
      </c>
      <c r="G130" s="68">
        <v>8653</v>
      </c>
      <c r="H130" s="62">
        <v>0</v>
      </c>
      <c r="I130" s="62">
        <v>0</v>
      </c>
      <c r="J130" s="68">
        <v>66858</v>
      </c>
      <c r="K130" s="68">
        <v>0</v>
      </c>
      <c r="L130" s="62">
        <v>0</v>
      </c>
      <c r="M130" s="68">
        <v>5791</v>
      </c>
      <c r="N130" s="62">
        <v>0</v>
      </c>
      <c r="O130" s="62">
        <v>0</v>
      </c>
    </row>
    <row r="131" spans="1:15" x14ac:dyDescent="0.55000000000000004">
      <c r="A131" s="65">
        <v>44324</v>
      </c>
      <c r="B131" s="105" t="str">
        <f t="shared" si="8"/>
        <v>(土)</v>
      </c>
      <c r="C131" s="62">
        <f t="shared" si="7"/>
        <v>69837</v>
      </c>
      <c r="D131" s="68">
        <v>62140</v>
      </c>
      <c r="E131" s="68">
        <v>0</v>
      </c>
      <c r="F131" s="62">
        <v>0</v>
      </c>
      <c r="G131" s="68">
        <v>7697</v>
      </c>
      <c r="H131" s="62">
        <v>0</v>
      </c>
      <c r="I131" s="62">
        <v>0</v>
      </c>
      <c r="J131" s="68">
        <v>49968</v>
      </c>
      <c r="K131" s="68">
        <v>0</v>
      </c>
      <c r="L131" s="62">
        <v>0</v>
      </c>
      <c r="M131" s="68">
        <v>4011</v>
      </c>
      <c r="N131" s="62">
        <v>0</v>
      </c>
      <c r="O131" s="62">
        <v>0</v>
      </c>
    </row>
    <row r="132" spans="1:15" x14ac:dyDescent="0.55000000000000004">
      <c r="A132" s="65">
        <v>44323</v>
      </c>
      <c r="B132" s="105" t="str">
        <f t="shared" si="8"/>
        <v>(金)</v>
      </c>
      <c r="C132" s="62">
        <f t="shared" si="7"/>
        <v>60064</v>
      </c>
      <c r="D132" s="68">
        <v>49499</v>
      </c>
      <c r="E132" s="68">
        <v>0</v>
      </c>
      <c r="F132" s="62">
        <v>0</v>
      </c>
      <c r="G132" s="68">
        <v>10565</v>
      </c>
      <c r="H132" s="62">
        <v>0</v>
      </c>
      <c r="I132" s="62">
        <v>0</v>
      </c>
      <c r="J132" s="68">
        <v>32814</v>
      </c>
      <c r="K132" s="68">
        <v>0</v>
      </c>
      <c r="L132" s="62">
        <v>0</v>
      </c>
      <c r="M132" s="68">
        <v>4564</v>
      </c>
      <c r="N132" s="62">
        <v>0</v>
      </c>
      <c r="O132" s="62">
        <v>0</v>
      </c>
    </row>
    <row r="133" spans="1:15" x14ac:dyDescent="0.55000000000000004">
      <c r="A133" s="65">
        <v>44322</v>
      </c>
      <c r="B133" s="105" t="str">
        <f t="shared" si="8"/>
        <v>(木)</v>
      </c>
      <c r="C133" s="62">
        <f t="shared" si="7"/>
        <v>56270</v>
      </c>
      <c r="D133" s="68">
        <v>47806</v>
      </c>
      <c r="E133" s="68">
        <v>0</v>
      </c>
      <c r="F133" s="62">
        <v>0</v>
      </c>
      <c r="G133" s="68">
        <v>8464</v>
      </c>
      <c r="H133" s="62">
        <v>0</v>
      </c>
      <c r="I133" s="62">
        <v>0</v>
      </c>
      <c r="J133" s="68">
        <v>34130</v>
      </c>
      <c r="K133" s="68">
        <v>0</v>
      </c>
      <c r="L133" s="62">
        <v>0</v>
      </c>
      <c r="M133" s="68">
        <v>4866</v>
      </c>
      <c r="N133" s="62">
        <v>0</v>
      </c>
      <c r="O133" s="62">
        <v>0</v>
      </c>
    </row>
    <row r="134" spans="1:15" x14ac:dyDescent="0.55000000000000004">
      <c r="A134" s="65">
        <v>44321</v>
      </c>
      <c r="B134" s="105" t="str">
        <f t="shared" si="8"/>
        <v>(水)</v>
      </c>
      <c r="C134" s="62">
        <f t="shared" si="7"/>
        <v>10952</v>
      </c>
      <c r="D134" s="68">
        <v>10031</v>
      </c>
      <c r="E134" s="68">
        <v>0</v>
      </c>
      <c r="F134" s="62">
        <v>0</v>
      </c>
      <c r="G134" s="68">
        <v>921</v>
      </c>
      <c r="H134" s="62">
        <v>0</v>
      </c>
      <c r="I134" s="62">
        <v>0</v>
      </c>
      <c r="J134" s="68">
        <v>8396</v>
      </c>
      <c r="K134" s="68">
        <v>0</v>
      </c>
      <c r="L134" s="62">
        <v>0</v>
      </c>
      <c r="M134" s="68">
        <v>745</v>
      </c>
      <c r="N134" s="62">
        <v>0</v>
      </c>
      <c r="O134" s="62">
        <v>0</v>
      </c>
    </row>
    <row r="135" spans="1:15" x14ac:dyDescent="0.55000000000000004">
      <c r="A135" s="65">
        <v>44320</v>
      </c>
      <c r="B135" s="105" t="str">
        <f t="shared" si="8"/>
        <v>(火)</v>
      </c>
      <c r="C135" s="62">
        <f t="shared" si="7"/>
        <v>9269</v>
      </c>
      <c r="D135" s="68">
        <v>8538</v>
      </c>
      <c r="E135" s="68">
        <v>0</v>
      </c>
      <c r="F135" s="62">
        <v>0</v>
      </c>
      <c r="G135" s="68">
        <v>731</v>
      </c>
      <c r="H135" s="62">
        <v>0</v>
      </c>
      <c r="I135" s="62">
        <v>0</v>
      </c>
      <c r="J135" s="68">
        <v>6859</v>
      </c>
      <c r="K135" s="68">
        <v>0</v>
      </c>
      <c r="L135" s="62">
        <v>0</v>
      </c>
      <c r="M135" s="68">
        <v>544</v>
      </c>
      <c r="N135" s="62">
        <v>0</v>
      </c>
      <c r="O135" s="62">
        <v>0</v>
      </c>
    </row>
    <row r="136" spans="1:15" x14ac:dyDescent="0.55000000000000004">
      <c r="A136" s="65">
        <v>44319</v>
      </c>
      <c r="B136" s="105" t="str">
        <f t="shared" si="8"/>
        <v>(月)</v>
      </c>
      <c r="C136" s="62">
        <f t="shared" si="7"/>
        <v>8508</v>
      </c>
      <c r="D136" s="68">
        <v>7646</v>
      </c>
      <c r="E136" s="68">
        <v>0</v>
      </c>
      <c r="F136" s="62">
        <v>0</v>
      </c>
      <c r="G136" s="68">
        <v>862</v>
      </c>
      <c r="H136" s="62">
        <v>0</v>
      </c>
      <c r="I136" s="62">
        <v>0</v>
      </c>
      <c r="J136" s="68">
        <v>5905</v>
      </c>
      <c r="K136" s="68">
        <v>0</v>
      </c>
      <c r="L136" s="62">
        <v>0</v>
      </c>
      <c r="M136" s="68">
        <v>786</v>
      </c>
      <c r="N136" s="62">
        <v>0</v>
      </c>
      <c r="O136" s="62">
        <v>0</v>
      </c>
    </row>
    <row r="137" spans="1:15" x14ac:dyDescent="0.55000000000000004">
      <c r="A137" s="65">
        <v>44318</v>
      </c>
      <c r="B137" s="105" t="str">
        <f t="shared" si="8"/>
        <v>(日)</v>
      </c>
      <c r="C137" s="62">
        <f t="shared" si="7"/>
        <v>26487</v>
      </c>
      <c r="D137" s="68">
        <v>26487</v>
      </c>
      <c r="E137" s="68">
        <v>0</v>
      </c>
      <c r="F137" s="62">
        <v>0</v>
      </c>
      <c r="G137" s="68">
        <v>0</v>
      </c>
      <c r="H137" s="62">
        <v>0</v>
      </c>
      <c r="I137" s="62">
        <v>0</v>
      </c>
      <c r="J137" s="68">
        <v>20780</v>
      </c>
      <c r="K137" s="68">
        <v>0</v>
      </c>
      <c r="L137" s="62">
        <v>0</v>
      </c>
      <c r="M137" s="68">
        <v>0</v>
      </c>
      <c r="N137" s="62">
        <v>0</v>
      </c>
      <c r="O137" s="62">
        <v>0</v>
      </c>
    </row>
    <row r="138" spans="1:15" x14ac:dyDescent="0.55000000000000004">
      <c r="A138" s="65">
        <v>44317</v>
      </c>
      <c r="B138" s="105" t="str">
        <f t="shared" si="8"/>
        <v>(土)</v>
      </c>
      <c r="C138" s="62">
        <f t="shared" si="7"/>
        <v>40199</v>
      </c>
      <c r="D138" s="68">
        <v>40199</v>
      </c>
      <c r="E138" s="68">
        <v>0</v>
      </c>
      <c r="F138" s="62">
        <v>0</v>
      </c>
      <c r="G138" s="68">
        <v>0</v>
      </c>
      <c r="H138" s="62">
        <v>0</v>
      </c>
      <c r="I138" s="62">
        <v>0</v>
      </c>
      <c r="J138" s="68">
        <v>22043</v>
      </c>
      <c r="K138" s="68">
        <v>0</v>
      </c>
      <c r="L138" s="62">
        <v>0</v>
      </c>
      <c r="M138" s="68">
        <v>0</v>
      </c>
      <c r="N138" s="62">
        <v>0</v>
      </c>
      <c r="O138" s="62">
        <v>0</v>
      </c>
    </row>
    <row r="139" spans="1:15" x14ac:dyDescent="0.55000000000000004">
      <c r="A139" s="65">
        <v>44316</v>
      </c>
      <c r="B139" s="105" t="str">
        <f t="shared" si="8"/>
        <v>(金)</v>
      </c>
      <c r="C139" s="62">
        <f t="shared" si="7"/>
        <v>65222</v>
      </c>
      <c r="D139" s="68">
        <v>65222</v>
      </c>
      <c r="E139" s="68">
        <v>0</v>
      </c>
      <c r="F139" s="62">
        <v>0</v>
      </c>
      <c r="G139" s="68">
        <v>0</v>
      </c>
      <c r="H139" s="62">
        <v>0</v>
      </c>
      <c r="I139" s="62">
        <v>0</v>
      </c>
      <c r="J139" s="68">
        <v>27688</v>
      </c>
      <c r="K139" s="68">
        <v>0</v>
      </c>
      <c r="L139" s="62">
        <v>0</v>
      </c>
      <c r="M139" s="68">
        <v>0</v>
      </c>
      <c r="N139" s="62">
        <v>0</v>
      </c>
      <c r="O139" s="62">
        <v>0</v>
      </c>
    </row>
    <row r="140" spans="1:15" x14ac:dyDescent="0.55000000000000004">
      <c r="A140" s="65">
        <v>44315</v>
      </c>
      <c r="B140" s="105" t="str">
        <f>"(" &amp; TEXT(A140,"aaa") &amp; ")"</f>
        <v>(木)</v>
      </c>
      <c r="C140" s="62">
        <f t="shared" si="7"/>
        <v>20431</v>
      </c>
      <c r="D140" s="68">
        <v>20431</v>
      </c>
      <c r="E140" s="68">
        <v>0</v>
      </c>
      <c r="F140" s="62">
        <v>0</v>
      </c>
      <c r="G140" s="68">
        <v>0</v>
      </c>
      <c r="H140" s="62">
        <v>0</v>
      </c>
      <c r="I140" s="62">
        <v>0</v>
      </c>
      <c r="J140" s="68">
        <v>13363</v>
      </c>
      <c r="K140" s="68">
        <v>0</v>
      </c>
      <c r="L140" s="62">
        <v>0</v>
      </c>
      <c r="M140" s="68">
        <v>0</v>
      </c>
      <c r="N140" s="62">
        <v>0</v>
      </c>
      <c r="O140" s="62">
        <v>0</v>
      </c>
    </row>
    <row r="141" spans="1:15" x14ac:dyDescent="0.55000000000000004">
      <c r="A141" s="65">
        <v>44314</v>
      </c>
      <c r="B141" s="105" t="str">
        <f t="shared" si="8"/>
        <v>(水)</v>
      </c>
      <c r="C141" s="62">
        <f t="shared" si="7"/>
        <v>87050</v>
      </c>
      <c r="D141" s="68">
        <v>87050</v>
      </c>
      <c r="E141" s="68">
        <v>0</v>
      </c>
      <c r="F141" s="62">
        <v>0</v>
      </c>
      <c r="G141" s="68">
        <v>0</v>
      </c>
      <c r="H141" s="62">
        <v>0</v>
      </c>
      <c r="I141" s="62">
        <v>0</v>
      </c>
      <c r="J141" s="68">
        <v>38133</v>
      </c>
      <c r="K141" s="68">
        <v>0</v>
      </c>
      <c r="L141" s="62">
        <v>0</v>
      </c>
      <c r="M141" s="68">
        <v>0</v>
      </c>
      <c r="N141" s="62">
        <v>0</v>
      </c>
      <c r="O141" s="62">
        <v>0</v>
      </c>
    </row>
    <row r="142" spans="1:15" x14ac:dyDescent="0.55000000000000004">
      <c r="A142" s="65">
        <v>44313</v>
      </c>
      <c r="B142" s="105" t="str">
        <f t="shared" si="8"/>
        <v>(火)</v>
      </c>
      <c r="C142" s="62">
        <f t="shared" si="7"/>
        <v>80034</v>
      </c>
      <c r="D142" s="68">
        <v>80034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38574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65">
        <v>44312</v>
      </c>
      <c r="B143" s="105" t="str">
        <f t="shared" si="8"/>
        <v>(月)</v>
      </c>
      <c r="C143" s="62">
        <f t="shared" si="7"/>
        <v>60951</v>
      </c>
      <c r="D143" s="68">
        <v>60951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28677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65">
        <v>44311</v>
      </c>
      <c r="B144" s="105" t="str">
        <f t="shared" si="8"/>
        <v>(日)</v>
      </c>
      <c r="C144" s="62">
        <f t="shared" si="7"/>
        <v>25237</v>
      </c>
      <c r="D144" s="68">
        <v>25237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15630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65">
        <v>44310</v>
      </c>
      <c r="B145" s="105" t="str">
        <f t="shared" si="8"/>
        <v>(土)</v>
      </c>
      <c r="C145" s="62">
        <f t="shared" si="7"/>
        <v>36155</v>
      </c>
      <c r="D145" s="68">
        <v>36155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16703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65">
        <v>44309</v>
      </c>
      <c r="B146" s="105" t="str">
        <f t="shared" si="8"/>
        <v>(金)</v>
      </c>
      <c r="C146" s="62">
        <f t="shared" si="7"/>
        <v>56591</v>
      </c>
      <c r="D146" s="68">
        <v>56591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19732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65">
        <v>44308</v>
      </c>
      <c r="B147" s="105" t="str">
        <f t="shared" si="8"/>
        <v>(木)</v>
      </c>
      <c r="C147" s="62">
        <f t="shared" si="7"/>
        <v>60448</v>
      </c>
      <c r="D147" s="68">
        <v>60448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26272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65">
        <v>44307</v>
      </c>
      <c r="B148" s="105" t="str">
        <f t="shared" si="8"/>
        <v>(水)</v>
      </c>
      <c r="C148" s="62">
        <f t="shared" si="7"/>
        <v>63044</v>
      </c>
      <c r="D148" s="68">
        <v>63044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27773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65">
        <v>44306</v>
      </c>
      <c r="B149" s="105" t="str">
        <f t="shared" si="8"/>
        <v>(火)</v>
      </c>
      <c r="C149" s="62">
        <f t="shared" si="7"/>
        <v>52541</v>
      </c>
      <c r="D149" s="68">
        <v>52541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23377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65">
        <v>44305</v>
      </c>
      <c r="B150" s="105" t="str">
        <f t="shared" si="8"/>
        <v>(月)</v>
      </c>
      <c r="C150" s="62">
        <f t="shared" si="7"/>
        <v>34039</v>
      </c>
      <c r="D150" s="68">
        <v>34039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14899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65">
        <v>44304</v>
      </c>
      <c r="B151" s="105" t="str">
        <f t="shared" si="8"/>
        <v>(日)</v>
      </c>
      <c r="C151" s="62">
        <f t="shared" si="7"/>
        <v>9316</v>
      </c>
      <c r="D151" s="68">
        <v>9316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5743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65">
        <v>44303</v>
      </c>
      <c r="B152" s="105" t="str">
        <f t="shared" si="8"/>
        <v>(土)</v>
      </c>
      <c r="C152" s="62">
        <f t="shared" si="7"/>
        <v>7721</v>
      </c>
      <c r="D152" s="68">
        <v>7721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3687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65">
        <v>44302</v>
      </c>
      <c r="B153" s="105" t="str">
        <f t="shared" si="8"/>
        <v>(金)</v>
      </c>
      <c r="C153" s="62">
        <f t="shared" ref="C153:C157" si="9">SUM(D153:I153)</f>
        <v>10272</v>
      </c>
      <c r="D153" s="68">
        <v>10272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3414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65">
        <v>44301</v>
      </c>
      <c r="B154" s="105" t="str">
        <f t="shared" si="8"/>
        <v>(木)</v>
      </c>
      <c r="C154" s="62">
        <f t="shared" si="9"/>
        <v>8874</v>
      </c>
      <c r="D154" s="68">
        <v>8874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4410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65">
        <v>44300</v>
      </c>
      <c r="B155" s="105" t="str">
        <f t="shared" si="8"/>
        <v>(水)</v>
      </c>
      <c r="C155" s="62">
        <f t="shared" si="9"/>
        <v>5175</v>
      </c>
      <c r="D155" s="68">
        <v>5175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3244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65">
        <v>44299</v>
      </c>
      <c r="B156" s="105" t="str">
        <f t="shared" si="8"/>
        <v>(火)</v>
      </c>
      <c r="C156" s="62">
        <f t="shared" si="9"/>
        <v>3988</v>
      </c>
      <c r="D156" s="68">
        <v>3988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2785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65">
        <v>44298</v>
      </c>
      <c r="B157" s="105" t="str">
        <f t="shared" si="8"/>
        <v>(月)</v>
      </c>
      <c r="C157" s="62">
        <f t="shared" si="9"/>
        <v>4782</v>
      </c>
      <c r="D157" s="80">
        <v>4782</v>
      </c>
      <c r="E157" s="80">
        <v>0</v>
      </c>
      <c r="F157" s="62">
        <v>0</v>
      </c>
      <c r="G157" s="80">
        <v>0</v>
      </c>
      <c r="H157" s="62">
        <v>0</v>
      </c>
      <c r="I157" s="62">
        <v>0</v>
      </c>
      <c r="J157" s="80">
        <v>3452</v>
      </c>
      <c r="K157" s="80">
        <v>0</v>
      </c>
      <c r="L157" s="62">
        <v>0</v>
      </c>
      <c r="M157" s="80">
        <v>0</v>
      </c>
      <c r="N157" s="62">
        <v>0</v>
      </c>
      <c r="O157" s="62">
        <v>0</v>
      </c>
    </row>
    <row r="158" spans="1:15" x14ac:dyDescent="0.55000000000000004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</row>
    <row r="159" spans="1:15" x14ac:dyDescent="0.55000000000000004">
      <c r="A159" s="78" t="s">
        <v>326</v>
      </c>
      <c r="B159" s="78"/>
    </row>
    <row r="160" spans="1:15" x14ac:dyDescent="0.55000000000000004">
      <c r="A160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11">
        <v>44447</v>
      </c>
      <c r="B5" s="113" t="s">
        <v>306</v>
      </c>
      <c r="C5" s="111">
        <v>44444</v>
      </c>
      <c r="D5" s="113" t="s">
        <v>335</v>
      </c>
      <c r="E5" s="85">
        <v>14362075</v>
      </c>
      <c r="F5" s="85">
        <v>8141454</v>
      </c>
      <c r="G5" s="85">
        <v>6220621</v>
      </c>
      <c r="H5" s="75"/>
      <c r="I5" s="75"/>
    </row>
    <row r="6" spans="1:9" x14ac:dyDescent="0.55000000000000004">
      <c r="A6" s="111">
        <v>44440</v>
      </c>
      <c r="B6" s="113" t="s">
        <v>306</v>
      </c>
      <c r="C6" s="111">
        <v>44437</v>
      </c>
      <c r="D6" s="113" t="s">
        <v>335</v>
      </c>
      <c r="E6" s="85">
        <v>13225021</v>
      </c>
      <c r="F6" s="85">
        <v>7426698</v>
      </c>
      <c r="G6" s="85">
        <v>5798323</v>
      </c>
      <c r="H6" s="75"/>
      <c r="I6" s="75"/>
    </row>
    <row r="7" spans="1:9" x14ac:dyDescent="0.55000000000000004">
      <c r="A7" s="111">
        <v>44433</v>
      </c>
      <c r="B7" s="113" t="s">
        <v>306</v>
      </c>
      <c r="C7" s="111">
        <v>44430</v>
      </c>
      <c r="D7" s="113" t="s">
        <v>335</v>
      </c>
      <c r="E7" s="85">
        <v>12029002</v>
      </c>
      <c r="F7" s="85">
        <v>7013578</v>
      </c>
      <c r="G7" s="85">
        <v>5015424</v>
      </c>
      <c r="H7" s="75"/>
      <c r="I7" s="75"/>
    </row>
    <row r="8" spans="1:9" x14ac:dyDescent="0.55000000000000004">
      <c r="A8" s="111">
        <v>44426</v>
      </c>
      <c r="B8" s="113" t="s">
        <v>306</v>
      </c>
      <c r="C8" s="111">
        <v>44423</v>
      </c>
      <c r="D8" s="113" t="s">
        <v>335</v>
      </c>
      <c r="E8" s="85">
        <v>10579702</v>
      </c>
      <c r="F8" s="85">
        <v>6761659</v>
      </c>
      <c r="G8" s="85">
        <v>3818043</v>
      </c>
      <c r="H8" s="75"/>
      <c r="I8" s="75"/>
    </row>
    <row r="9" spans="1:9" x14ac:dyDescent="0.55000000000000004">
      <c r="A9" s="111">
        <v>44419</v>
      </c>
      <c r="B9" s="113" t="s">
        <v>306</v>
      </c>
      <c r="C9" s="111">
        <v>44416</v>
      </c>
      <c r="D9" s="113" t="s">
        <v>335</v>
      </c>
      <c r="E9" s="85">
        <v>9282019</v>
      </c>
      <c r="F9" s="85">
        <v>6577221</v>
      </c>
      <c r="G9" s="85">
        <v>2704798</v>
      </c>
      <c r="H9" s="75"/>
      <c r="I9" s="75"/>
    </row>
    <row r="10" spans="1:9" x14ac:dyDescent="0.55000000000000004">
      <c r="A10" s="111">
        <v>44412</v>
      </c>
      <c r="B10" s="113" t="s">
        <v>306</v>
      </c>
      <c r="C10" s="111">
        <v>44409</v>
      </c>
      <c r="D10" s="113" t="s">
        <v>335</v>
      </c>
      <c r="E10" s="85">
        <v>7723380</v>
      </c>
      <c r="F10" s="85">
        <v>6269246</v>
      </c>
      <c r="G10" s="85">
        <v>1454134</v>
      </c>
      <c r="H10" s="75"/>
      <c r="I10" s="75"/>
    </row>
    <row r="11" spans="1:9" x14ac:dyDescent="0.55000000000000004">
      <c r="A11" s="86"/>
      <c r="B11" s="74"/>
      <c r="C11" s="74"/>
      <c r="D11" s="74"/>
      <c r="E11" s="74"/>
      <c r="F11" s="74"/>
      <c r="G11" s="75"/>
      <c r="H11" s="75"/>
    </row>
    <row r="12" spans="1:9" x14ac:dyDescent="0.55000000000000004">
      <c r="A12" s="76" t="s">
        <v>332</v>
      </c>
      <c r="B12" s="75"/>
      <c r="C12" s="75"/>
      <c r="D12" s="75"/>
      <c r="E12" s="75"/>
      <c r="F12" s="75"/>
      <c r="G12" s="76"/>
      <c r="H12" s="75"/>
    </row>
    <row r="13" spans="1:9" x14ac:dyDescent="0.55000000000000004">
      <c r="A13" s="76"/>
      <c r="B13" s="76"/>
      <c r="C13" s="76"/>
      <c r="D13" s="76"/>
      <c r="E13" s="76"/>
      <c r="F13" s="76"/>
      <c r="G13" s="76"/>
      <c r="H13" s="75"/>
    </row>
    <row r="14" spans="1:9" x14ac:dyDescent="0.55000000000000004">
      <c r="H14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（９月１０日公表時点）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8" t="s">
        <v>302</v>
      </c>
      <c r="G4" s="118" t="s">
        <v>302</v>
      </c>
      <c r="H4" s="75"/>
      <c r="I4" s="75"/>
    </row>
    <row r="5" spans="1:9" x14ac:dyDescent="0.55000000000000004">
      <c r="A5" s="115">
        <v>44449</v>
      </c>
      <c r="B5" s="117" t="s">
        <v>347</v>
      </c>
      <c r="C5" s="115">
        <v>44444</v>
      </c>
      <c r="D5" s="117" t="s">
        <v>348</v>
      </c>
      <c r="E5" s="85">
        <v>9364622</v>
      </c>
      <c r="F5" s="85">
        <v>5477379</v>
      </c>
      <c r="G5" s="85">
        <v>3887243</v>
      </c>
      <c r="H5" s="75"/>
      <c r="I5" s="75"/>
    </row>
    <row r="6" spans="1:9" x14ac:dyDescent="0.55000000000000004">
      <c r="A6" s="115">
        <v>44448</v>
      </c>
      <c r="B6" s="117" t="s">
        <v>316</v>
      </c>
      <c r="C6" s="115">
        <v>44444</v>
      </c>
      <c r="D6" s="117" t="s">
        <v>348</v>
      </c>
      <c r="E6" s="85">
        <v>9087375</v>
      </c>
      <c r="F6" s="85">
        <v>5323073</v>
      </c>
      <c r="G6" s="85">
        <v>3764302</v>
      </c>
      <c r="H6" s="75"/>
      <c r="I6" s="75"/>
    </row>
    <row r="7" spans="1:9" x14ac:dyDescent="0.55000000000000004">
      <c r="A7" s="115">
        <v>44447</v>
      </c>
      <c r="B7" s="117" t="s">
        <v>352</v>
      </c>
      <c r="C7" s="115">
        <v>44444</v>
      </c>
      <c r="D7" s="117" t="s">
        <v>348</v>
      </c>
      <c r="E7" s="85">
        <v>8831775</v>
      </c>
      <c r="F7" s="85">
        <v>5194005</v>
      </c>
      <c r="G7" s="85">
        <v>3637770</v>
      </c>
      <c r="H7" s="75"/>
      <c r="I7" s="75"/>
    </row>
    <row r="8" spans="1:9" x14ac:dyDescent="0.55000000000000004">
      <c r="A8" s="115">
        <v>44446</v>
      </c>
      <c r="B8" s="117" t="s">
        <v>349</v>
      </c>
      <c r="C8" s="115">
        <v>44437</v>
      </c>
      <c r="D8" s="117" t="s">
        <v>348</v>
      </c>
      <c r="E8" s="85">
        <v>8015343</v>
      </c>
      <c r="F8" s="85">
        <v>4705820</v>
      </c>
      <c r="G8" s="85">
        <v>3309523</v>
      </c>
      <c r="H8" s="75"/>
      <c r="I8" s="75"/>
    </row>
    <row r="9" spans="1:9" x14ac:dyDescent="0.55000000000000004">
      <c r="A9" s="115">
        <v>44445</v>
      </c>
      <c r="B9" s="117" t="s">
        <v>350</v>
      </c>
      <c r="C9" s="115">
        <v>44437</v>
      </c>
      <c r="D9" s="117" t="s">
        <v>348</v>
      </c>
      <c r="E9" s="85">
        <v>7832204</v>
      </c>
      <c r="F9" s="85">
        <v>4609625</v>
      </c>
      <c r="G9" s="85">
        <v>3222579</v>
      </c>
      <c r="H9" s="75"/>
      <c r="I9" s="75"/>
    </row>
    <row r="10" spans="1:9" x14ac:dyDescent="0.55000000000000004">
      <c r="A10" s="115">
        <v>44442</v>
      </c>
      <c r="B10" s="117" t="s">
        <v>347</v>
      </c>
      <c r="C10" s="115">
        <v>44437</v>
      </c>
      <c r="D10" s="117" t="s">
        <v>348</v>
      </c>
      <c r="E10" s="85">
        <v>7532648</v>
      </c>
      <c r="F10" s="85">
        <v>4446465</v>
      </c>
      <c r="G10" s="85">
        <v>3086183</v>
      </c>
      <c r="H10" s="75"/>
      <c r="I10" s="75"/>
    </row>
    <row r="11" spans="1:9" x14ac:dyDescent="0.55000000000000004">
      <c r="A11" s="115">
        <v>44441</v>
      </c>
      <c r="B11" s="117" t="s">
        <v>316</v>
      </c>
      <c r="C11" s="115">
        <v>44437</v>
      </c>
      <c r="D11" s="117" t="s">
        <v>348</v>
      </c>
      <c r="E11" s="85">
        <v>7293150</v>
      </c>
      <c r="F11" s="85">
        <v>4323860</v>
      </c>
      <c r="G11" s="85">
        <v>2969290</v>
      </c>
      <c r="H11" s="75"/>
      <c r="I11" s="75"/>
    </row>
    <row r="12" spans="1:9" x14ac:dyDescent="0.55000000000000004">
      <c r="A12" s="115">
        <v>44440</v>
      </c>
      <c r="B12" s="117" t="s">
        <v>352</v>
      </c>
      <c r="C12" s="115">
        <v>44437</v>
      </c>
      <c r="D12" s="117" t="s">
        <v>348</v>
      </c>
      <c r="E12" s="85">
        <v>7049347</v>
      </c>
      <c r="F12" s="85">
        <v>4206037</v>
      </c>
      <c r="G12" s="85">
        <v>2843310</v>
      </c>
      <c r="H12" s="75"/>
      <c r="I12" s="75"/>
    </row>
    <row r="13" spans="1:9" x14ac:dyDescent="0.55000000000000004">
      <c r="A13" s="115">
        <v>44439</v>
      </c>
      <c r="B13" s="117" t="s">
        <v>349</v>
      </c>
      <c r="C13" s="115">
        <v>44430</v>
      </c>
      <c r="D13" s="117" t="s">
        <v>348</v>
      </c>
      <c r="E13" s="85">
        <v>6366259</v>
      </c>
      <c r="F13" s="85">
        <v>3939155</v>
      </c>
      <c r="G13" s="85">
        <v>2427104</v>
      </c>
      <c r="H13" s="75"/>
      <c r="I13" s="75"/>
    </row>
    <row r="14" spans="1:9" x14ac:dyDescent="0.55000000000000004">
      <c r="A14" s="115">
        <v>44438</v>
      </c>
      <c r="B14" s="117" t="s">
        <v>350</v>
      </c>
      <c r="C14" s="115">
        <v>44430</v>
      </c>
      <c r="D14" s="117" t="s">
        <v>348</v>
      </c>
      <c r="E14" s="85">
        <v>6130651</v>
      </c>
      <c r="F14" s="85">
        <v>3818332</v>
      </c>
      <c r="G14" s="85">
        <v>2312319</v>
      </c>
      <c r="H14" s="75"/>
      <c r="I14" s="75"/>
    </row>
    <row r="15" spans="1:9" x14ac:dyDescent="0.55000000000000004">
      <c r="A15" s="115">
        <v>44435</v>
      </c>
      <c r="B15" s="117" t="s">
        <v>347</v>
      </c>
      <c r="C15" s="115">
        <v>44430</v>
      </c>
      <c r="D15" s="117" t="s">
        <v>348</v>
      </c>
      <c r="E15" s="85">
        <v>5767203</v>
      </c>
      <c r="F15" s="85">
        <v>3613973</v>
      </c>
      <c r="G15" s="85">
        <v>2153230</v>
      </c>
      <c r="H15" s="75"/>
      <c r="I15" s="75"/>
    </row>
    <row r="16" spans="1:9" x14ac:dyDescent="0.55000000000000004">
      <c r="A16" s="115">
        <v>44434</v>
      </c>
      <c r="B16" s="117" t="s">
        <v>316</v>
      </c>
      <c r="C16" s="115">
        <v>44430</v>
      </c>
      <c r="D16" s="117" t="s">
        <v>348</v>
      </c>
      <c r="E16" s="85">
        <v>5515725</v>
      </c>
      <c r="F16" s="85">
        <v>3481057</v>
      </c>
      <c r="G16" s="85">
        <v>2034668</v>
      </c>
      <c r="H16" s="75"/>
      <c r="I16" s="75"/>
    </row>
    <row r="17" spans="1:9" x14ac:dyDescent="0.55000000000000004">
      <c r="A17" s="115">
        <v>44433</v>
      </c>
      <c r="B17" s="117" t="s">
        <v>352</v>
      </c>
      <c r="C17" s="115">
        <v>44430</v>
      </c>
      <c r="D17" s="117" t="s">
        <v>348</v>
      </c>
      <c r="E17" s="85">
        <v>5251138</v>
      </c>
      <c r="F17" s="85">
        <v>3336803</v>
      </c>
      <c r="G17" s="85">
        <v>1914335</v>
      </c>
      <c r="H17" s="75"/>
      <c r="I17" s="75"/>
    </row>
    <row r="18" spans="1:9" x14ac:dyDescent="0.55000000000000004">
      <c r="A18" s="115">
        <v>44432</v>
      </c>
      <c r="B18" s="117" t="s">
        <v>349</v>
      </c>
      <c r="C18" s="115">
        <v>44423</v>
      </c>
      <c r="D18" s="117" t="s">
        <v>348</v>
      </c>
      <c r="E18" s="85">
        <v>4642683</v>
      </c>
      <c r="F18" s="85">
        <v>3121870</v>
      </c>
      <c r="G18" s="85">
        <v>1520813</v>
      </c>
      <c r="H18" s="75"/>
      <c r="I18" s="75"/>
    </row>
    <row r="19" spans="1:9" x14ac:dyDescent="0.55000000000000004">
      <c r="A19" s="115">
        <v>44431</v>
      </c>
      <c r="B19" s="117" t="s">
        <v>350</v>
      </c>
      <c r="C19" s="115">
        <v>44423</v>
      </c>
      <c r="D19" s="117" t="s">
        <v>348</v>
      </c>
      <c r="E19" s="85">
        <v>4441321</v>
      </c>
      <c r="F19" s="85">
        <v>3000348</v>
      </c>
      <c r="G19" s="85">
        <v>1440973</v>
      </c>
      <c r="H19" s="75"/>
      <c r="I19" s="75"/>
    </row>
    <row r="20" spans="1:9" x14ac:dyDescent="0.55000000000000004">
      <c r="A20" s="115">
        <v>44428</v>
      </c>
      <c r="B20" s="117" t="s">
        <v>347</v>
      </c>
      <c r="C20" s="115">
        <v>44423</v>
      </c>
      <c r="D20" s="117" t="s">
        <v>348</v>
      </c>
      <c r="E20" s="85">
        <v>4130976</v>
      </c>
      <c r="F20" s="85">
        <v>2827197</v>
      </c>
      <c r="G20" s="85">
        <v>1303779</v>
      </c>
      <c r="H20" s="75"/>
      <c r="I20" s="75"/>
    </row>
    <row r="21" spans="1:9" x14ac:dyDescent="0.55000000000000004">
      <c r="A21" s="115">
        <v>44427</v>
      </c>
      <c r="B21" s="117" t="s">
        <v>316</v>
      </c>
      <c r="C21" s="115">
        <v>44423</v>
      </c>
      <c r="D21" s="117" t="s">
        <v>348</v>
      </c>
      <c r="E21" s="85">
        <v>3902839</v>
      </c>
      <c r="F21" s="85">
        <v>2705274</v>
      </c>
      <c r="G21" s="85">
        <v>1197565</v>
      </c>
      <c r="H21" s="75"/>
      <c r="I21" s="75"/>
    </row>
    <row r="22" spans="1:9" x14ac:dyDescent="0.55000000000000004">
      <c r="A22" s="115">
        <v>44426</v>
      </c>
      <c r="B22" s="117" t="str">
        <f t="shared" ref="B22:B27" si="0">"("&amp;TEXT(A22,"AAA")&amp;")"</f>
        <v>(水)</v>
      </c>
      <c r="C22" s="115">
        <v>44423</v>
      </c>
      <c r="D22" s="117" t="str">
        <f t="shared" ref="D22:D27" si="1">"("&amp;TEXT(C22,"AAA")&amp;")"</f>
        <v>(日)</v>
      </c>
      <c r="E22" s="85">
        <v>3663878</v>
      </c>
      <c r="F22" s="85">
        <v>2572887</v>
      </c>
      <c r="G22" s="85">
        <v>1090991</v>
      </c>
      <c r="H22" s="75"/>
      <c r="I22" s="75"/>
    </row>
    <row r="23" spans="1:9" x14ac:dyDescent="0.55000000000000004">
      <c r="A23" s="115">
        <v>44425</v>
      </c>
      <c r="B23" s="117" t="str">
        <f t="shared" si="0"/>
        <v>(火)</v>
      </c>
      <c r="C23" s="115">
        <v>44416</v>
      </c>
      <c r="D23" s="117" t="str">
        <f t="shared" si="1"/>
        <v>(日)</v>
      </c>
      <c r="E23" s="85">
        <v>3224734</v>
      </c>
      <c r="F23" s="85">
        <v>2409948</v>
      </c>
      <c r="G23" s="85">
        <v>814786</v>
      </c>
      <c r="H23" s="75"/>
      <c r="I23" s="75"/>
    </row>
    <row r="24" spans="1:9" x14ac:dyDescent="0.55000000000000004">
      <c r="A24" s="115">
        <v>44424</v>
      </c>
      <c r="B24" s="117" t="str">
        <f t="shared" si="0"/>
        <v>(月)</v>
      </c>
      <c r="C24" s="115">
        <v>44416</v>
      </c>
      <c r="D24" s="117" t="str">
        <f t="shared" si="1"/>
        <v>(日)</v>
      </c>
      <c r="E24" s="85">
        <v>3080184</v>
      </c>
      <c r="F24" s="85">
        <v>2325181</v>
      </c>
      <c r="G24" s="85">
        <v>755003</v>
      </c>
      <c r="H24" s="75"/>
      <c r="I24" s="75"/>
    </row>
    <row r="25" spans="1:9" x14ac:dyDescent="0.55000000000000004">
      <c r="A25" s="115">
        <v>44421</v>
      </c>
      <c r="B25" s="117" t="str">
        <f t="shared" si="0"/>
        <v>(金)</v>
      </c>
      <c r="C25" s="115">
        <v>44416</v>
      </c>
      <c r="D25" s="117" t="str">
        <f t="shared" si="1"/>
        <v>(日)</v>
      </c>
      <c r="E25" s="85">
        <v>2899381</v>
      </c>
      <c r="F25" s="85">
        <v>2215605</v>
      </c>
      <c r="G25" s="85">
        <v>683776</v>
      </c>
      <c r="H25" s="75"/>
      <c r="I25" s="75"/>
    </row>
    <row r="26" spans="1:9" x14ac:dyDescent="0.55000000000000004">
      <c r="A26" s="115">
        <v>44420</v>
      </c>
      <c r="B26" s="117" t="str">
        <f t="shared" si="0"/>
        <v>(木)</v>
      </c>
      <c r="C26" s="115">
        <v>44416</v>
      </c>
      <c r="D26" s="117" t="str">
        <f t="shared" si="1"/>
        <v>(日)</v>
      </c>
      <c r="E26" s="85">
        <v>2748556</v>
      </c>
      <c r="F26" s="85">
        <v>2115570</v>
      </c>
      <c r="G26" s="85">
        <v>632986</v>
      </c>
      <c r="H26" s="75"/>
      <c r="I26" s="75"/>
    </row>
    <row r="27" spans="1:9" x14ac:dyDescent="0.55000000000000004">
      <c r="A27" s="115">
        <v>44419</v>
      </c>
      <c r="B27" s="117" t="str">
        <f t="shared" si="0"/>
        <v>(水)</v>
      </c>
      <c r="C27" s="115">
        <v>44416</v>
      </c>
      <c r="D27" s="117" t="str">
        <f t="shared" si="1"/>
        <v>(日)</v>
      </c>
      <c r="E27" s="85">
        <v>2576423</v>
      </c>
      <c r="F27" s="85">
        <v>2005958</v>
      </c>
      <c r="G27" s="85">
        <v>570465</v>
      </c>
      <c r="H27" s="75"/>
      <c r="I27" s="75"/>
    </row>
    <row r="28" spans="1:9" x14ac:dyDescent="0.55000000000000004">
      <c r="A28" s="115">
        <v>44418</v>
      </c>
      <c r="B28" s="117" t="s">
        <v>338</v>
      </c>
      <c r="C28" s="115">
        <v>44409</v>
      </c>
      <c r="D28" s="117" t="s">
        <v>335</v>
      </c>
      <c r="E28" s="85">
        <v>2107992</v>
      </c>
      <c r="F28" s="85">
        <v>1814876</v>
      </c>
      <c r="G28" s="85">
        <v>293116</v>
      </c>
      <c r="H28" s="75"/>
      <c r="I28" s="75"/>
    </row>
    <row r="29" spans="1:9" x14ac:dyDescent="0.55000000000000004">
      <c r="A29" s="115">
        <v>44414</v>
      </c>
      <c r="B29" s="117" t="s">
        <v>309</v>
      </c>
      <c r="C29" s="115">
        <v>44409</v>
      </c>
      <c r="D29" s="117" t="s">
        <v>335</v>
      </c>
      <c r="E29" s="85">
        <v>1774733</v>
      </c>
      <c r="F29" s="85">
        <v>1551425</v>
      </c>
      <c r="G29" s="85">
        <v>223308</v>
      </c>
      <c r="H29" s="75"/>
      <c r="I29" s="75"/>
    </row>
    <row r="30" spans="1:9" x14ac:dyDescent="0.55000000000000004">
      <c r="A30" s="115">
        <v>44413</v>
      </c>
      <c r="B30" s="117" t="s">
        <v>310</v>
      </c>
      <c r="C30" s="115">
        <v>44409</v>
      </c>
      <c r="D30" s="117" t="s">
        <v>335</v>
      </c>
      <c r="E30" s="85">
        <v>1774269</v>
      </c>
      <c r="F30" s="85">
        <v>1550961</v>
      </c>
      <c r="G30" s="85">
        <v>223308</v>
      </c>
      <c r="H30" s="75"/>
      <c r="I30" s="75"/>
    </row>
    <row r="31" spans="1:9" x14ac:dyDescent="0.55000000000000004">
      <c r="A31" s="115">
        <v>44412</v>
      </c>
      <c r="B31" s="117" t="s">
        <v>306</v>
      </c>
      <c r="C31" s="115">
        <v>44409</v>
      </c>
      <c r="D31" s="117" t="s">
        <v>335</v>
      </c>
      <c r="E31" s="85">
        <v>1637626</v>
      </c>
      <c r="F31" s="85">
        <v>1449639</v>
      </c>
      <c r="G31" s="85">
        <v>187987</v>
      </c>
      <c r="H31" s="75"/>
      <c r="I31" s="75"/>
    </row>
    <row r="32" spans="1:9" x14ac:dyDescent="0.55000000000000004">
      <c r="A32" s="86"/>
      <c r="B32" s="74"/>
      <c r="C32" s="74"/>
      <c r="D32" s="74"/>
      <c r="E32" s="74"/>
      <c r="F32" s="74"/>
      <c r="G32" s="75"/>
      <c r="H32" s="75"/>
    </row>
    <row r="33" spans="1:8" x14ac:dyDescent="0.55000000000000004">
      <c r="A33" s="76" t="s">
        <v>339</v>
      </c>
      <c r="B33" s="75"/>
      <c r="C33" s="75"/>
      <c r="D33" s="75"/>
      <c r="E33" s="75"/>
      <c r="F33" s="75"/>
      <c r="G33" s="76"/>
      <c r="H33" s="75"/>
    </row>
    <row r="34" spans="1:8" x14ac:dyDescent="0.55000000000000004">
      <c r="A34" s="76"/>
      <c r="B34" s="76"/>
      <c r="C34" s="76"/>
      <c r="D34" s="76"/>
      <c r="E34" s="76"/>
      <c r="F34" s="76"/>
      <c r="G34" s="76"/>
      <c r="H34" s="75"/>
    </row>
    <row r="35" spans="1:8" x14ac:dyDescent="0.55000000000000004">
      <c r="H3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2021-09-10T14:43:25Z</dcterms:modified>
</cp:coreProperties>
</file>