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ictures\INSPER\ModSim 2020.2\"/>
    </mc:Choice>
  </mc:AlternateContent>
  <xr:revisionPtr revIDLastSave="0" documentId="8_{F2E8110D-5E8E-42DB-9B2B-78B1ACD190EC}" xr6:coauthVersionLast="45" xr6:coauthVersionMax="45" xr10:uidLastSave="{00000000-0000-0000-0000-000000000000}"/>
  <bookViews>
    <workbookView xWindow="-24120" yWindow="-120" windowWidth="24240" windowHeight="13140" xr2:uid="{98D91AF0-ECA9-4EF3-9C25-01FAE091F8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" i="1" l="1"/>
  <c r="AG7" i="1" l="1"/>
  <c r="AF7" i="1" s="1"/>
  <c r="AF6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U7" i="1"/>
  <c r="T7" i="1" s="1"/>
  <c r="U8" i="1" s="1"/>
  <c r="T8" i="1" s="1"/>
  <c r="T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D27" i="1"/>
  <c r="D28" i="1"/>
  <c r="D29" i="1"/>
  <c r="D30" i="1"/>
  <c r="D31" i="1"/>
  <c r="D32" i="1"/>
  <c r="D33" i="1"/>
  <c r="D34" i="1"/>
  <c r="D35" i="1"/>
  <c r="D36" i="1"/>
  <c r="D37" i="1"/>
  <c r="D17" i="1"/>
  <c r="D18" i="1"/>
  <c r="D19" i="1"/>
  <c r="D20" i="1"/>
  <c r="D21" i="1"/>
  <c r="D22" i="1"/>
  <c r="D23" i="1"/>
  <c r="D24" i="1"/>
  <c r="D25" i="1"/>
  <c r="D26" i="1"/>
  <c r="F7" i="1"/>
  <c r="H7" i="1"/>
  <c r="AG8" i="1" l="1"/>
  <c r="AF8" i="1" s="1"/>
  <c r="AG9" i="1" s="1"/>
  <c r="AF9" i="1" s="1"/>
  <c r="U9" i="1"/>
  <c r="T9" i="1" s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H8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D8" i="1"/>
  <c r="B8" i="1"/>
  <c r="H6" i="1"/>
  <c r="AG10" i="1" l="1"/>
  <c r="AF10" i="1" s="1"/>
  <c r="U10" i="1"/>
  <c r="T10" i="1" s="1"/>
  <c r="AG11" i="1" l="1"/>
  <c r="AF11" i="1" s="1"/>
  <c r="U11" i="1"/>
  <c r="T11" i="1" s="1"/>
  <c r="AG12" i="1" l="1"/>
  <c r="AF12" i="1" s="1"/>
  <c r="U12" i="1"/>
  <c r="T12" i="1" s="1"/>
  <c r="AG13" i="1" l="1"/>
  <c r="AF13" i="1" s="1"/>
  <c r="U13" i="1"/>
  <c r="T13" i="1" s="1"/>
  <c r="AG14" i="1" l="1"/>
  <c r="AF14" i="1" s="1"/>
  <c r="U14" i="1"/>
  <c r="T14" i="1" s="1"/>
  <c r="AG15" i="1" l="1"/>
  <c r="AF15" i="1" s="1"/>
  <c r="U15" i="1"/>
  <c r="T15" i="1" s="1"/>
  <c r="AG16" i="1" l="1"/>
  <c r="AF16" i="1" s="1"/>
  <c r="U16" i="1"/>
  <c r="T16" i="1" s="1"/>
  <c r="AG17" i="1" l="1"/>
  <c r="AF17" i="1" s="1"/>
  <c r="U17" i="1"/>
  <c r="T17" i="1" s="1"/>
  <c r="AG18" i="1" l="1"/>
  <c r="AF18" i="1" s="1"/>
  <c r="U18" i="1"/>
  <c r="T18" i="1" s="1"/>
  <c r="AG19" i="1" l="1"/>
  <c r="AF19" i="1" s="1"/>
  <c r="U19" i="1"/>
  <c r="T19" i="1" s="1"/>
  <c r="AG20" i="1" l="1"/>
  <c r="AF20" i="1" s="1"/>
  <c r="U20" i="1"/>
  <c r="T20" i="1" s="1"/>
  <c r="AG21" i="1" l="1"/>
  <c r="AF21" i="1" s="1"/>
  <c r="U21" i="1"/>
  <c r="T21" i="1" s="1"/>
  <c r="AG22" i="1" l="1"/>
  <c r="AF22" i="1" s="1"/>
  <c r="U22" i="1"/>
  <c r="T22" i="1" s="1"/>
  <c r="AG23" i="1" l="1"/>
  <c r="AF23" i="1" s="1"/>
  <c r="U23" i="1"/>
  <c r="T23" i="1" s="1"/>
  <c r="AG24" i="1" l="1"/>
  <c r="AF24" i="1" s="1"/>
  <c r="U24" i="1"/>
  <c r="T24" i="1" s="1"/>
  <c r="AG25" i="1" l="1"/>
  <c r="AF25" i="1" s="1"/>
  <c r="U25" i="1"/>
  <c r="T25" i="1" s="1"/>
  <c r="AG26" i="1" l="1"/>
  <c r="AF26" i="1" s="1"/>
  <c r="U26" i="1"/>
  <c r="T26" i="1" s="1"/>
  <c r="AG27" i="1" l="1"/>
  <c r="AF27" i="1" s="1"/>
  <c r="U27" i="1"/>
  <c r="T27" i="1" s="1"/>
  <c r="AG28" i="1" l="1"/>
  <c r="AF28" i="1" s="1"/>
  <c r="U28" i="1"/>
  <c r="T28" i="1" s="1"/>
  <c r="AG29" i="1" l="1"/>
  <c r="AF29" i="1" s="1"/>
  <c r="U29" i="1"/>
  <c r="T29" i="1" s="1"/>
  <c r="AG30" i="1" l="1"/>
  <c r="AF30" i="1" s="1"/>
  <c r="U30" i="1"/>
  <c r="T30" i="1" s="1"/>
  <c r="AG31" i="1" l="1"/>
  <c r="AF31" i="1" s="1"/>
  <c r="U31" i="1"/>
  <c r="T31" i="1" s="1"/>
  <c r="AG32" i="1" l="1"/>
  <c r="AF32" i="1" s="1"/>
  <c r="U32" i="1"/>
  <c r="T32" i="1" s="1"/>
  <c r="AG33" i="1" l="1"/>
  <c r="AF33" i="1" s="1"/>
  <c r="U33" i="1"/>
  <c r="T33" i="1" s="1"/>
  <c r="AG34" i="1" l="1"/>
  <c r="AF34" i="1" s="1"/>
  <c r="U34" i="1"/>
  <c r="T34" i="1" s="1"/>
  <c r="AG35" i="1" l="1"/>
  <c r="AF35" i="1" s="1"/>
  <c r="U35" i="1"/>
  <c r="T35" i="1" s="1"/>
  <c r="AG36" i="1" l="1"/>
  <c r="AF36" i="1" s="1"/>
  <c r="U36" i="1"/>
  <c r="T36" i="1" s="1"/>
  <c r="AG37" i="1" l="1"/>
  <c r="AF37" i="1" s="1"/>
  <c r="AG38" i="1" l="1"/>
  <c r="AF38" i="1" s="1"/>
  <c r="AG39" i="1" l="1"/>
  <c r="AF39" i="1" s="1"/>
  <c r="AG40" i="1" l="1"/>
  <c r="AF40" i="1" s="1"/>
  <c r="AG41" i="1" l="1"/>
  <c r="AF41" i="1" s="1"/>
  <c r="AG42" i="1" l="1"/>
  <c r="AF42" i="1" s="1"/>
  <c r="AG43" i="1" l="1"/>
  <c r="AF43" i="1" s="1"/>
  <c r="AG44" i="1" l="1"/>
  <c r="AF44" i="1" s="1"/>
  <c r="AG45" i="1" l="1"/>
  <c r="AF45" i="1" s="1"/>
  <c r="AG46" i="1" l="1"/>
  <c r="AF46" i="1" s="1"/>
  <c r="AG47" i="1" s="1"/>
  <c r="AF47" i="1" s="1"/>
  <c r="AG48" i="1" s="1"/>
  <c r="AF48" i="1" s="1"/>
  <c r="AG49" i="1" s="1"/>
  <c r="AF49" i="1" s="1"/>
  <c r="AG50" i="1" s="1"/>
  <c r="AF50" i="1" s="1"/>
  <c r="AG51" i="1" s="1"/>
  <c r="AF51" i="1" s="1"/>
  <c r="AG52" i="1" s="1"/>
  <c r="AF52" i="1" s="1"/>
  <c r="AG53" i="1" s="1"/>
  <c r="AF53" i="1" s="1"/>
  <c r="AG54" i="1" s="1"/>
  <c r="AF54" i="1" s="1"/>
  <c r="AG55" i="1" s="1"/>
  <c r="AF55" i="1" s="1"/>
  <c r="AG56" i="1" s="1"/>
  <c r="AF56" i="1" s="1"/>
  <c r="AG57" i="1" s="1"/>
  <c r="AF57" i="1" s="1"/>
  <c r="AG58" i="1" s="1"/>
  <c r="AF58" i="1" s="1"/>
  <c r="AG59" i="1" s="1"/>
  <c r="AF59" i="1" s="1"/>
  <c r="AG60" i="1" s="1"/>
  <c r="AF60" i="1" s="1"/>
  <c r="AG61" i="1" s="1"/>
  <c r="AF61" i="1" s="1"/>
  <c r="AG62" i="1" s="1"/>
  <c r="AF62" i="1" s="1"/>
  <c r="AG63" i="1" s="1"/>
  <c r="AF63" i="1" s="1"/>
  <c r="AG64" i="1" s="1"/>
  <c r="AF64" i="1" s="1"/>
  <c r="AG65" i="1" s="1"/>
  <c r="AF65" i="1" s="1"/>
  <c r="AG66" i="1" s="1"/>
  <c r="AF66" i="1" s="1"/>
  <c r="AG67" i="1" s="1"/>
  <c r="AF67" i="1" s="1"/>
  <c r="AG68" i="1" s="1"/>
  <c r="AF68" i="1" s="1"/>
  <c r="AG69" i="1" s="1"/>
  <c r="AF69" i="1" s="1"/>
  <c r="AG70" i="1" s="1"/>
  <c r="AF70" i="1" s="1"/>
  <c r="AG71" i="1" s="1"/>
  <c r="AF71" i="1" s="1"/>
  <c r="AG72" i="1" s="1"/>
  <c r="AF72" i="1" s="1"/>
  <c r="AG73" i="1" s="1"/>
  <c r="AF73" i="1" s="1"/>
  <c r="AG74" i="1" s="1"/>
  <c r="AF74" i="1" s="1"/>
  <c r="AG75" i="1" s="1"/>
  <c r="AF75" i="1" s="1"/>
  <c r="AG76" i="1" s="1"/>
  <c r="AF76" i="1" s="1"/>
</calcChain>
</file>

<file path=xl/sharedStrings.xml><?xml version="1.0" encoding="utf-8"?>
<sst xmlns="http://schemas.openxmlformats.org/spreadsheetml/2006/main" count="25" uniqueCount="18">
  <si>
    <t>Valores que possuimos</t>
  </si>
  <si>
    <t>Dados Reais (1950-1980)</t>
  </si>
  <si>
    <t>Ano</t>
  </si>
  <si>
    <t>População</t>
  </si>
  <si>
    <t>Variação</t>
  </si>
  <si>
    <t>Varição</t>
  </si>
  <si>
    <t>Reais (1980-2020)</t>
  </si>
  <si>
    <t>Anos</t>
  </si>
  <si>
    <t>Real</t>
  </si>
  <si>
    <t>α</t>
  </si>
  <si>
    <t>S</t>
  </si>
  <si>
    <t>Erro</t>
  </si>
  <si>
    <t>Prevista</t>
  </si>
  <si>
    <t>Calibrando modeo (1950-1980)</t>
  </si>
  <si>
    <t>Previsão (2050)</t>
  </si>
  <si>
    <t xml:space="preserve"> Modelo (2050)</t>
  </si>
  <si>
    <t>Explorando para 2050</t>
  </si>
  <si>
    <t>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</si>
</sst>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#\ ###\ ###\ ##0;\-#\ ###\ ###\ ##0;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12" borderId="9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47">
    <xf numFmtId="0" fontId="0" fillId="0" borderId="0" xfId="0"/>
    <xf numFmtId="0" fontId="1" fillId="3" borderId="1" xfId="2" applyBorder="1" applyAlignment="1">
      <alignment horizontal="center"/>
    </xf>
    <xf numFmtId="0" fontId="1" fillId="7" borderId="2" xfId="6" applyBorder="1" applyAlignment="1">
      <alignment horizontal="center"/>
    </xf>
    <xf numFmtId="0" fontId="3" fillId="0" borderId="3" xfId="0" applyFont="1" applyBorder="1"/>
    <xf numFmtId="0" fontId="1" fillId="5" borderId="2" xfId="4" applyBorder="1" applyAlignment="1">
      <alignment horizontal="center"/>
    </xf>
    <xf numFmtId="0" fontId="3" fillId="0" borderId="6" xfId="0" applyFont="1" applyBorder="1"/>
    <xf numFmtId="0" fontId="1" fillId="3" borderId="3" xfId="2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2" fillId="4" borderId="7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4" borderId="8" xfId="3" applyBorder="1" applyAlignment="1">
      <alignment horizontal="center"/>
    </xf>
    <xf numFmtId="0" fontId="1" fillId="9" borderId="3" xfId="8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/>
    <xf numFmtId="0" fontId="1" fillId="5" borderId="3" xfId="4" applyBorder="1" applyAlignment="1">
      <alignment horizontal="center"/>
    </xf>
    <xf numFmtId="0" fontId="0" fillId="0" borderId="0" xfId="0" applyAlignment="1">
      <alignment horizontal="center"/>
    </xf>
    <xf numFmtId="0" fontId="2" fillId="4" borderId="3" xfId="3" applyBorder="1" applyAlignment="1">
      <alignment horizontal="center"/>
    </xf>
    <xf numFmtId="0" fontId="1" fillId="3" borderId="5" xfId="2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165" fontId="0" fillId="0" borderId="0" xfId="0" applyNumberFormat="1"/>
    <xf numFmtId="165" fontId="0" fillId="0" borderId="3" xfId="0" applyNumberFormat="1" applyBorder="1"/>
    <xf numFmtId="165" fontId="0" fillId="0" borderId="3" xfId="0" applyNumberFormat="1" applyBorder="1" applyAlignment="1">
      <alignment horizontal="center"/>
    </xf>
    <xf numFmtId="0" fontId="6" fillId="12" borderId="10" xfId="12" applyFont="1" applyBorder="1" applyAlignment="1">
      <alignment horizontal="center"/>
    </xf>
    <xf numFmtId="0" fontId="0" fillId="12" borderId="10" xfId="12" applyFont="1" applyBorder="1"/>
    <xf numFmtId="0" fontId="0" fillId="12" borderId="11" xfId="12" applyFont="1" applyBorder="1" applyAlignment="1">
      <alignment horizontal="center"/>
    </xf>
    <xf numFmtId="0" fontId="0" fillId="12" borderId="11" xfId="12" applyFont="1" applyBorder="1"/>
    <xf numFmtId="0" fontId="1" fillId="10" borderId="3" xfId="9" applyBorder="1" applyAlignment="1">
      <alignment horizontal="center"/>
    </xf>
    <xf numFmtId="0" fontId="1" fillId="14" borderId="3" xfId="14" applyBorder="1" applyAlignment="1">
      <alignment horizontal="center"/>
    </xf>
    <xf numFmtId="0" fontId="1" fillId="13" borderId="3" xfId="13" applyBorder="1" applyAlignment="1">
      <alignment horizontal="center"/>
    </xf>
    <xf numFmtId="0" fontId="2" fillId="4" borderId="0" xfId="3"/>
    <xf numFmtId="0" fontId="0" fillId="0" borderId="0" xfId="0" applyAlignment="1">
      <alignment horizontal="center"/>
    </xf>
    <xf numFmtId="0" fontId="1" fillId="15" borderId="3" xfId="15" applyBorder="1"/>
    <xf numFmtId="0" fontId="1" fillId="15" borderId="3" xfId="15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Border="1"/>
    <xf numFmtId="0" fontId="4" fillId="0" borderId="0" xfId="11" applyAlignment="1">
      <alignment horizontal="center"/>
    </xf>
    <xf numFmtId="0" fontId="0" fillId="0" borderId="0" xfId="0" applyAlignment="1">
      <alignment horizontal="center"/>
    </xf>
    <xf numFmtId="0" fontId="1" fillId="11" borderId="3" xfId="10" applyBorder="1" applyAlignment="1">
      <alignment horizontal="center"/>
    </xf>
    <xf numFmtId="0" fontId="2" fillId="8" borderId="3" xfId="7" applyBorder="1" applyAlignment="1">
      <alignment horizontal="center"/>
    </xf>
    <xf numFmtId="0" fontId="2" fillId="6" borderId="3" xfId="5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0" xfId="1" applyBorder="1" applyAlignment="1">
      <alignment horizontal="center"/>
    </xf>
    <xf numFmtId="0" fontId="1" fillId="15" borderId="0" xfId="15" applyAlignment="1">
      <alignment horizontal="center"/>
    </xf>
    <xf numFmtId="166" fontId="0" fillId="0" borderId="3" xfId="0" applyNumberFormat="1" applyBorder="1" applyAlignment="1">
      <alignment horizontal="center"/>
    </xf>
  </cellXfs>
  <cellStyles count="16">
    <cellStyle name="20% - Ênfase6" xfId="14" builtinId="50"/>
    <cellStyle name="40% - Ênfase4" xfId="8" builtinId="43"/>
    <cellStyle name="40% - Ênfase6" xfId="9" builtinId="51"/>
    <cellStyle name="60% - Ênfase1" xfId="2" builtinId="32"/>
    <cellStyle name="60% - Ênfase2" xfId="4" builtinId="36"/>
    <cellStyle name="60% - Ênfase3" xfId="15" builtinId="40"/>
    <cellStyle name="60% - Ênfase4" xfId="13" builtinId="44"/>
    <cellStyle name="60% - Ênfase5" xfId="6" builtinId="48"/>
    <cellStyle name="60% - Ênfase6" xfId="10" builtinId="52"/>
    <cellStyle name="Ênfase1" xfId="1" builtinId="29"/>
    <cellStyle name="Ênfase2" xfId="3" builtinId="33"/>
    <cellStyle name="Ênfase3" xfId="5" builtinId="37"/>
    <cellStyle name="Ênfase4" xfId="7" builtinId="41"/>
    <cellStyle name="Hiperlink" xfId="11" builtinId="8"/>
    <cellStyle name="Normal" xfId="0" builtinId="0"/>
    <cellStyle name="Nota" xfId="1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</a:t>
            </a:r>
            <a:r>
              <a:rPr lang="pt-BR" baseline="0"/>
              <a:t> Real (1950-1980)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Planilha1!$C$6</c:f>
              <c:strCache>
                <c:ptCount val="1"/>
                <c:pt idx="0">
                  <c:v>População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Planilha1!$B$7:$B$37</c:f>
              <c:numCache>
                <c:formatCode>General</c:formatCode>
                <c:ptCount val="3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</c:numCache>
            </c:numRef>
          </c:xVal>
          <c:yVal>
            <c:numRef>
              <c:f>Planilha1!$C$7:$C$37</c:f>
              <c:numCache>
                <c:formatCode>#\ ###\ ###\ ##0;\-#\ ###\ ###\ ##0;0</c:formatCode>
                <c:ptCount val="31"/>
                <c:pt idx="0">
                  <c:v>8177348</c:v>
                </c:pt>
                <c:pt idx="1">
                  <c:v>8398224</c:v>
                </c:pt>
                <c:pt idx="2">
                  <c:v>8595064</c:v>
                </c:pt>
                <c:pt idx="3">
                  <c:v>8782177</c:v>
                </c:pt>
                <c:pt idx="4">
                  <c:v>8970121</c:v>
                </c:pt>
                <c:pt idx="5">
                  <c:v>9165700</c:v>
                </c:pt>
                <c:pt idx="6">
                  <c:v>9371781</c:v>
                </c:pt>
                <c:pt idx="7">
                  <c:v>9587459</c:v>
                </c:pt>
                <c:pt idx="8">
                  <c:v>9808595</c:v>
                </c:pt>
                <c:pt idx="9">
                  <c:v>10028799</c:v>
                </c:pt>
                <c:pt idx="10">
                  <c:v>10242070</c:v>
                </c:pt>
                <c:pt idx="11">
                  <c:v>10445836</c:v>
                </c:pt>
                <c:pt idx="12">
                  <c:v>10643420</c:v>
                </c:pt>
                <c:pt idx="13">
                  <c:v>10845179</c:v>
                </c:pt>
                <c:pt idx="14">
                  <c:v>11065419</c:v>
                </c:pt>
                <c:pt idx="15">
                  <c:v>11313186</c:v>
                </c:pt>
                <c:pt idx="16">
                  <c:v>11593402</c:v>
                </c:pt>
                <c:pt idx="17">
                  <c:v>11899644</c:v>
                </c:pt>
                <c:pt idx="18">
                  <c:v>12215704</c:v>
                </c:pt>
                <c:pt idx="19">
                  <c:v>12518931</c:v>
                </c:pt>
                <c:pt idx="20">
                  <c:v>12793030</c:v>
                </c:pt>
                <c:pt idx="21">
                  <c:v>13033130</c:v>
                </c:pt>
                <c:pt idx="22">
                  <c:v>13244163</c:v>
                </c:pt>
                <c:pt idx="23">
                  <c:v>13431790</c:v>
                </c:pt>
                <c:pt idx="24">
                  <c:v>13605574</c:v>
                </c:pt>
                <c:pt idx="25">
                  <c:v>13773290</c:v>
                </c:pt>
                <c:pt idx="26">
                  <c:v>13935722</c:v>
                </c:pt>
                <c:pt idx="27">
                  <c:v>14092545</c:v>
                </c:pt>
                <c:pt idx="28">
                  <c:v>14249403</c:v>
                </c:pt>
                <c:pt idx="29">
                  <c:v>14413002</c:v>
                </c:pt>
                <c:pt idx="30">
                  <c:v>14588400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8-48DF-B06B-7F5B954A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39775"/>
        <c:axId val="1601115199"/>
      </c:scatterChart>
      <c:valAx>
        <c:axId val="16050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layout>
            <c:manualLayout>
              <c:xMode val="edge"/>
              <c:yMode val="edge"/>
              <c:x val="0.4722937305587779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115199"/>
        <c:crosses val="autoZero"/>
        <c:crossBetween val="midCat"/>
      </c:valAx>
      <c:valAx>
        <c:axId val="16011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0397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∆P x P (1950-1980)</a:t>
            </a:r>
          </a:p>
        </c:rich>
      </c:tx>
      <c:layout>
        <c:manualLayout>
          <c:xMode val="edge"/>
          <c:yMode val="edge"/>
          <c:x val="0.39522767561008187"/>
          <c:y val="4.6420503973156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70734256578138"/>
          <c:y val="0.18606182001604282"/>
          <c:w val="0.75555275075484352"/>
          <c:h val="0.5666082727518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Planilha1!$C$6</c:f>
              <c:strCache>
                <c:ptCount val="1"/>
                <c:pt idx="0">
                  <c:v>População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Planilha1!$C$7:$C$37</c:f>
              <c:numCache>
                <c:formatCode>#\ ###\ ###\ ##0;\-#\ ###\ ###\ ##0;0</c:formatCode>
                <c:ptCount val="31"/>
                <c:pt idx="0">
                  <c:v>8177348</c:v>
                </c:pt>
                <c:pt idx="1">
                  <c:v>8398224</c:v>
                </c:pt>
                <c:pt idx="2">
                  <c:v>8595064</c:v>
                </c:pt>
                <c:pt idx="3">
                  <c:v>8782177</c:v>
                </c:pt>
                <c:pt idx="4">
                  <c:v>8970121</c:v>
                </c:pt>
                <c:pt idx="5">
                  <c:v>9165700</c:v>
                </c:pt>
                <c:pt idx="6">
                  <c:v>9371781</c:v>
                </c:pt>
                <c:pt idx="7">
                  <c:v>9587459</c:v>
                </c:pt>
                <c:pt idx="8">
                  <c:v>9808595</c:v>
                </c:pt>
                <c:pt idx="9">
                  <c:v>10028799</c:v>
                </c:pt>
                <c:pt idx="10">
                  <c:v>10242070</c:v>
                </c:pt>
                <c:pt idx="11">
                  <c:v>10445836</c:v>
                </c:pt>
                <c:pt idx="12">
                  <c:v>10643420</c:v>
                </c:pt>
                <c:pt idx="13">
                  <c:v>10845179</c:v>
                </c:pt>
                <c:pt idx="14">
                  <c:v>11065419</c:v>
                </c:pt>
                <c:pt idx="15">
                  <c:v>11313186</c:v>
                </c:pt>
                <c:pt idx="16">
                  <c:v>11593402</c:v>
                </c:pt>
                <c:pt idx="17">
                  <c:v>11899644</c:v>
                </c:pt>
                <c:pt idx="18">
                  <c:v>12215704</c:v>
                </c:pt>
                <c:pt idx="19">
                  <c:v>12518931</c:v>
                </c:pt>
                <c:pt idx="20">
                  <c:v>12793030</c:v>
                </c:pt>
                <c:pt idx="21">
                  <c:v>13033130</c:v>
                </c:pt>
                <c:pt idx="22">
                  <c:v>13244163</c:v>
                </c:pt>
                <c:pt idx="23">
                  <c:v>13431790</c:v>
                </c:pt>
                <c:pt idx="24">
                  <c:v>13605574</c:v>
                </c:pt>
                <c:pt idx="25">
                  <c:v>13773290</c:v>
                </c:pt>
                <c:pt idx="26">
                  <c:v>13935722</c:v>
                </c:pt>
                <c:pt idx="27">
                  <c:v>14092545</c:v>
                </c:pt>
                <c:pt idx="28">
                  <c:v>14249403</c:v>
                </c:pt>
                <c:pt idx="29">
                  <c:v>14413002</c:v>
                </c:pt>
                <c:pt idx="30">
                  <c:v>14588400</c:v>
                </c:pt>
              </c:numCache>
            </c:numRef>
          </c:xVal>
          <c:yVal>
            <c:numRef>
              <c:f>Planilha1!$D$8:$D$37</c:f>
              <c:numCache>
                <c:formatCode>_(* #,##0_);_(* \(#,##0\);_(* "-"??_);_(@_)</c:formatCode>
                <c:ptCount val="30"/>
                <c:pt idx="0">
                  <c:v>220876</c:v>
                </c:pt>
                <c:pt idx="1">
                  <c:v>196840</c:v>
                </c:pt>
                <c:pt idx="2">
                  <c:v>187113</c:v>
                </c:pt>
                <c:pt idx="3">
                  <c:v>187944</c:v>
                </c:pt>
                <c:pt idx="4">
                  <c:v>195579</c:v>
                </c:pt>
                <c:pt idx="5">
                  <c:v>206081</c:v>
                </c:pt>
                <c:pt idx="6">
                  <c:v>215678</c:v>
                </c:pt>
                <c:pt idx="7">
                  <c:v>221136</c:v>
                </c:pt>
                <c:pt idx="8">
                  <c:v>220204</c:v>
                </c:pt>
                <c:pt idx="9">
                  <c:v>213271</c:v>
                </c:pt>
                <c:pt idx="10">
                  <c:v>203766</c:v>
                </c:pt>
                <c:pt idx="11">
                  <c:v>197584</c:v>
                </c:pt>
                <c:pt idx="12">
                  <c:v>201759</c:v>
                </c:pt>
                <c:pt idx="13">
                  <c:v>220240</c:v>
                </c:pt>
                <c:pt idx="14">
                  <c:v>247767</c:v>
                </c:pt>
                <c:pt idx="15">
                  <c:v>280216</c:v>
                </c:pt>
                <c:pt idx="16">
                  <c:v>306242</c:v>
                </c:pt>
                <c:pt idx="17">
                  <c:v>316060</c:v>
                </c:pt>
                <c:pt idx="18">
                  <c:v>303227</c:v>
                </c:pt>
                <c:pt idx="19">
                  <c:v>274099</c:v>
                </c:pt>
                <c:pt idx="20">
                  <c:v>240100</c:v>
                </c:pt>
                <c:pt idx="21">
                  <c:v>211033</c:v>
                </c:pt>
                <c:pt idx="22">
                  <c:v>187627</c:v>
                </c:pt>
                <c:pt idx="23">
                  <c:v>173784</c:v>
                </c:pt>
                <c:pt idx="24">
                  <c:v>167716</c:v>
                </c:pt>
                <c:pt idx="25">
                  <c:v>162432</c:v>
                </c:pt>
                <c:pt idx="26">
                  <c:v>156823</c:v>
                </c:pt>
                <c:pt idx="27">
                  <c:v>156858</c:v>
                </c:pt>
                <c:pt idx="28">
                  <c:v>163599</c:v>
                </c:pt>
                <c:pt idx="29">
                  <c:v>175398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1-421C-A119-5B275E8B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17535"/>
        <c:axId val="1601119775"/>
      </c:scatterChart>
      <c:valAx>
        <c:axId val="1047317535"/>
        <c:scaling>
          <c:orientation val="minMax"/>
          <c:min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P(t)</a:t>
                </a:r>
              </a:p>
            </c:rich>
          </c:tx>
          <c:layout>
            <c:manualLayout>
              <c:xMode val="edge"/>
              <c:yMode val="edge"/>
              <c:x val="0.52020060236554122"/>
              <c:y val="0.85987321254476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1197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6011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∆P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∆Px P  (1951-1962)</a:t>
            </a:r>
          </a:p>
        </c:rich>
      </c:tx>
      <c:layout>
        <c:manualLayout>
          <c:xMode val="edge"/>
          <c:yMode val="edge"/>
          <c:x val="0.39255207363137989"/>
          <c:y val="6.224707205716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369252271508722"/>
          <c:y val="0.1885198173757692"/>
          <c:w val="0.72493941382327209"/>
          <c:h val="0.54769284047827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71881391481641"/>
                  <c:y val="-5.1380268642890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Planilha1!$C$9:$C$25</c:f>
              <c:numCache>
                <c:formatCode>#\ ###\ ###\ ##0;\-#\ ###\ ###\ ##0;0</c:formatCode>
                <c:ptCount val="17"/>
                <c:pt idx="0">
                  <c:v>8595064</c:v>
                </c:pt>
                <c:pt idx="1">
                  <c:v>8782177</c:v>
                </c:pt>
                <c:pt idx="2">
                  <c:v>8970121</c:v>
                </c:pt>
                <c:pt idx="3">
                  <c:v>9165700</c:v>
                </c:pt>
                <c:pt idx="4">
                  <c:v>9371781</c:v>
                </c:pt>
                <c:pt idx="5">
                  <c:v>9587459</c:v>
                </c:pt>
                <c:pt idx="6">
                  <c:v>9808595</c:v>
                </c:pt>
                <c:pt idx="7">
                  <c:v>10028799</c:v>
                </c:pt>
                <c:pt idx="8">
                  <c:v>10242070</c:v>
                </c:pt>
                <c:pt idx="9">
                  <c:v>10445836</c:v>
                </c:pt>
                <c:pt idx="10">
                  <c:v>10643420</c:v>
                </c:pt>
                <c:pt idx="11">
                  <c:v>10845179</c:v>
                </c:pt>
                <c:pt idx="12">
                  <c:v>11065419</c:v>
                </c:pt>
                <c:pt idx="13">
                  <c:v>11313186</c:v>
                </c:pt>
                <c:pt idx="14">
                  <c:v>11593402</c:v>
                </c:pt>
                <c:pt idx="15">
                  <c:v>11899644</c:v>
                </c:pt>
                <c:pt idx="16">
                  <c:v>12215704</c:v>
                </c:pt>
              </c:numCache>
            </c:numRef>
          </c:xVal>
          <c:yVal>
            <c:numRef>
              <c:f>Planilha1!$D$9:$D$25</c:f>
              <c:numCache>
                <c:formatCode>_(* #,##0_);_(* \(#,##0\);_(* "-"??_);_(@_)</c:formatCode>
                <c:ptCount val="17"/>
                <c:pt idx="0">
                  <c:v>196840</c:v>
                </c:pt>
                <c:pt idx="1">
                  <c:v>187113</c:v>
                </c:pt>
                <c:pt idx="2">
                  <c:v>187944</c:v>
                </c:pt>
                <c:pt idx="3">
                  <c:v>195579</c:v>
                </c:pt>
                <c:pt idx="4">
                  <c:v>206081</c:v>
                </c:pt>
                <c:pt idx="5">
                  <c:v>215678</c:v>
                </c:pt>
                <c:pt idx="6">
                  <c:v>221136</c:v>
                </c:pt>
                <c:pt idx="7">
                  <c:v>220204</c:v>
                </c:pt>
                <c:pt idx="8">
                  <c:v>213271</c:v>
                </c:pt>
                <c:pt idx="9">
                  <c:v>203766</c:v>
                </c:pt>
                <c:pt idx="10">
                  <c:v>197584</c:v>
                </c:pt>
                <c:pt idx="11">
                  <c:v>201759</c:v>
                </c:pt>
                <c:pt idx="12">
                  <c:v>220240</c:v>
                </c:pt>
                <c:pt idx="13">
                  <c:v>247767</c:v>
                </c:pt>
                <c:pt idx="14">
                  <c:v>280216</c:v>
                </c:pt>
                <c:pt idx="15">
                  <c:v>306242</c:v>
                </c:pt>
                <c:pt idx="16">
                  <c:v>316060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AE8-A763-0CC28FB1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683728"/>
        <c:axId val="1698867328"/>
      </c:scatterChart>
      <c:valAx>
        <c:axId val="1834683728"/>
        <c:scaling>
          <c:orientation val="minMax"/>
          <c:min val="8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P(t)</a:t>
                </a:r>
              </a:p>
            </c:rich>
          </c:tx>
          <c:layout>
            <c:manualLayout>
              <c:xMode val="edge"/>
              <c:yMode val="edge"/>
              <c:x val="0.48877687468662495"/>
              <c:y val="0.84961887117051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86732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698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∆P</a:t>
                </a:r>
              </a:p>
            </c:rich>
          </c:tx>
          <c:layout>
            <c:manualLayout>
              <c:xMode val="edge"/>
              <c:yMode val="edge"/>
              <c:x val="4.798383882045909E-2"/>
              <c:y val="0.40604247998411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Calibração</a:t>
            </a:r>
            <a:r>
              <a:rPr lang="pt-BR" baseline="0"/>
              <a:t> (1951-1980)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Planilha1!$S$6:$S$36</c:f>
              <c:numCache>
                <c:formatCode>General</c:formatCode>
                <c:ptCount val="3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</c:numCache>
            </c:numRef>
          </c:xVal>
          <c:yVal>
            <c:numRef>
              <c:f>Planilha1!$T$6:$T$36</c:f>
              <c:numCache>
                <c:formatCode>#\ ###\ ###\ ##0;\-#\ ###\ ###\ ##0;0</c:formatCode>
                <c:ptCount val="31"/>
                <c:pt idx="0">
                  <c:v>8177348</c:v>
                </c:pt>
                <c:pt idx="1">
                  <c:v>8359518.8049450126</c:v>
                </c:pt>
                <c:pt idx="2">
                  <c:v>8544402.8772902396</c:v>
                </c:pt>
                <c:pt idx="3">
                  <c:v>8731980.6901457906</c:v>
                </c:pt>
                <c:pt idx="4">
                  <c:v>8922229.7833851557</c:v>
                </c:pt>
                <c:pt idx="5">
                  <c:v>9115124.7105856761</c:v>
                </c:pt>
                <c:pt idx="6">
                  <c:v>9310636.9911814537</c:v>
                </c:pt>
                <c:pt idx="7">
                  <c:v>9508735.0682040639</c:v>
                </c:pt>
                <c:pt idx="8">
                  <c:v>9709384.2719789539</c:v>
                </c:pt>
                <c:pt idx="9">
                  <c:v>9912546.790135324</c:v>
                </c:pt>
                <c:pt idx="10">
                  <c:v>10118181.644274695</c:v>
                </c:pt>
                <c:pt idx="11">
                  <c:v>10326244.673628019</c:v>
                </c:pt>
                <c:pt idx="12">
                  <c:v>10536688.526013246</c:v>
                </c:pt>
                <c:pt idx="13">
                  <c:v>10749462.656384544</c:v>
                </c:pt>
                <c:pt idx="14">
                  <c:v>10964513.333241012</c:v>
                </c:pt>
                <c:pt idx="15">
                  <c:v>11181783.653136676</c:v>
                </c:pt>
                <c:pt idx="16">
                  <c:v>11401213.56350499</c:v>
                </c:pt>
                <c:pt idx="17">
                  <c:v>11622739.893979909</c:v>
                </c:pt>
                <c:pt idx="18">
                  <c:v>11846296.396362143</c:v>
                </c:pt>
                <c:pt idx="19">
                  <c:v>12071813.793343488</c:v>
                </c:pt>
                <c:pt idx="20">
                  <c:v>12299219.836064361</c:v>
                </c:pt>
                <c:pt idx="21">
                  <c:v>12528439.370540019</c:v>
                </c:pt>
                <c:pt idx="22">
                  <c:v>12759394.412949745</c:v>
                </c:pt>
                <c:pt idx="23">
                  <c:v>12992004.233740631</c:v>
                </c:pt>
                <c:pt idx="24">
                  <c:v>13226185.450453905</c:v>
                </c:pt>
                <c:pt idx="25">
                  <c:v>13461852.129137235</c:v>
                </c:pt>
                <c:pt idx="26">
                  <c:v>13698915.894161474</c:v>
                </c:pt>
                <c:pt idx="27">
                  <c:v>13937286.046215236</c:v>
                </c:pt>
                <c:pt idx="28">
                  <c:v>14176869.688205719</c:v>
                </c:pt>
                <c:pt idx="29">
                  <c:v>14417571.858749919</c:v>
                </c:pt>
                <c:pt idx="30">
                  <c:v>14659295.672896951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463E-A7C2-9451E6BED73C}"/>
            </c:ext>
          </c:extLst>
        </c:ser>
        <c:ser>
          <c:idx val="1"/>
          <c:order val="1"/>
          <c:tx>
            <c:v>Reais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Planilha1!$S$6:$S$36</c:f>
              <c:numCache>
                <c:formatCode>General</c:formatCode>
                <c:ptCount val="3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</c:numCache>
            </c:numRef>
          </c:xVal>
          <c:yVal>
            <c:numRef>
              <c:f>Planilha1!$C$7:$C$37</c:f>
              <c:numCache>
                <c:formatCode>#\ ###\ ###\ ##0;\-#\ ###\ ###\ ##0;0</c:formatCode>
                <c:ptCount val="31"/>
                <c:pt idx="0">
                  <c:v>8177348</c:v>
                </c:pt>
                <c:pt idx="1">
                  <c:v>8398224</c:v>
                </c:pt>
                <c:pt idx="2">
                  <c:v>8595064</c:v>
                </c:pt>
                <c:pt idx="3">
                  <c:v>8782177</c:v>
                </c:pt>
                <c:pt idx="4">
                  <c:v>8970121</c:v>
                </c:pt>
                <c:pt idx="5">
                  <c:v>9165700</c:v>
                </c:pt>
                <c:pt idx="6">
                  <c:v>9371781</c:v>
                </c:pt>
                <c:pt idx="7">
                  <c:v>9587459</c:v>
                </c:pt>
                <c:pt idx="8">
                  <c:v>9808595</c:v>
                </c:pt>
                <c:pt idx="9">
                  <c:v>10028799</c:v>
                </c:pt>
                <c:pt idx="10">
                  <c:v>10242070</c:v>
                </c:pt>
                <c:pt idx="11">
                  <c:v>10445836</c:v>
                </c:pt>
                <c:pt idx="12">
                  <c:v>10643420</c:v>
                </c:pt>
                <c:pt idx="13">
                  <c:v>10845179</c:v>
                </c:pt>
                <c:pt idx="14">
                  <c:v>11065419</c:v>
                </c:pt>
                <c:pt idx="15">
                  <c:v>11313186</c:v>
                </c:pt>
                <c:pt idx="16">
                  <c:v>11593402</c:v>
                </c:pt>
                <c:pt idx="17">
                  <c:v>11899644</c:v>
                </c:pt>
                <c:pt idx="18">
                  <c:v>12215704</c:v>
                </c:pt>
                <c:pt idx="19">
                  <c:v>12518931</c:v>
                </c:pt>
                <c:pt idx="20">
                  <c:v>12793030</c:v>
                </c:pt>
                <c:pt idx="21">
                  <c:v>13033130</c:v>
                </c:pt>
                <c:pt idx="22">
                  <c:v>13244163</c:v>
                </c:pt>
                <c:pt idx="23">
                  <c:v>13431790</c:v>
                </c:pt>
                <c:pt idx="24">
                  <c:v>13605574</c:v>
                </c:pt>
                <c:pt idx="25">
                  <c:v>13773290</c:v>
                </c:pt>
                <c:pt idx="26">
                  <c:v>13935722</c:v>
                </c:pt>
                <c:pt idx="27">
                  <c:v>14092545</c:v>
                </c:pt>
                <c:pt idx="28">
                  <c:v>14249403</c:v>
                </c:pt>
                <c:pt idx="29">
                  <c:v>14413002</c:v>
                </c:pt>
                <c:pt idx="30">
                  <c:v>14588400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E-463E-A7C2-9451E6BE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36160"/>
        <c:axId val="1698854016"/>
      </c:scatterChart>
      <c:valAx>
        <c:axId val="18088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layout>
            <c:manualLayout>
              <c:xMode val="edge"/>
              <c:yMode val="edge"/>
              <c:x val="0.45967301773612002"/>
              <c:y val="0.8776894311781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854016"/>
        <c:crosses val="autoZero"/>
        <c:crossBetween val="midCat"/>
      </c:valAx>
      <c:valAx>
        <c:axId val="16988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</a:t>
                </a:r>
              </a:p>
            </c:rich>
          </c:tx>
          <c:layout>
            <c:manualLayout>
              <c:xMode val="edge"/>
              <c:yMode val="edge"/>
              <c:x val="3.0523763306896885E-2"/>
              <c:y val="0.32346934462830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83616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Logístico</a:t>
            </a:r>
            <a:r>
              <a:rPr lang="en-US" baseline="0"/>
              <a:t> x Real (1980-2020)</a:t>
            </a:r>
            <a:endParaRPr lang="en-US"/>
          </a:p>
        </c:rich>
      </c:tx>
      <c:layout>
        <c:manualLayout>
          <c:xMode val="edge"/>
          <c:yMode val="edge"/>
          <c:x val="0.28769619373650179"/>
          <c:y val="3.2768612313773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Planilha1!$AE$6:$AE$46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Planilha1!$AF$6:$AF$45</c:f>
              <c:numCache>
                <c:formatCode>#\ ###\ ###\ ##0;\-#\ ###\ ###\ ##0;0</c:formatCode>
                <c:ptCount val="40"/>
                <c:pt idx="0">
                  <c:v>14588400</c:v>
                </c:pt>
                <c:pt idx="1">
                  <c:v>14830786.790134132</c:v>
                </c:pt>
                <c:pt idx="2">
                  <c:v>15074025.809244726</c:v>
                </c:pt>
                <c:pt idx="3">
                  <c:v>15318015.723435277</c:v>
                </c:pt>
                <c:pt idx="4">
                  <c:v>15562653.852897856</c:v>
                </c:pt>
                <c:pt idx="5">
                  <c:v>15807836.340633765</c:v>
                </c:pt>
                <c:pt idx="6">
                  <c:v>16053458.325608158</c:v>
                </c:pt>
                <c:pt idx="7">
                  <c:v>16299414.119738895</c:v>
                </c:pt>
                <c:pt idx="8">
                  <c:v>16545597.388095176</c:v>
                </c:pt>
                <c:pt idx="9">
                  <c:v>16791901.331660636</c:v>
                </c:pt>
                <c:pt idx="10">
                  <c:v>17038218.871998496</c:v>
                </c:pt>
                <c:pt idx="11">
                  <c:v>17284442.837143447</c:v>
                </c:pt>
                <c:pt idx="12">
                  <c:v>17530466.148036212</c:v>
                </c:pt>
                <c:pt idx="13">
                  <c:v>17776182.004812274</c:v>
                </c:pt>
                <c:pt idx="14">
                  <c:v>18021484.072256263</c:v>
                </c:pt>
                <c:pt idx="15">
                  <c:v>18266266.663737696</c:v>
                </c:pt>
                <c:pt idx="16">
                  <c:v>18510424.922952455</c:v>
                </c:pt>
                <c:pt idx="17">
                  <c:v>18753855.002807286</c:v>
                </c:pt>
                <c:pt idx="18">
                  <c:v>18996454.240801584</c:v>
                </c:pt>
                <c:pt idx="19">
                  <c:v>19238121.330281738</c:v>
                </c:pt>
                <c:pt idx="20">
                  <c:v>19478756.486968167</c:v>
                </c:pt>
                <c:pt idx="21">
                  <c:v>19718261.610183463</c:v>
                </c:pt>
                <c:pt idx="22">
                  <c:v>19956540.438241802</c:v>
                </c:pt>
                <c:pt idx="23">
                  <c:v>20193498.697494373</c:v>
                </c:pt>
                <c:pt idx="24">
                  <c:v>20429044.244563021</c:v>
                </c:pt>
                <c:pt idx="25">
                  <c:v>20663087.201334029</c:v>
                </c:pt>
                <c:pt idx="26">
                  <c:v>20895540.082325686</c:v>
                </c:pt>
                <c:pt idx="27">
                  <c:v>21126317.914086737</c:v>
                </c:pt>
                <c:pt idx="28">
                  <c:v>21355338.346327495</c:v>
                </c:pt>
                <c:pt idx="29">
                  <c:v>21582521.754530963</c:v>
                </c:pt>
                <c:pt idx="30">
                  <c:v>21807791.333837479</c:v>
                </c:pt>
                <c:pt idx="31">
                  <c:v>22031073.184042696</c:v>
                </c:pt>
                <c:pt idx="32">
                  <c:v>22252296.385594741</c:v>
                </c:pt>
                <c:pt idx="33">
                  <c:v>22471393.066522047</c:v>
                </c:pt>
                <c:pt idx="34">
                  <c:v>22688298.460268009</c:v>
                </c:pt>
                <c:pt idx="35">
                  <c:v>22902950.954452056</c:v>
                </c:pt>
                <c:pt idx="36">
                  <c:v>23115292.13061887</c:v>
                </c:pt>
                <c:pt idx="37">
                  <c:v>23325266.795077708</c:v>
                </c:pt>
                <c:pt idx="38">
                  <c:v>23532823.000972144</c:v>
                </c:pt>
                <c:pt idx="39">
                  <c:v>23737912.061756663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5-4084-97F1-30BA0AAF51C5}"/>
            </c:ext>
          </c:extLst>
        </c:ser>
        <c:ser>
          <c:idx val="1"/>
          <c:order val="1"/>
          <c:tx>
            <c:v>Reais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Planilha1!$AE$6:$AE$46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Planilha1!$G$6:$G$45</c:f>
              <c:numCache>
                <c:formatCode>General</c:formatCode>
                <c:ptCount val="40"/>
                <c:pt idx="0">
                  <c:v>14692000</c:v>
                </c:pt>
                <c:pt idx="1">
                  <c:v>14927000</c:v>
                </c:pt>
                <c:pt idx="2">
                  <c:v>15178000</c:v>
                </c:pt>
                <c:pt idx="3">
                  <c:v>15369000</c:v>
                </c:pt>
                <c:pt idx="4">
                  <c:v>15544000</c:v>
                </c:pt>
                <c:pt idx="5">
                  <c:v>15758000</c:v>
                </c:pt>
                <c:pt idx="6">
                  <c:v>16018400</c:v>
                </c:pt>
                <c:pt idx="7">
                  <c:v>16263900</c:v>
                </c:pt>
                <c:pt idx="8">
                  <c:v>16532200</c:v>
                </c:pt>
                <c:pt idx="9">
                  <c:v>16814400</c:v>
                </c:pt>
                <c:pt idx="10">
                  <c:v>17065100</c:v>
                </c:pt>
                <c:pt idx="11">
                  <c:v>17284000</c:v>
                </c:pt>
                <c:pt idx="12">
                  <c:v>17495000</c:v>
                </c:pt>
                <c:pt idx="13">
                  <c:v>17667000</c:v>
                </c:pt>
                <c:pt idx="14">
                  <c:v>17855000</c:v>
                </c:pt>
                <c:pt idx="15">
                  <c:v>18072000</c:v>
                </c:pt>
                <c:pt idx="16">
                  <c:v>18311000</c:v>
                </c:pt>
                <c:pt idx="17">
                  <c:v>18517000</c:v>
                </c:pt>
                <c:pt idx="18">
                  <c:v>18711000</c:v>
                </c:pt>
                <c:pt idx="19">
                  <c:v>18926000</c:v>
                </c:pt>
                <c:pt idx="20">
                  <c:v>19153000</c:v>
                </c:pt>
                <c:pt idx="21">
                  <c:v>19413000</c:v>
                </c:pt>
                <c:pt idx="22">
                  <c:v>19651400</c:v>
                </c:pt>
                <c:pt idx="23">
                  <c:v>19895400</c:v>
                </c:pt>
                <c:pt idx="24">
                  <c:v>20127400</c:v>
                </c:pt>
                <c:pt idx="25">
                  <c:v>20394800</c:v>
                </c:pt>
                <c:pt idx="26">
                  <c:v>20697900</c:v>
                </c:pt>
                <c:pt idx="27">
                  <c:v>20827600</c:v>
                </c:pt>
                <c:pt idx="28">
                  <c:v>21249200</c:v>
                </c:pt>
                <c:pt idx="29">
                  <c:v>21691700</c:v>
                </c:pt>
                <c:pt idx="30">
                  <c:v>22031750</c:v>
                </c:pt>
                <c:pt idx="31">
                  <c:v>22340024</c:v>
                </c:pt>
                <c:pt idx="32">
                  <c:v>22733465</c:v>
                </c:pt>
                <c:pt idx="33">
                  <c:v>23128129</c:v>
                </c:pt>
                <c:pt idx="34">
                  <c:v>23475686</c:v>
                </c:pt>
                <c:pt idx="35">
                  <c:v>23815995</c:v>
                </c:pt>
                <c:pt idx="36">
                  <c:v>24190907</c:v>
                </c:pt>
                <c:pt idx="37">
                  <c:v>24601860</c:v>
                </c:pt>
                <c:pt idx="38">
                  <c:v>24982688</c:v>
                </c:pt>
                <c:pt idx="39">
                  <c:v>25364307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5-4084-97F1-30BA0AAF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823056"/>
        <c:axId val="1554850304"/>
      </c:scatterChart>
      <c:valAx>
        <c:axId val="18508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layout>
            <c:manualLayout>
              <c:xMode val="edge"/>
              <c:yMode val="edge"/>
              <c:x val="0.46963131854092066"/>
              <c:y val="0.87732817488781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50304"/>
        <c:crosses val="autoZero"/>
        <c:crossBetween val="midCat"/>
      </c:valAx>
      <c:valAx>
        <c:axId val="1554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</a:t>
                </a:r>
              </a:p>
            </c:rich>
          </c:tx>
          <c:layout>
            <c:manualLayout>
              <c:xMode val="edge"/>
              <c:yMode val="edge"/>
              <c:x val="3.0562293699048258E-2"/>
              <c:y val="0.35590435840973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82305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Planilha1!$AF$5</c:f>
              <c:strCache>
                <c:ptCount val="1"/>
                <c:pt idx="0">
                  <c:v>População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Planilha1!$AE$6:$AE$76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Planilha1!$AF$6:$AF$76</c:f>
              <c:numCache>
                <c:formatCode>#\ ###\ ###\ ##0;\-#\ ###\ ###\ ##0;0</c:formatCode>
                <c:ptCount val="71"/>
                <c:pt idx="0">
                  <c:v>14588400</c:v>
                </c:pt>
                <c:pt idx="1">
                  <c:v>14830786.790134132</c:v>
                </c:pt>
                <c:pt idx="2">
                  <c:v>15074025.809244726</c:v>
                </c:pt>
                <c:pt idx="3">
                  <c:v>15318015.723435277</c:v>
                </c:pt>
                <c:pt idx="4">
                  <c:v>15562653.852897856</c:v>
                </c:pt>
                <c:pt idx="5">
                  <c:v>15807836.340633765</c:v>
                </c:pt>
                <c:pt idx="6">
                  <c:v>16053458.325608158</c:v>
                </c:pt>
                <c:pt idx="7">
                  <c:v>16299414.119738895</c:v>
                </c:pt>
                <c:pt idx="8">
                  <c:v>16545597.388095176</c:v>
                </c:pt>
                <c:pt idx="9">
                  <c:v>16791901.331660636</c:v>
                </c:pt>
                <c:pt idx="10">
                  <c:v>17038218.871998496</c:v>
                </c:pt>
                <c:pt idx="11">
                  <c:v>17284442.837143447</c:v>
                </c:pt>
                <c:pt idx="12">
                  <c:v>17530466.148036212</c:v>
                </c:pt>
                <c:pt idx="13">
                  <c:v>17776182.004812274</c:v>
                </c:pt>
                <c:pt idx="14">
                  <c:v>18021484.072256263</c:v>
                </c:pt>
                <c:pt idx="15">
                  <c:v>18266266.663737696</c:v>
                </c:pt>
                <c:pt idx="16">
                  <c:v>18510424.922952455</c:v>
                </c:pt>
                <c:pt idx="17">
                  <c:v>18753855.002807286</c:v>
                </c:pt>
                <c:pt idx="18">
                  <c:v>18996454.240801584</c:v>
                </c:pt>
                <c:pt idx="19">
                  <c:v>19238121.330281738</c:v>
                </c:pt>
                <c:pt idx="20">
                  <c:v>19478756.486968167</c:v>
                </c:pt>
                <c:pt idx="21">
                  <c:v>19718261.610183463</c:v>
                </c:pt>
                <c:pt idx="22">
                  <c:v>19956540.438241802</c:v>
                </c:pt>
                <c:pt idx="23">
                  <c:v>20193498.697494373</c:v>
                </c:pt>
                <c:pt idx="24">
                  <c:v>20429044.244563021</c:v>
                </c:pt>
                <c:pt idx="25">
                  <c:v>20663087.201334029</c:v>
                </c:pt>
                <c:pt idx="26">
                  <c:v>20895540.082325686</c:v>
                </c:pt>
                <c:pt idx="27">
                  <c:v>21126317.914086737</c:v>
                </c:pt>
                <c:pt idx="28">
                  <c:v>21355338.346327495</c:v>
                </c:pt>
                <c:pt idx="29">
                  <c:v>21582521.754530963</c:v>
                </c:pt>
                <c:pt idx="30">
                  <c:v>21807791.333837479</c:v>
                </c:pt>
                <c:pt idx="31">
                  <c:v>22031073.184042696</c:v>
                </c:pt>
                <c:pt idx="32">
                  <c:v>22252296.385594741</c:v>
                </c:pt>
                <c:pt idx="33">
                  <c:v>22471393.066522047</c:v>
                </c:pt>
                <c:pt idx="34">
                  <c:v>22688298.460268009</c:v>
                </c:pt>
                <c:pt idx="35">
                  <c:v>22902950.954452056</c:v>
                </c:pt>
                <c:pt idx="36">
                  <c:v>23115292.13061887</c:v>
                </c:pt>
                <c:pt idx="37">
                  <c:v>23325266.795077708</c:v>
                </c:pt>
                <c:pt idx="38">
                  <c:v>23532823.000972144</c:v>
                </c:pt>
                <c:pt idx="39">
                  <c:v>23737912.061756663</c:v>
                </c:pt>
                <c:pt idx="40">
                  <c:v>23940488.556290314</c:v>
                </c:pt>
                <c:pt idx="41">
                  <c:v>24140510.32578893</c:v>
                </c:pt>
                <c:pt idx="42">
                  <c:v>24337938.462905966</c:v>
                </c:pt>
                <c:pt idx="43">
                  <c:v>24532737.293237925</c:v>
                </c:pt>
                <c:pt idx="44">
                  <c:v>24724874.349573433</c:v>
                </c:pt>
                <c:pt idx="45">
                  <c:v>24914320.339225229</c:v>
                </c:pt>
                <c:pt idx="46">
                  <c:v>25101049.10480174</c:v>
                </c:pt>
                <c:pt idx="47">
                  <c:v>25285037.578789525</c:v>
                </c:pt>
                <c:pt idx="48">
                  <c:v>25466265.732329577</c:v>
                </c:pt>
                <c:pt idx="49">
                  <c:v>25644716.518579591</c:v>
                </c:pt>
                <c:pt idx="50">
                  <c:v>25820375.811060619</c:v>
                </c:pt>
                <c:pt idx="51">
                  <c:v>25993232.337390501</c:v>
                </c:pt>
                <c:pt idx="52">
                  <c:v>26163277.608807769</c:v>
                </c:pt>
                <c:pt idx="53">
                  <c:v>26330505.845888902</c:v>
                </c:pt>
                <c:pt idx="54">
                  <c:v>26494913.900858749</c:v>
                </c:pt>
                <c:pt idx="55">
                  <c:v>26656501.176888853</c:v>
                </c:pt>
                <c:pt idx="56">
                  <c:v>26815269.544771519</c:v>
                </c:pt>
                <c:pt idx="57">
                  <c:v>26971223.257348772</c:v>
                </c:pt>
                <c:pt idx="58">
                  <c:v>27124368.8620653</c:v>
                </c:pt>
                <c:pt idx="59">
                  <c:v>27274715.112002853</c:v>
                </c:pt>
                <c:pt idx="60">
                  <c:v>27422272.87574086</c:v>
                </c:pt>
                <c:pt idx="61">
                  <c:v>27567055.046374258</c:v>
                </c:pt>
                <c:pt idx="62">
                  <c:v>27709076.450004876</c:v>
                </c:pt>
                <c:pt idx="63">
                  <c:v>27848353.754007254</c:v>
                </c:pt>
                <c:pt idx="64">
                  <c:v>27984905.375353888</c:v>
                </c:pt>
                <c:pt idx="65">
                  <c:v>28118751.389268398</c:v>
                </c:pt>
                <c:pt idx="66">
                  <c:v>28249913.438458439</c:v>
                </c:pt>
                <c:pt idx="67">
                  <c:v>28378414.643163271</c:v>
                </c:pt>
                <c:pt idx="68">
                  <c:v>28504279.512233909</c:v>
                </c:pt>
                <c:pt idx="69">
                  <c:v>28627533.855446875</c:v>
                </c:pt>
                <c:pt idx="70">
                  <c:v>28748204.697235841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9-4F9C-9E8A-1EB5AE6E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37344"/>
        <c:axId val="1699896432"/>
      </c:scatterChart>
      <c:valAx>
        <c:axId val="13614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896432"/>
        <c:crosses val="autoZero"/>
        <c:crossBetween val="midCat"/>
      </c:valAx>
      <c:valAx>
        <c:axId val="1699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43734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Modelo</a:t>
            </a:r>
            <a:r>
              <a:rPr lang="pt-BR" baseline="0"/>
              <a:t> (1980-2050) x Reais (1950-1980)</a:t>
            </a:r>
            <a:endParaRPr lang="pt-BR"/>
          </a:p>
        </c:rich>
      </c:tx>
      <c:layout>
        <c:manualLayout>
          <c:xMode val="edge"/>
          <c:yMode val="edge"/>
          <c:x val="0.18061118602447848"/>
          <c:y val="3.240741922113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29429163033718"/>
          <c:y val="0.272986757431743"/>
          <c:w val="0.72782874153210109"/>
          <c:h val="0.51681267017084798"/>
        </c:manualLayout>
      </c:layout>
      <c:scatterChart>
        <c:scatterStyle val="lineMarker"/>
        <c:varyColors val="0"/>
        <c:ser>
          <c:idx val="0"/>
          <c:order val="0"/>
          <c:tx>
            <c:v>Modelo(1980-2050)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Planilha1!$AE$6:$AE$76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Planilha1!$AF$6:$AF$76</c:f>
              <c:numCache>
                <c:formatCode>#\ ###\ ###\ ##0;\-#\ ###\ ###\ ##0;0</c:formatCode>
                <c:ptCount val="71"/>
                <c:pt idx="0">
                  <c:v>14588400</c:v>
                </c:pt>
                <c:pt idx="1">
                  <c:v>14830786.790134132</c:v>
                </c:pt>
                <c:pt idx="2">
                  <c:v>15074025.809244726</c:v>
                </c:pt>
                <c:pt idx="3">
                  <c:v>15318015.723435277</c:v>
                </c:pt>
                <c:pt idx="4">
                  <c:v>15562653.852897856</c:v>
                </c:pt>
                <c:pt idx="5">
                  <c:v>15807836.340633765</c:v>
                </c:pt>
                <c:pt idx="6">
                  <c:v>16053458.325608158</c:v>
                </c:pt>
                <c:pt idx="7">
                  <c:v>16299414.119738895</c:v>
                </c:pt>
                <c:pt idx="8">
                  <c:v>16545597.388095176</c:v>
                </c:pt>
                <c:pt idx="9">
                  <c:v>16791901.331660636</c:v>
                </c:pt>
                <c:pt idx="10">
                  <c:v>17038218.871998496</c:v>
                </c:pt>
                <c:pt idx="11">
                  <c:v>17284442.837143447</c:v>
                </c:pt>
                <c:pt idx="12">
                  <c:v>17530466.148036212</c:v>
                </c:pt>
                <c:pt idx="13">
                  <c:v>17776182.004812274</c:v>
                </c:pt>
                <c:pt idx="14">
                  <c:v>18021484.072256263</c:v>
                </c:pt>
                <c:pt idx="15">
                  <c:v>18266266.663737696</c:v>
                </c:pt>
                <c:pt idx="16">
                  <c:v>18510424.922952455</c:v>
                </c:pt>
                <c:pt idx="17">
                  <c:v>18753855.002807286</c:v>
                </c:pt>
                <c:pt idx="18">
                  <c:v>18996454.240801584</c:v>
                </c:pt>
                <c:pt idx="19">
                  <c:v>19238121.330281738</c:v>
                </c:pt>
                <c:pt idx="20">
                  <c:v>19478756.486968167</c:v>
                </c:pt>
                <c:pt idx="21">
                  <c:v>19718261.610183463</c:v>
                </c:pt>
                <c:pt idx="22">
                  <c:v>19956540.438241802</c:v>
                </c:pt>
                <c:pt idx="23">
                  <c:v>20193498.697494373</c:v>
                </c:pt>
                <c:pt idx="24">
                  <c:v>20429044.244563021</c:v>
                </c:pt>
                <c:pt idx="25">
                  <c:v>20663087.201334029</c:v>
                </c:pt>
                <c:pt idx="26">
                  <c:v>20895540.082325686</c:v>
                </c:pt>
                <c:pt idx="27">
                  <c:v>21126317.914086737</c:v>
                </c:pt>
                <c:pt idx="28">
                  <c:v>21355338.346327495</c:v>
                </c:pt>
                <c:pt idx="29">
                  <c:v>21582521.754530963</c:v>
                </c:pt>
                <c:pt idx="30">
                  <c:v>21807791.333837479</c:v>
                </c:pt>
                <c:pt idx="31">
                  <c:v>22031073.184042696</c:v>
                </c:pt>
                <c:pt idx="32">
                  <c:v>22252296.385594741</c:v>
                </c:pt>
                <c:pt idx="33">
                  <c:v>22471393.066522047</c:v>
                </c:pt>
                <c:pt idx="34">
                  <c:v>22688298.460268009</c:v>
                </c:pt>
                <c:pt idx="35">
                  <c:v>22902950.954452056</c:v>
                </c:pt>
                <c:pt idx="36">
                  <c:v>23115292.13061887</c:v>
                </c:pt>
                <c:pt idx="37">
                  <c:v>23325266.795077708</c:v>
                </c:pt>
                <c:pt idx="38">
                  <c:v>23532823.000972144</c:v>
                </c:pt>
                <c:pt idx="39">
                  <c:v>23737912.061756663</c:v>
                </c:pt>
                <c:pt idx="40">
                  <c:v>23940488.556290314</c:v>
                </c:pt>
                <c:pt idx="41">
                  <c:v>24140510.32578893</c:v>
                </c:pt>
                <c:pt idx="42">
                  <c:v>24337938.462905966</c:v>
                </c:pt>
                <c:pt idx="43">
                  <c:v>24532737.293237925</c:v>
                </c:pt>
                <c:pt idx="44">
                  <c:v>24724874.349573433</c:v>
                </c:pt>
                <c:pt idx="45">
                  <c:v>24914320.339225229</c:v>
                </c:pt>
                <c:pt idx="46">
                  <c:v>25101049.10480174</c:v>
                </c:pt>
                <c:pt idx="47">
                  <c:v>25285037.578789525</c:v>
                </c:pt>
                <c:pt idx="48">
                  <c:v>25466265.732329577</c:v>
                </c:pt>
                <c:pt idx="49">
                  <c:v>25644716.518579591</c:v>
                </c:pt>
                <c:pt idx="50">
                  <c:v>25820375.811060619</c:v>
                </c:pt>
                <c:pt idx="51">
                  <c:v>25993232.337390501</c:v>
                </c:pt>
                <c:pt idx="52">
                  <c:v>26163277.608807769</c:v>
                </c:pt>
                <c:pt idx="53">
                  <c:v>26330505.845888902</c:v>
                </c:pt>
                <c:pt idx="54">
                  <c:v>26494913.900858749</c:v>
                </c:pt>
                <c:pt idx="55">
                  <c:v>26656501.176888853</c:v>
                </c:pt>
                <c:pt idx="56">
                  <c:v>26815269.544771519</c:v>
                </c:pt>
                <c:pt idx="57">
                  <c:v>26971223.257348772</c:v>
                </c:pt>
                <c:pt idx="58">
                  <c:v>27124368.8620653</c:v>
                </c:pt>
                <c:pt idx="59">
                  <c:v>27274715.112002853</c:v>
                </c:pt>
                <c:pt idx="60">
                  <c:v>27422272.87574086</c:v>
                </c:pt>
                <c:pt idx="61">
                  <c:v>27567055.046374258</c:v>
                </c:pt>
                <c:pt idx="62">
                  <c:v>27709076.450004876</c:v>
                </c:pt>
                <c:pt idx="63">
                  <c:v>27848353.754007254</c:v>
                </c:pt>
                <c:pt idx="64">
                  <c:v>27984905.375353888</c:v>
                </c:pt>
                <c:pt idx="65">
                  <c:v>28118751.389268398</c:v>
                </c:pt>
                <c:pt idx="66">
                  <c:v>28249913.438458439</c:v>
                </c:pt>
                <c:pt idx="67">
                  <c:v>28378414.643163271</c:v>
                </c:pt>
                <c:pt idx="68">
                  <c:v>28504279.512233909</c:v>
                </c:pt>
                <c:pt idx="69">
                  <c:v>28627533.855446875</c:v>
                </c:pt>
                <c:pt idx="70">
                  <c:v>28748204.697235841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4-4FE3-9A78-5D8678998BAA}"/>
            </c:ext>
          </c:extLst>
        </c:ser>
        <c:ser>
          <c:idx val="1"/>
          <c:order val="1"/>
          <c:tx>
            <c:v>Reais(1950-1980)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Planilha1!$B$7:$B$37</c:f>
              <c:numCache>
                <c:formatCode>General</c:formatCode>
                <c:ptCount val="3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</c:numCache>
            </c:numRef>
          </c:xVal>
          <c:yVal>
            <c:numRef>
              <c:f>Planilha1!$C$7:$C$37</c:f>
              <c:numCache>
                <c:formatCode>#\ ###\ ###\ ##0;\-#\ ###\ ###\ ##0;0</c:formatCode>
                <c:ptCount val="31"/>
                <c:pt idx="0">
                  <c:v>8177348</c:v>
                </c:pt>
                <c:pt idx="1">
                  <c:v>8398224</c:v>
                </c:pt>
                <c:pt idx="2">
                  <c:v>8595064</c:v>
                </c:pt>
                <c:pt idx="3">
                  <c:v>8782177</c:v>
                </c:pt>
                <c:pt idx="4">
                  <c:v>8970121</c:v>
                </c:pt>
                <c:pt idx="5">
                  <c:v>9165700</c:v>
                </c:pt>
                <c:pt idx="6">
                  <c:v>9371781</c:v>
                </c:pt>
                <c:pt idx="7">
                  <c:v>9587459</c:v>
                </c:pt>
                <c:pt idx="8">
                  <c:v>9808595</c:v>
                </c:pt>
                <c:pt idx="9">
                  <c:v>10028799</c:v>
                </c:pt>
                <c:pt idx="10">
                  <c:v>10242070</c:v>
                </c:pt>
                <c:pt idx="11">
                  <c:v>10445836</c:v>
                </c:pt>
                <c:pt idx="12">
                  <c:v>10643420</c:v>
                </c:pt>
                <c:pt idx="13">
                  <c:v>10845179</c:v>
                </c:pt>
                <c:pt idx="14">
                  <c:v>11065419</c:v>
                </c:pt>
                <c:pt idx="15">
                  <c:v>11313186</c:v>
                </c:pt>
                <c:pt idx="16">
                  <c:v>11593402</c:v>
                </c:pt>
                <c:pt idx="17">
                  <c:v>11899644</c:v>
                </c:pt>
                <c:pt idx="18">
                  <c:v>12215704</c:v>
                </c:pt>
                <c:pt idx="19">
                  <c:v>12518931</c:v>
                </c:pt>
                <c:pt idx="20">
                  <c:v>12793030</c:v>
                </c:pt>
                <c:pt idx="21">
                  <c:v>13033130</c:v>
                </c:pt>
                <c:pt idx="22">
                  <c:v>13244163</c:v>
                </c:pt>
                <c:pt idx="23">
                  <c:v>13431790</c:v>
                </c:pt>
                <c:pt idx="24">
                  <c:v>13605574</c:v>
                </c:pt>
                <c:pt idx="25">
                  <c:v>13773290</c:v>
                </c:pt>
                <c:pt idx="26">
                  <c:v>13935722</c:v>
                </c:pt>
                <c:pt idx="27">
                  <c:v>14092545</c:v>
                </c:pt>
                <c:pt idx="28">
                  <c:v>14249403</c:v>
                </c:pt>
                <c:pt idx="29">
                  <c:v>14413002</c:v>
                </c:pt>
                <c:pt idx="30">
                  <c:v>14588400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4-4FE3-9A78-5D867899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95744"/>
        <c:axId val="1699915984"/>
      </c:scatterChart>
      <c:valAx>
        <c:axId val="18140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915984"/>
        <c:crosses val="autoZero"/>
        <c:crossBetween val="midCat"/>
      </c:valAx>
      <c:valAx>
        <c:axId val="1699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</a:t>
                </a:r>
              </a:p>
            </c:rich>
          </c:tx>
          <c:layout>
            <c:manualLayout>
              <c:xMode val="edge"/>
              <c:yMode val="edge"/>
              <c:x val="5.0598422059741952E-2"/>
              <c:y val="0.37785118760979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09574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3</xdr:row>
      <xdr:rowOff>87313</xdr:rowOff>
    </xdr:from>
    <xdr:to>
      <xdr:col>15</xdr:col>
      <xdr:colOff>571500</xdr:colOff>
      <xdr:row>18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CD098B-D2CE-4937-A487-3C15B670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40368</xdr:colOff>
      <xdr:row>20</xdr:row>
      <xdr:rowOff>7937</xdr:rowOff>
    </xdr:from>
    <xdr:to>
      <xdr:col>15</xdr:col>
      <xdr:colOff>555625</xdr:colOff>
      <xdr:row>35</xdr:row>
      <xdr:rowOff>63498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F4BCCE-9863-494B-ADC0-1A64B8511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29710</xdr:colOff>
      <xdr:row>38</xdr:row>
      <xdr:rowOff>0</xdr:rowOff>
    </xdr:from>
    <xdr:to>
      <xdr:col>16</xdr:col>
      <xdr:colOff>47625</xdr:colOff>
      <xdr:row>54</xdr:row>
      <xdr:rowOff>41729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3C46A30-482E-4BB4-8071-A0F8CA59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3174</xdr:colOff>
      <xdr:row>2</xdr:row>
      <xdr:rowOff>170543</xdr:rowOff>
    </xdr:from>
    <xdr:to>
      <xdr:col>28</xdr:col>
      <xdr:colOff>523874</xdr:colOff>
      <xdr:row>17</xdr:row>
      <xdr:rowOff>145143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22517F2-A468-4157-961F-6E933AF9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73577</xdr:colOff>
      <xdr:row>20</xdr:row>
      <xdr:rowOff>119139</xdr:rowOff>
    </xdr:from>
    <xdr:to>
      <xdr:col>28</xdr:col>
      <xdr:colOff>598712</xdr:colOff>
      <xdr:row>35</xdr:row>
      <xdr:rowOff>110672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FC76138-A212-499E-ACEB-D880EF29C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8315</xdr:colOff>
      <xdr:row>44</xdr:row>
      <xdr:rowOff>79072</xdr:rowOff>
    </xdr:from>
    <xdr:to>
      <xdr:col>28</xdr:col>
      <xdr:colOff>558649</xdr:colOff>
      <xdr:row>58</xdr:row>
      <xdr:rowOff>155272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50DD511-8E84-4FB6-A052-06700F2C5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1040947</xdr:colOff>
      <xdr:row>60</xdr:row>
      <xdr:rowOff>170543</xdr:rowOff>
    </xdr:from>
    <xdr:to>
      <xdr:col>28</xdr:col>
      <xdr:colOff>514804</xdr:colOff>
      <xdr:row>76</xdr:row>
      <xdr:rowOff>10885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494AAE8-656F-448B-9018-1F9C31A5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8658-1AB4-4EB1-A070-A8BD409DC0A4}">
  <dimension ref="B4:AK115"/>
  <sheetViews>
    <sheetView tabSelected="1" topLeftCell="U30" zoomScale="140" zoomScaleNormal="140" workbookViewId="0">
      <selection activeCell="AA39" sqref="AA39"/>
    </sheetView>
  </sheetViews>
  <sheetFormatPr defaultRowHeight="15" x14ac:dyDescent="0.25"/>
  <cols>
    <col min="3" max="3" width="14.28515625" customWidth="1"/>
    <col min="4" max="4" width="10.5703125" customWidth="1"/>
    <col min="7" max="7" width="9.7109375" bestFit="1" customWidth="1"/>
    <col min="8" max="8" width="11.7109375" customWidth="1"/>
    <col min="9" max="9" width="13.5703125" customWidth="1"/>
    <col min="11" max="11" width="9" bestFit="1" customWidth="1"/>
    <col min="13" max="13" width="11.140625" customWidth="1"/>
    <col min="14" max="14" width="13.42578125" customWidth="1"/>
    <col min="15" max="15" width="14.42578125" customWidth="1"/>
    <col min="20" max="20" width="12.85546875" style="9" customWidth="1"/>
    <col min="21" max="21" width="13.42578125" style="9" customWidth="1"/>
    <col min="22" max="22" width="13.42578125" style="33" customWidth="1"/>
    <col min="23" max="23" width="10.42578125" style="9" customWidth="1"/>
    <col min="26" max="26" width="12.28515625" bestFit="1" customWidth="1"/>
    <col min="27" max="27" width="12.42578125" customWidth="1"/>
    <col min="28" max="28" width="15.7109375" bestFit="1" customWidth="1"/>
    <col min="29" max="29" width="13.7109375" customWidth="1"/>
    <col min="30" max="30" width="13.140625" customWidth="1"/>
    <col min="32" max="32" width="14.85546875" customWidth="1"/>
    <col min="33" max="33" width="17.140625" customWidth="1"/>
    <col min="34" max="34" width="18.140625" customWidth="1"/>
    <col min="35" max="35" width="18.140625" style="9" customWidth="1"/>
    <col min="36" max="36" width="18.85546875" style="18" customWidth="1"/>
    <col min="37" max="37" width="15.5703125" style="18" customWidth="1"/>
  </cols>
  <sheetData>
    <row r="4" spans="2:37" x14ac:dyDescent="0.25">
      <c r="B4" s="42" t="s">
        <v>0</v>
      </c>
      <c r="C4" s="42"/>
      <c r="D4" s="42"/>
      <c r="F4" s="42" t="s">
        <v>6</v>
      </c>
      <c r="G4" s="42"/>
      <c r="H4" s="42"/>
      <c r="S4" s="40" t="s">
        <v>13</v>
      </c>
      <c r="T4" s="40"/>
      <c r="U4" s="40"/>
      <c r="V4"/>
      <c r="AE4" s="41" t="s">
        <v>16</v>
      </c>
      <c r="AF4" s="41"/>
      <c r="AG4" s="41"/>
      <c r="AI4"/>
      <c r="AJ4"/>
      <c r="AK4"/>
    </row>
    <row r="5" spans="2:37" x14ac:dyDescent="0.25">
      <c r="B5" s="43" t="s">
        <v>1</v>
      </c>
      <c r="C5" s="44"/>
      <c r="D5" s="44"/>
      <c r="F5" s="11" t="s">
        <v>2</v>
      </c>
      <c r="G5" s="12" t="s">
        <v>3</v>
      </c>
      <c r="H5" s="13" t="s">
        <v>4</v>
      </c>
      <c r="S5" s="29" t="s">
        <v>2</v>
      </c>
      <c r="T5" s="29" t="s">
        <v>3</v>
      </c>
      <c r="U5" s="29" t="s">
        <v>4</v>
      </c>
      <c r="V5"/>
      <c r="AE5" s="31" t="s">
        <v>7</v>
      </c>
      <c r="AF5" s="31" t="s">
        <v>3</v>
      </c>
      <c r="AG5" s="31" t="s">
        <v>4</v>
      </c>
      <c r="AI5"/>
      <c r="AJ5"/>
      <c r="AK5"/>
    </row>
    <row r="6" spans="2:37" x14ac:dyDescent="0.25">
      <c r="B6" s="1" t="s">
        <v>2</v>
      </c>
      <c r="C6" s="20" t="s">
        <v>3</v>
      </c>
      <c r="D6" s="6" t="s">
        <v>5</v>
      </c>
      <c r="F6" s="4">
        <v>1980</v>
      </c>
      <c r="G6" s="5">
        <v>14692000</v>
      </c>
      <c r="H6" s="3">
        <f>G6-C36</f>
        <v>278998</v>
      </c>
      <c r="S6" s="30">
        <v>1950</v>
      </c>
      <c r="T6" s="23">
        <f>C7</f>
        <v>8177348</v>
      </c>
      <c r="U6" s="7"/>
      <c r="V6" s="37"/>
      <c r="AE6" s="14">
        <v>1980</v>
      </c>
      <c r="AF6" s="24">
        <f>C37</f>
        <v>14588400</v>
      </c>
      <c r="AG6" s="15"/>
      <c r="AI6"/>
      <c r="AJ6"/>
      <c r="AK6"/>
    </row>
    <row r="7" spans="2:37" x14ac:dyDescent="0.25">
      <c r="B7" s="2">
        <v>1950</v>
      </c>
      <c r="C7" s="21">
        <v>8177348</v>
      </c>
      <c r="D7" s="7"/>
      <c r="F7" s="4">
        <f>F6+1</f>
        <v>1981</v>
      </c>
      <c r="G7" s="5">
        <v>14927000</v>
      </c>
      <c r="H7" s="3">
        <f>G7-G6</f>
        <v>235000</v>
      </c>
      <c r="S7" s="30">
        <f>S6+1</f>
        <v>1951</v>
      </c>
      <c r="T7" s="23">
        <f t="shared" ref="T7:T36" si="0">T6+U7</f>
        <v>8359518.8049450126</v>
      </c>
      <c r="U7" s="7">
        <f t="shared" ref="U7:U36" si="1">$T$43*T6*(1-T6/$T$44)</f>
        <v>182170.80494501293</v>
      </c>
      <c r="V7" s="37"/>
      <c r="AE7" s="14">
        <f t="shared" ref="AE7:AE38" si="2">AE6+1</f>
        <v>1981</v>
      </c>
      <c r="AF7" s="24">
        <f>AF6+AG7</f>
        <v>14830786.790134132</v>
      </c>
      <c r="AG7" s="15">
        <f t="shared" ref="AG7:AG38" si="3">$T$43*AF6*(1-AF6/$T$44)</f>
        <v>242386.79013413173</v>
      </c>
      <c r="AI7"/>
      <c r="AJ7"/>
      <c r="AK7"/>
    </row>
    <row r="8" spans="2:37" x14ac:dyDescent="0.25">
      <c r="B8" s="2">
        <f>B7+1</f>
        <v>1951</v>
      </c>
      <c r="C8" s="21">
        <v>8398224</v>
      </c>
      <c r="D8" s="8">
        <f>C8-C7</f>
        <v>220876</v>
      </c>
      <c r="F8" s="4">
        <f t="shared" ref="F8:F45" si="4">F7+1</f>
        <v>1982</v>
      </c>
      <c r="G8" s="5">
        <v>15178000</v>
      </c>
      <c r="H8" s="3">
        <f t="shared" ref="H8:H45" si="5">G8-G7</f>
        <v>251000</v>
      </c>
      <c r="S8" s="30">
        <f t="shared" ref="S8:S35" si="6">S7+1</f>
        <v>1952</v>
      </c>
      <c r="T8" s="23">
        <f t="shared" si="0"/>
        <v>8544402.8772902396</v>
      </c>
      <c r="U8" s="7">
        <f t="shared" si="1"/>
        <v>184884.07234522625</v>
      </c>
      <c r="V8" s="37"/>
      <c r="AE8" s="14">
        <f t="shared" si="2"/>
        <v>1982</v>
      </c>
      <c r="AF8" s="24">
        <f t="shared" ref="AF8:AF71" si="7">AF7+AG8</f>
        <v>15074025.809244726</v>
      </c>
      <c r="AG8" s="15">
        <f t="shared" si="3"/>
        <v>243239.01911059453</v>
      </c>
      <c r="AI8"/>
      <c r="AJ8"/>
      <c r="AK8"/>
    </row>
    <row r="9" spans="2:37" x14ac:dyDescent="0.25">
      <c r="B9" s="2">
        <f t="shared" ref="B9:B37" si="8">B8+1</f>
        <v>1952</v>
      </c>
      <c r="C9" s="21">
        <v>8595064</v>
      </c>
      <c r="D9" s="8">
        <f t="shared" ref="D9:D37" si="9">C9-C8</f>
        <v>196840</v>
      </c>
      <c r="F9" s="4">
        <f t="shared" si="4"/>
        <v>1983</v>
      </c>
      <c r="G9" s="5">
        <v>15369000</v>
      </c>
      <c r="H9" s="3">
        <f t="shared" si="5"/>
        <v>191000</v>
      </c>
      <c r="S9" s="30">
        <f t="shared" si="6"/>
        <v>1953</v>
      </c>
      <c r="T9" s="23">
        <f t="shared" si="0"/>
        <v>8731980.6901457906</v>
      </c>
      <c r="U9" s="7">
        <f t="shared" si="1"/>
        <v>187577.81285555163</v>
      </c>
      <c r="V9" s="37"/>
      <c r="AE9" s="14">
        <f t="shared" si="2"/>
        <v>1983</v>
      </c>
      <c r="AF9" s="24">
        <f t="shared" si="7"/>
        <v>15318015.723435277</v>
      </c>
      <c r="AG9" s="15">
        <f t="shared" si="3"/>
        <v>243989.91419055185</v>
      </c>
      <c r="AI9"/>
      <c r="AJ9"/>
      <c r="AK9"/>
    </row>
    <row r="10" spans="2:37" x14ac:dyDescent="0.25">
      <c r="B10" s="2">
        <f t="shared" si="8"/>
        <v>1953</v>
      </c>
      <c r="C10" s="21">
        <v>8782177</v>
      </c>
      <c r="D10" s="8">
        <f t="shared" si="9"/>
        <v>187113</v>
      </c>
      <c r="F10" s="4">
        <f t="shared" si="4"/>
        <v>1984</v>
      </c>
      <c r="G10" s="5">
        <v>15544000</v>
      </c>
      <c r="H10" s="3">
        <f t="shared" si="5"/>
        <v>175000</v>
      </c>
      <c r="S10" s="30">
        <f t="shared" si="6"/>
        <v>1954</v>
      </c>
      <c r="T10" s="23">
        <f t="shared" si="0"/>
        <v>8922229.7833851557</v>
      </c>
      <c r="U10" s="7">
        <f t="shared" si="1"/>
        <v>190249.09323936581</v>
      </c>
      <c r="V10" s="37"/>
      <c r="AE10" s="14">
        <f t="shared" si="2"/>
        <v>1984</v>
      </c>
      <c r="AF10" s="24">
        <f t="shared" si="7"/>
        <v>15562653.852897856</v>
      </c>
      <c r="AG10" s="15">
        <f t="shared" si="3"/>
        <v>244638.12946257999</v>
      </c>
      <c r="AI10"/>
      <c r="AJ10"/>
      <c r="AK10"/>
    </row>
    <row r="11" spans="2:37" x14ac:dyDescent="0.25">
      <c r="B11" s="2">
        <f t="shared" si="8"/>
        <v>1954</v>
      </c>
      <c r="C11" s="21">
        <v>8970121</v>
      </c>
      <c r="D11" s="8">
        <f t="shared" si="9"/>
        <v>187944</v>
      </c>
      <c r="F11" s="4">
        <f t="shared" si="4"/>
        <v>1985</v>
      </c>
      <c r="G11" s="5">
        <v>15758000</v>
      </c>
      <c r="H11" s="3">
        <f t="shared" si="5"/>
        <v>214000</v>
      </c>
      <c r="S11" s="30">
        <f t="shared" si="6"/>
        <v>1955</v>
      </c>
      <c r="T11" s="23">
        <f t="shared" si="0"/>
        <v>9115124.7105856761</v>
      </c>
      <c r="U11" s="7">
        <f t="shared" si="1"/>
        <v>192894.92720052102</v>
      </c>
      <c r="V11" s="37"/>
      <c r="AE11" s="14">
        <f t="shared" si="2"/>
        <v>1985</v>
      </c>
      <c r="AF11" s="24">
        <f t="shared" si="7"/>
        <v>15807836.340633765</v>
      </c>
      <c r="AG11" s="15">
        <f t="shared" si="3"/>
        <v>245182.48773590781</v>
      </c>
      <c r="AI11"/>
      <c r="AJ11"/>
      <c r="AK11"/>
    </row>
    <row r="12" spans="2:37" x14ac:dyDescent="0.25">
      <c r="B12" s="2">
        <f t="shared" si="8"/>
        <v>1955</v>
      </c>
      <c r="C12" s="21">
        <v>9165700</v>
      </c>
      <c r="D12" s="8">
        <f t="shared" si="9"/>
        <v>195579</v>
      </c>
      <c r="F12" s="4">
        <f t="shared" si="4"/>
        <v>1986</v>
      </c>
      <c r="G12" s="5">
        <v>16018400</v>
      </c>
      <c r="H12" s="3">
        <f t="shared" si="5"/>
        <v>260400</v>
      </c>
      <c r="S12" s="30">
        <f t="shared" si="6"/>
        <v>1956</v>
      </c>
      <c r="T12" s="23">
        <f t="shared" si="0"/>
        <v>9310636.9911814537</v>
      </c>
      <c r="U12" s="7">
        <f t="shared" si="1"/>
        <v>195512.28059577674</v>
      </c>
      <c r="V12" s="37"/>
      <c r="AE12" s="14">
        <f t="shared" si="2"/>
        <v>1986</v>
      </c>
      <c r="AF12" s="24">
        <f t="shared" si="7"/>
        <v>16053458.325608158</v>
      </c>
      <c r="AG12" s="15">
        <f t="shared" si="3"/>
        <v>245621.98497439324</v>
      </c>
      <c r="AI12"/>
      <c r="AJ12"/>
      <c r="AK12"/>
    </row>
    <row r="13" spans="2:37" x14ac:dyDescent="0.25">
      <c r="B13" s="2">
        <f t="shared" si="8"/>
        <v>1956</v>
      </c>
      <c r="C13" s="21">
        <v>9371781</v>
      </c>
      <c r="D13" s="8">
        <f t="shared" si="9"/>
        <v>206081</v>
      </c>
      <c r="F13" s="4">
        <f t="shared" si="4"/>
        <v>1987</v>
      </c>
      <c r="G13" s="5">
        <v>16263900</v>
      </c>
      <c r="H13" s="3">
        <f t="shared" si="5"/>
        <v>245500</v>
      </c>
      <c r="S13" s="30">
        <f t="shared" si="6"/>
        <v>1957</v>
      </c>
      <c r="T13" s="23">
        <f t="shared" si="0"/>
        <v>9508735.0682040639</v>
      </c>
      <c r="U13" s="7">
        <f t="shared" si="1"/>
        <v>198098.07702260988</v>
      </c>
      <c r="V13" s="37"/>
      <c r="AE13" s="14">
        <f t="shared" si="2"/>
        <v>1987</v>
      </c>
      <c r="AF13" s="24">
        <f t="shared" si="7"/>
        <v>16299414.119738895</v>
      </c>
      <c r="AG13" s="15">
        <f t="shared" si="3"/>
        <v>245955.79413073653</v>
      </c>
      <c r="AI13"/>
      <c r="AJ13"/>
      <c r="AK13"/>
    </row>
    <row r="14" spans="2:37" x14ac:dyDescent="0.25">
      <c r="B14" s="2">
        <f t="shared" si="8"/>
        <v>1957</v>
      </c>
      <c r="C14" s="21">
        <v>9587459</v>
      </c>
      <c r="D14" s="8">
        <f t="shared" si="9"/>
        <v>215678</v>
      </c>
      <c r="F14" s="4">
        <f t="shared" si="4"/>
        <v>1988</v>
      </c>
      <c r="G14" s="5">
        <v>16532200</v>
      </c>
      <c r="H14" s="3">
        <f t="shared" si="5"/>
        <v>268300</v>
      </c>
      <c r="S14" s="30">
        <f t="shared" si="6"/>
        <v>1958</v>
      </c>
      <c r="T14" s="23">
        <f t="shared" si="0"/>
        <v>9709384.2719789539</v>
      </c>
      <c r="U14" s="7">
        <f t="shared" si="1"/>
        <v>200649.20377488915</v>
      </c>
      <c r="V14" s="37"/>
      <c r="AE14" s="14">
        <f t="shared" si="2"/>
        <v>1988</v>
      </c>
      <c r="AF14" s="24">
        <f t="shared" si="7"/>
        <v>16545597.388095176</v>
      </c>
      <c r="AG14" s="15">
        <f t="shared" si="3"/>
        <v>246183.26835628125</v>
      </c>
      <c r="AI14"/>
      <c r="AJ14"/>
      <c r="AK14"/>
    </row>
    <row r="15" spans="2:37" x14ac:dyDescent="0.25">
      <c r="B15" s="2">
        <f t="shared" si="8"/>
        <v>1958</v>
      </c>
      <c r="C15" s="21">
        <v>9808595</v>
      </c>
      <c r="D15" s="8">
        <f t="shared" si="9"/>
        <v>221136</v>
      </c>
      <c r="F15" s="4">
        <f t="shared" si="4"/>
        <v>1989</v>
      </c>
      <c r="G15" s="5">
        <v>16814400</v>
      </c>
      <c r="H15" s="3">
        <f t="shared" si="5"/>
        <v>282200</v>
      </c>
      <c r="S15" s="30">
        <f t="shared" si="6"/>
        <v>1959</v>
      </c>
      <c r="T15" s="23">
        <f t="shared" si="0"/>
        <v>9912546.790135324</v>
      </c>
      <c r="U15" s="7">
        <f t="shared" si="1"/>
        <v>203162.51815637038</v>
      </c>
      <c r="V15" s="37"/>
      <c r="AE15" s="14">
        <f t="shared" si="2"/>
        <v>1989</v>
      </c>
      <c r="AF15" s="24">
        <f t="shared" si="7"/>
        <v>16791901.331660636</v>
      </c>
      <c r="AG15" s="15">
        <f t="shared" si="3"/>
        <v>246303.9435654608</v>
      </c>
      <c r="AI15"/>
      <c r="AJ15"/>
      <c r="AK15"/>
    </row>
    <row r="16" spans="2:37" x14ac:dyDescent="0.25">
      <c r="B16" s="2">
        <f t="shared" si="8"/>
        <v>1959</v>
      </c>
      <c r="C16" s="21">
        <v>10028799</v>
      </c>
      <c r="D16" s="8">
        <f t="shared" si="9"/>
        <v>220204</v>
      </c>
      <c r="F16" s="4">
        <f t="shared" si="4"/>
        <v>1990</v>
      </c>
      <c r="G16" s="5">
        <v>17065100</v>
      </c>
      <c r="H16" s="3">
        <f t="shared" si="5"/>
        <v>250700</v>
      </c>
      <c r="S16" s="30">
        <f t="shared" si="6"/>
        <v>1960</v>
      </c>
      <c r="T16" s="23">
        <f t="shared" si="0"/>
        <v>10118181.644274695</v>
      </c>
      <c r="U16" s="7">
        <f t="shared" si="1"/>
        <v>205634.85413937073</v>
      </c>
      <c r="V16" s="37"/>
      <c r="AE16" s="14">
        <f t="shared" si="2"/>
        <v>1990</v>
      </c>
      <c r="AF16" s="24">
        <f t="shared" si="7"/>
        <v>17038218.871998496</v>
      </c>
      <c r="AG16" s="15">
        <f t="shared" si="3"/>
        <v>246317.54033786082</v>
      </c>
      <c r="AI16"/>
      <c r="AJ16"/>
      <c r="AK16"/>
    </row>
    <row r="17" spans="2:37" x14ac:dyDescent="0.25">
      <c r="B17" s="2">
        <f t="shared" si="8"/>
        <v>1960</v>
      </c>
      <c r="C17" s="21">
        <v>10242070</v>
      </c>
      <c r="D17" s="8">
        <f t="shared" si="9"/>
        <v>213271</v>
      </c>
      <c r="F17" s="4">
        <f t="shared" si="4"/>
        <v>1991</v>
      </c>
      <c r="G17" s="5">
        <v>17284000</v>
      </c>
      <c r="H17" s="3">
        <f t="shared" si="5"/>
        <v>218900</v>
      </c>
      <c r="S17" s="30">
        <f t="shared" si="6"/>
        <v>1961</v>
      </c>
      <c r="T17" s="23">
        <f t="shared" si="0"/>
        <v>10326244.673628019</v>
      </c>
      <c r="U17" s="7">
        <f t="shared" si="1"/>
        <v>208063.02935332345</v>
      </c>
      <c r="V17" s="37"/>
      <c r="AE17" s="14">
        <f t="shared" si="2"/>
        <v>1991</v>
      </c>
      <c r="AF17" s="24">
        <f t="shared" si="7"/>
        <v>17284442.837143447</v>
      </c>
      <c r="AG17" s="15">
        <f t="shared" si="3"/>
        <v>246223.96514495241</v>
      </c>
      <c r="AI17"/>
      <c r="AJ17"/>
      <c r="AK17"/>
    </row>
    <row r="18" spans="2:37" x14ac:dyDescent="0.25">
      <c r="B18" s="2">
        <f t="shared" si="8"/>
        <v>1961</v>
      </c>
      <c r="C18" s="21">
        <v>10445836</v>
      </c>
      <c r="D18" s="8">
        <f t="shared" ref="D18:D26" si="10">C18-C17</f>
        <v>203766</v>
      </c>
      <c r="F18" s="4">
        <f t="shared" si="4"/>
        <v>1992</v>
      </c>
      <c r="G18" s="5">
        <v>17495000</v>
      </c>
      <c r="H18" s="3">
        <f t="shared" si="5"/>
        <v>211000</v>
      </c>
      <c r="S18" s="30">
        <f t="shared" si="6"/>
        <v>1962</v>
      </c>
      <c r="T18" s="23">
        <f t="shared" si="0"/>
        <v>10536688.526013246</v>
      </c>
      <c r="U18" s="7">
        <f t="shared" si="1"/>
        <v>210443.85238522667</v>
      </c>
      <c r="V18" s="37"/>
      <c r="AE18" s="14">
        <f t="shared" si="2"/>
        <v>1992</v>
      </c>
      <c r="AF18" s="24">
        <f t="shared" si="7"/>
        <v>17530466.148036212</v>
      </c>
      <c r="AG18" s="15">
        <f t="shared" si="3"/>
        <v>246023.31089276331</v>
      </c>
      <c r="AI18"/>
      <c r="AJ18"/>
      <c r="AK18"/>
    </row>
    <row r="19" spans="2:37" x14ac:dyDescent="0.25">
      <c r="B19" s="2">
        <f t="shared" si="8"/>
        <v>1962</v>
      </c>
      <c r="C19" s="21">
        <v>10643420</v>
      </c>
      <c r="D19" s="8">
        <f t="shared" si="10"/>
        <v>197584</v>
      </c>
      <c r="F19" s="4">
        <f t="shared" si="4"/>
        <v>1993</v>
      </c>
      <c r="G19" s="5">
        <v>17667000</v>
      </c>
      <c r="H19" s="3">
        <f t="shared" si="5"/>
        <v>172000</v>
      </c>
      <c r="S19" s="30">
        <f t="shared" si="6"/>
        <v>1963</v>
      </c>
      <c r="T19" s="23">
        <f t="shared" si="0"/>
        <v>10749462.656384544</v>
      </c>
      <c r="U19" s="7">
        <f t="shared" si="1"/>
        <v>212774.1303712989</v>
      </c>
      <c r="V19" s="37"/>
      <c r="AE19" s="14">
        <f t="shared" si="2"/>
        <v>1993</v>
      </c>
      <c r="AF19" s="24">
        <f t="shared" si="7"/>
        <v>17776182.004812274</v>
      </c>
      <c r="AG19" s="15">
        <f t="shared" si="3"/>
        <v>245715.85677606266</v>
      </c>
      <c r="AI19"/>
      <c r="AJ19"/>
      <c r="AK19"/>
    </row>
    <row r="20" spans="2:37" x14ac:dyDescent="0.25">
      <c r="B20" s="2">
        <f t="shared" si="8"/>
        <v>1963</v>
      </c>
      <c r="C20" s="21">
        <v>10845179</v>
      </c>
      <c r="D20" s="8">
        <f t="shared" si="10"/>
        <v>201759</v>
      </c>
      <c r="F20" s="4">
        <f t="shared" si="4"/>
        <v>1994</v>
      </c>
      <c r="G20" s="5">
        <v>17855000</v>
      </c>
      <c r="H20" s="3">
        <f t="shared" si="5"/>
        <v>188000</v>
      </c>
      <c r="S20" s="30">
        <f t="shared" si="6"/>
        <v>1964</v>
      </c>
      <c r="T20" s="23">
        <f t="shared" si="0"/>
        <v>10964513.333241012</v>
      </c>
      <c r="U20" s="7">
        <f t="shared" si="1"/>
        <v>215050.67685646759</v>
      </c>
      <c r="V20" s="37"/>
      <c r="AE20" s="14">
        <f t="shared" si="2"/>
        <v>1994</v>
      </c>
      <c r="AF20" s="24">
        <f t="shared" si="7"/>
        <v>18021484.072256263</v>
      </c>
      <c r="AG20" s="15">
        <f t="shared" si="3"/>
        <v>245302.06744399061</v>
      </c>
      <c r="AI20"/>
      <c r="AJ20"/>
      <c r="AK20"/>
    </row>
    <row r="21" spans="2:37" x14ac:dyDescent="0.25">
      <c r="B21" s="2">
        <f t="shared" si="8"/>
        <v>1964</v>
      </c>
      <c r="C21" s="21">
        <v>11065419</v>
      </c>
      <c r="D21" s="8">
        <f t="shared" si="10"/>
        <v>220240</v>
      </c>
      <c r="F21" s="4">
        <f t="shared" si="4"/>
        <v>1995</v>
      </c>
      <c r="G21" s="5">
        <v>18072000</v>
      </c>
      <c r="H21" s="3">
        <f t="shared" si="5"/>
        <v>217000</v>
      </c>
      <c r="S21" s="30">
        <f t="shared" si="6"/>
        <v>1965</v>
      </c>
      <c r="T21" s="23">
        <f t="shared" si="0"/>
        <v>11181783.653136676</v>
      </c>
      <c r="U21" s="7">
        <f t="shared" si="1"/>
        <v>217270.31989566411</v>
      </c>
      <c r="V21" s="37"/>
      <c r="AE21" s="14">
        <f t="shared" si="2"/>
        <v>1995</v>
      </c>
      <c r="AF21" s="24">
        <f t="shared" si="7"/>
        <v>18266266.663737696</v>
      </c>
      <c r="AG21" s="15">
        <f t="shared" si="3"/>
        <v>244782.59148143118</v>
      </c>
      <c r="AI21"/>
      <c r="AJ21"/>
      <c r="AK21"/>
    </row>
    <row r="22" spans="2:37" x14ac:dyDescent="0.25">
      <c r="B22" s="2">
        <f t="shared" si="8"/>
        <v>1965</v>
      </c>
      <c r="C22" s="21">
        <v>11313186</v>
      </c>
      <c r="D22" s="8">
        <f t="shared" si="10"/>
        <v>247767</v>
      </c>
      <c r="F22" s="4">
        <f t="shared" si="4"/>
        <v>1996</v>
      </c>
      <c r="G22" s="5">
        <v>18311000</v>
      </c>
      <c r="H22" s="3">
        <f t="shared" si="5"/>
        <v>239000</v>
      </c>
      <c r="S22" s="30">
        <f t="shared" si="6"/>
        <v>1966</v>
      </c>
      <c r="T22" s="23">
        <f t="shared" si="0"/>
        <v>11401213.56350499</v>
      </c>
      <c r="U22" s="7">
        <f t="shared" si="1"/>
        <v>219429.91036831457</v>
      </c>
      <c r="V22" s="37"/>
      <c r="AE22" s="14">
        <f t="shared" si="2"/>
        <v>1996</v>
      </c>
      <c r="AF22" s="24">
        <f t="shared" si="7"/>
        <v>18510424.922952455</v>
      </c>
      <c r="AG22" s="15">
        <f t="shared" si="3"/>
        <v>244158.25921475713</v>
      </c>
      <c r="AI22"/>
      <c r="AJ22"/>
      <c r="AK22"/>
    </row>
    <row r="23" spans="2:37" x14ac:dyDescent="0.25">
      <c r="B23" s="2">
        <f t="shared" si="8"/>
        <v>1966</v>
      </c>
      <c r="C23" s="21">
        <v>11593402</v>
      </c>
      <c r="D23" s="8">
        <f t="shared" si="10"/>
        <v>280216</v>
      </c>
      <c r="F23" s="4">
        <f t="shared" si="4"/>
        <v>1997</v>
      </c>
      <c r="G23" s="5">
        <v>18517000</v>
      </c>
      <c r="H23" s="3">
        <f t="shared" si="5"/>
        <v>206000</v>
      </c>
      <c r="S23" s="30">
        <f t="shared" si="6"/>
        <v>1967</v>
      </c>
      <c r="T23" s="23">
        <f t="shared" si="0"/>
        <v>11622739.893979909</v>
      </c>
      <c r="U23" s="7">
        <f t="shared" si="1"/>
        <v>221526.33047491877</v>
      </c>
      <c r="V23" s="37"/>
      <c r="AE23" s="14">
        <f t="shared" si="2"/>
        <v>1997</v>
      </c>
      <c r="AF23" s="24">
        <f t="shared" si="7"/>
        <v>18753855.002807286</v>
      </c>
      <c r="AG23" s="15">
        <f t="shared" si="3"/>
        <v>243430.07985483235</v>
      </c>
      <c r="AI23"/>
      <c r="AJ23"/>
      <c r="AK23"/>
    </row>
    <row r="24" spans="2:37" x14ac:dyDescent="0.25">
      <c r="B24" s="2">
        <f t="shared" si="8"/>
        <v>1967</v>
      </c>
      <c r="C24" s="21">
        <v>11899644</v>
      </c>
      <c r="D24" s="8">
        <f t="shared" si="10"/>
        <v>306242</v>
      </c>
      <c r="F24" s="4">
        <f t="shared" si="4"/>
        <v>1998</v>
      </c>
      <c r="G24" s="5">
        <v>18711000</v>
      </c>
      <c r="H24" s="3">
        <f t="shared" si="5"/>
        <v>194000</v>
      </c>
      <c r="S24" s="30">
        <f t="shared" si="6"/>
        <v>1968</v>
      </c>
      <c r="T24" s="23">
        <f t="shared" si="0"/>
        <v>11846296.396362143</v>
      </c>
      <c r="U24" s="7">
        <f t="shared" si="1"/>
        <v>223556.50238223342</v>
      </c>
      <c r="V24" s="37"/>
      <c r="AE24" s="14">
        <f t="shared" si="2"/>
        <v>1998</v>
      </c>
      <c r="AF24" s="24">
        <f t="shared" si="7"/>
        <v>18996454.240801584</v>
      </c>
      <c r="AG24" s="15">
        <f t="shared" si="3"/>
        <v>242599.23799429886</v>
      </c>
      <c r="AI24"/>
      <c r="AJ24"/>
      <c r="AK24"/>
    </row>
    <row r="25" spans="2:37" x14ac:dyDescent="0.25">
      <c r="B25" s="2">
        <f t="shared" si="8"/>
        <v>1968</v>
      </c>
      <c r="C25" s="21">
        <v>12215704</v>
      </c>
      <c r="D25" s="8">
        <f t="shared" si="10"/>
        <v>316060</v>
      </c>
      <c r="F25" s="4">
        <f t="shared" si="4"/>
        <v>1999</v>
      </c>
      <c r="G25" s="5">
        <v>18926000</v>
      </c>
      <c r="H25" s="3">
        <f t="shared" si="5"/>
        <v>215000</v>
      </c>
      <c r="S25" s="30">
        <f>S24+1</f>
        <v>1969</v>
      </c>
      <c r="T25" s="23">
        <f t="shared" si="0"/>
        <v>12071813.793343488</v>
      </c>
      <c r="U25" s="7">
        <f t="shared" si="1"/>
        <v>225517.39698134636</v>
      </c>
      <c r="V25" s="37"/>
      <c r="AE25" s="14">
        <f t="shared" si="2"/>
        <v>1999</v>
      </c>
      <c r="AF25" s="24">
        <f t="shared" si="7"/>
        <v>19238121.330281738</v>
      </c>
      <c r="AG25" s="15">
        <f t="shared" si="3"/>
        <v>241667.08948015506</v>
      </c>
      <c r="AI25"/>
      <c r="AJ25"/>
      <c r="AK25"/>
    </row>
    <row r="26" spans="2:37" x14ac:dyDescent="0.25">
      <c r="B26" s="2">
        <f t="shared" si="8"/>
        <v>1969</v>
      </c>
      <c r="C26" s="21">
        <v>12518931</v>
      </c>
      <c r="D26" s="8">
        <f t="shared" si="10"/>
        <v>303227</v>
      </c>
      <c r="F26" s="4">
        <f t="shared" si="4"/>
        <v>2000</v>
      </c>
      <c r="G26" s="5">
        <v>19153000</v>
      </c>
      <c r="H26" s="3">
        <f t="shared" si="5"/>
        <v>227000</v>
      </c>
      <c r="S26" s="30">
        <f t="shared" si="6"/>
        <v>1970</v>
      </c>
      <c r="T26" s="23">
        <f t="shared" si="0"/>
        <v>12299219.836064361</v>
      </c>
      <c r="U26" s="7">
        <f t="shared" si="1"/>
        <v>227406.04272087352</v>
      </c>
      <c r="V26" s="37"/>
      <c r="AE26" s="14">
        <f t="shared" si="2"/>
        <v>2000</v>
      </c>
      <c r="AF26" s="24">
        <f t="shared" si="7"/>
        <v>19478756.486968167</v>
      </c>
      <c r="AG26" s="15">
        <f t="shared" si="3"/>
        <v>240635.15668642754</v>
      </c>
      <c r="AI26"/>
      <c r="AJ26"/>
      <c r="AK26"/>
    </row>
    <row r="27" spans="2:37" x14ac:dyDescent="0.25">
      <c r="B27" s="2">
        <f t="shared" si="8"/>
        <v>1970</v>
      </c>
      <c r="C27" s="21">
        <v>12793030</v>
      </c>
      <c r="D27" s="8">
        <f t="shared" si="9"/>
        <v>274099</v>
      </c>
      <c r="F27" s="4">
        <f t="shared" si="4"/>
        <v>2001</v>
      </c>
      <c r="G27" s="5">
        <v>19413000</v>
      </c>
      <c r="H27" s="3">
        <f t="shared" si="5"/>
        <v>260000</v>
      </c>
      <c r="S27" s="30">
        <f t="shared" si="6"/>
        <v>1971</v>
      </c>
      <c r="T27" s="23">
        <f t="shared" si="0"/>
        <v>12528439.370540019</v>
      </c>
      <c r="U27" s="7">
        <f t="shared" si="1"/>
        <v>229219.53447565759</v>
      </c>
      <c r="V27" s="37"/>
      <c r="AE27" s="14">
        <f t="shared" si="2"/>
        <v>2001</v>
      </c>
      <c r="AF27" s="24">
        <f t="shared" si="7"/>
        <v>19718261.610183463</v>
      </c>
      <c r="AG27" s="15">
        <f t="shared" si="3"/>
        <v>239505.12321529651</v>
      </c>
      <c r="AI27"/>
      <c r="AJ27"/>
      <c r="AK27"/>
    </row>
    <row r="28" spans="2:37" x14ac:dyDescent="0.25">
      <c r="B28" s="2">
        <f t="shared" si="8"/>
        <v>1971</v>
      </c>
      <c r="C28" s="21">
        <v>13033130</v>
      </c>
      <c r="D28" s="8">
        <f t="shared" si="9"/>
        <v>240100</v>
      </c>
      <c r="F28" s="4">
        <f t="shared" si="4"/>
        <v>2002</v>
      </c>
      <c r="G28" s="5">
        <v>19651400</v>
      </c>
      <c r="H28" s="3">
        <f t="shared" si="5"/>
        <v>238400</v>
      </c>
      <c r="S28" s="30">
        <f t="shared" si="6"/>
        <v>1972</v>
      </c>
      <c r="T28" s="23">
        <f t="shared" si="0"/>
        <v>12759394.412949745</v>
      </c>
      <c r="U28" s="7">
        <f t="shared" si="1"/>
        <v>230955.04240972496</v>
      </c>
      <c r="V28" s="37"/>
      <c r="AE28" s="14">
        <f t="shared" si="2"/>
        <v>2002</v>
      </c>
      <c r="AF28" s="24">
        <f t="shared" si="7"/>
        <v>19956540.438241802</v>
      </c>
      <c r="AG28" s="15">
        <f t="shared" si="3"/>
        <v>238278.82805833936</v>
      </c>
      <c r="AI28"/>
      <c r="AJ28"/>
      <c r="AK28"/>
    </row>
    <row r="29" spans="2:37" x14ac:dyDescent="0.25">
      <c r="B29" s="2">
        <f t="shared" si="8"/>
        <v>1972</v>
      </c>
      <c r="C29" s="21">
        <v>13244163</v>
      </c>
      <c r="D29" s="8">
        <f t="shared" si="9"/>
        <v>211033</v>
      </c>
      <c r="F29" s="4">
        <f t="shared" si="4"/>
        <v>2003</v>
      </c>
      <c r="G29" s="5">
        <v>19895400</v>
      </c>
      <c r="H29" s="3">
        <f t="shared" si="5"/>
        <v>244000</v>
      </c>
      <c r="S29" s="30">
        <f t="shared" si="6"/>
        <v>1973</v>
      </c>
      <c r="T29" s="23">
        <f t="shared" si="0"/>
        <v>12992004.233740631</v>
      </c>
      <c r="U29" s="7">
        <f t="shared" si="1"/>
        <v>232609.82079088606</v>
      </c>
      <c r="V29" s="37"/>
      <c r="AE29" s="14">
        <f t="shared" si="2"/>
        <v>2003</v>
      </c>
      <c r="AF29" s="24">
        <f t="shared" si="7"/>
        <v>20193498.697494373</v>
      </c>
      <c r="AG29" s="15">
        <f t="shared" si="3"/>
        <v>236958.25925256975</v>
      </c>
      <c r="AI29"/>
      <c r="AJ29"/>
      <c r="AK29"/>
    </row>
    <row r="30" spans="2:37" x14ac:dyDescent="0.25">
      <c r="B30" s="2">
        <f t="shared" si="8"/>
        <v>1973</v>
      </c>
      <c r="C30" s="21">
        <v>13431790</v>
      </c>
      <c r="D30" s="8">
        <f t="shared" si="9"/>
        <v>187627</v>
      </c>
      <c r="F30" s="4">
        <f t="shared" si="4"/>
        <v>2004</v>
      </c>
      <c r="G30" s="5">
        <v>20127400</v>
      </c>
      <c r="H30" s="3">
        <f t="shared" si="5"/>
        <v>232000</v>
      </c>
      <c r="S30" s="30">
        <f t="shared" si="6"/>
        <v>1974</v>
      </c>
      <c r="T30" s="23">
        <f t="shared" si="0"/>
        <v>13226185.450453905</v>
      </c>
      <c r="U30" s="7">
        <f t="shared" si="1"/>
        <v>234181.21671327474</v>
      </c>
      <c r="V30" s="37"/>
      <c r="AE30" s="14">
        <f t="shared" si="2"/>
        <v>2004</v>
      </c>
      <c r="AF30" s="24">
        <f t="shared" si="7"/>
        <v>20429044.244563021</v>
      </c>
      <c r="AG30" s="15">
        <f t="shared" si="3"/>
        <v>235545.54706864819</v>
      </c>
      <c r="AI30"/>
      <c r="AJ30"/>
      <c r="AK30"/>
    </row>
    <row r="31" spans="2:37" x14ac:dyDescent="0.25">
      <c r="B31" s="2">
        <f t="shared" si="8"/>
        <v>1974</v>
      </c>
      <c r="C31" s="21">
        <v>13605574</v>
      </c>
      <c r="D31" s="8">
        <f t="shared" si="9"/>
        <v>173784</v>
      </c>
      <c r="F31" s="4">
        <f t="shared" si="4"/>
        <v>2005</v>
      </c>
      <c r="G31" s="5">
        <v>20394800</v>
      </c>
      <c r="H31" s="3">
        <f t="shared" si="5"/>
        <v>267400</v>
      </c>
      <c r="S31" s="30">
        <f t="shared" si="6"/>
        <v>1975</v>
      </c>
      <c r="T31" s="23">
        <f t="shared" si="0"/>
        <v>13461852.129137235</v>
      </c>
      <c r="U31" s="7">
        <f t="shared" si="1"/>
        <v>235666.67868332859</v>
      </c>
      <c r="V31" s="37"/>
      <c r="AE31" s="14">
        <f t="shared" si="2"/>
        <v>2005</v>
      </c>
      <c r="AF31" s="24">
        <f t="shared" si="7"/>
        <v>20663087.201334029</v>
      </c>
      <c r="AG31" s="15">
        <f t="shared" si="3"/>
        <v>234042.95677100887</v>
      </c>
      <c r="AI31"/>
      <c r="AJ31"/>
      <c r="AK31"/>
    </row>
    <row r="32" spans="2:37" x14ac:dyDescent="0.25">
      <c r="B32" s="2">
        <f t="shared" si="8"/>
        <v>1975</v>
      </c>
      <c r="C32" s="21">
        <v>13773290</v>
      </c>
      <c r="D32" s="8">
        <f t="shared" si="9"/>
        <v>167716</v>
      </c>
      <c r="F32" s="4">
        <f t="shared" si="4"/>
        <v>2006</v>
      </c>
      <c r="G32" s="5">
        <v>20697900</v>
      </c>
      <c r="H32" s="3">
        <f t="shared" si="5"/>
        <v>303100</v>
      </c>
      <c r="S32" s="30">
        <f t="shared" si="6"/>
        <v>1976</v>
      </c>
      <c r="T32" s="23">
        <f t="shared" si="0"/>
        <v>13698915.894161474</v>
      </c>
      <c r="U32" s="7">
        <f t="shared" si="1"/>
        <v>237063.76502423931</v>
      </c>
      <c r="V32" s="37"/>
      <c r="AE32" s="14">
        <f t="shared" si="2"/>
        <v>2006</v>
      </c>
      <c r="AF32" s="24">
        <f t="shared" si="7"/>
        <v>20895540.082325686</v>
      </c>
      <c r="AG32" s="15">
        <f t="shared" si="3"/>
        <v>232452.88099165747</v>
      </c>
      <c r="AI32"/>
      <c r="AJ32"/>
      <c r="AK32"/>
    </row>
    <row r="33" spans="2:37" x14ac:dyDescent="0.25">
      <c r="B33" s="2">
        <f t="shared" si="8"/>
        <v>1976</v>
      </c>
      <c r="C33" s="21">
        <v>13935722</v>
      </c>
      <c r="D33" s="8">
        <f t="shared" si="9"/>
        <v>162432</v>
      </c>
      <c r="F33" s="4">
        <f t="shared" si="4"/>
        <v>2007</v>
      </c>
      <c r="G33" s="5">
        <v>20827600</v>
      </c>
      <c r="H33" s="3">
        <f t="shared" si="5"/>
        <v>129700</v>
      </c>
      <c r="S33" s="30">
        <f t="shared" si="6"/>
        <v>1977</v>
      </c>
      <c r="T33" s="23">
        <f t="shared" si="0"/>
        <v>13937286.046215236</v>
      </c>
      <c r="U33" s="7">
        <f t="shared" si="1"/>
        <v>238370.15205376229</v>
      </c>
      <c r="V33" s="37"/>
      <c r="AE33" s="14">
        <f t="shared" si="2"/>
        <v>2007</v>
      </c>
      <c r="AF33" s="24">
        <f t="shared" si="7"/>
        <v>21126317.914086737</v>
      </c>
      <c r="AG33" s="15">
        <f t="shared" si="3"/>
        <v>230777.83176105266</v>
      </c>
      <c r="AI33"/>
      <c r="AJ33"/>
      <c r="AK33"/>
    </row>
    <row r="34" spans="2:37" x14ac:dyDescent="0.25">
      <c r="B34" s="2">
        <f t="shared" si="8"/>
        <v>1977</v>
      </c>
      <c r="C34" s="21">
        <v>14092545</v>
      </c>
      <c r="D34" s="8">
        <f t="shared" si="9"/>
        <v>156823</v>
      </c>
      <c r="F34" s="4">
        <f t="shared" si="4"/>
        <v>2008</v>
      </c>
      <c r="G34" s="5">
        <v>21249200</v>
      </c>
      <c r="H34" s="3">
        <f t="shared" si="5"/>
        <v>421600</v>
      </c>
      <c r="S34" s="30">
        <f t="shared" si="6"/>
        <v>1978</v>
      </c>
      <c r="T34" s="23">
        <f t="shared" si="0"/>
        <v>14176869.688205719</v>
      </c>
      <c r="U34" s="7">
        <f t="shared" si="1"/>
        <v>239583.64199048225</v>
      </c>
      <c r="V34" s="37"/>
      <c r="AE34" s="14">
        <f t="shared" si="2"/>
        <v>2008</v>
      </c>
      <c r="AF34" s="24">
        <f t="shared" si="7"/>
        <v>21355338.346327495</v>
      </c>
      <c r="AG34" s="15">
        <f t="shared" si="3"/>
        <v>229020.43224075835</v>
      </c>
      <c r="AI34"/>
      <c r="AJ34"/>
      <c r="AK34"/>
    </row>
    <row r="35" spans="2:37" x14ac:dyDescent="0.25">
      <c r="B35" s="2">
        <f t="shared" si="8"/>
        <v>1978</v>
      </c>
      <c r="C35" s="21">
        <v>14249403</v>
      </c>
      <c r="D35" s="8">
        <f t="shared" si="9"/>
        <v>156858</v>
      </c>
      <c r="F35" s="4">
        <f t="shared" si="4"/>
        <v>2009</v>
      </c>
      <c r="G35" s="5">
        <v>21691700</v>
      </c>
      <c r="H35" s="3">
        <f t="shared" si="5"/>
        <v>442500</v>
      </c>
      <c r="S35" s="30">
        <f t="shared" si="6"/>
        <v>1979</v>
      </c>
      <c r="T35" s="23">
        <f t="shared" si="0"/>
        <v>14417571.858749919</v>
      </c>
      <c r="U35" s="7">
        <f t="shared" si="1"/>
        <v>240702.1705442004</v>
      </c>
      <c r="V35" s="37"/>
      <c r="AE35" s="14">
        <f t="shared" si="2"/>
        <v>2009</v>
      </c>
      <c r="AF35" s="24">
        <f t="shared" si="7"/>
        <v>21582521.754530963</v>
      </c>
      <c r="AG35" s="15">
        <f t="shared" si="3"/>
        <v>227183.40820346639</v>
      </c>
      <c r="AI35"/>
      <c r="AJ35"/>
      <c r="AK35"/>
    </row>
    <row r="36" spans="2:37" x14ac:dyDescent="0.25">
      <c r="B36" s="2">
        <f t="shared" si="8"/>
        <v>1979</v>
      </c>
      <c r="C36" s="21">
        <v>14413002</v>
      </c>
      <c r="D36" s="8">
        <f t="shared" si="9"/>
        <v>163599</v>
      </c>
      <c r="F36" s="4">
        <f t="shared" si="4"/>
        <v>2010</v>
      </c>
      <c r="G36" s="5">
        <v>22031750</v>
      </c>
      <c r="H36" s="3">
        <f t="shared" si="5"/>
        <v>340050</v>
      </c>
      <c r="S36" s="30">
        <f>S35+1</f>
        <v>1980</v>
      </c>
      <c r="T36" s="23">
        <f t="shared" si="0"/>
        <v>14659295.672896951</v>
      </c>
      <c r="U36" s="7">
        <f t="shared" si="1"/>
        <v>241723.81414703222</v>
      </c>
      <c r="V36" s="37"/>
      <c r="W36"/>
      <c r="AE36" s="14">
        <f t="shared" si="2"/>
        <v>2010</v>
      </c>
      <c r="AF36" s="24">
        <f t="shared" si="7"/>
        <v>21807791.333837479</v>
      </c>
      <c r="AG36" s="15">
        <f t="shared" si="3"/>
        <v>225269.57930651767</v>
      </c>
      <c r="AI36"/>
      <c r="AJ36"/>
      <c r="AK36"/>
    </row>
    <row r="37" spans="2:37" x14ac:dyDescent="0.25">
      <c r="B37" s="2">
        <f t="shared" si="8"/>
        <v>1980</v>
      </c>
      <c r="C37" s="21">
        <v>14588400</v>
      </c>
      <c r="D37" s="8">
        <f t="shared" si="9"/>
        <v>175398</v>
      </c>
      <c r="F37" s="4">
        <f t="shared" si="4"/>
        <v>2011</v>
      </c>
      <c r="G37" s="5">
        <v>22340024</v>
      </c>
      <c r="H37" s="3">
        <f t="shared" si="5"/>
        <v>308274</v>
      </c>
      <c r="T37"/>
      <c r="U37"/>
      <c r="V37"/>
      <c r="W37"/>
      <c r="AE37" s="14">
        <f t="shared" si="2"/>
        <v>2011</v>
      </c>
      <c r="AF37" s="24">
        <f t="shared" si="7"/>
        <v>22031073.184042696</v>
      </c>
      <c r="AG37" s="15">
        <f t="shared" si="3"/>
        <v>223281.85020521723</v>
      </c>
      <c r="AI37"/>
      <c r="AJ37"/>
      <c r="AK37"/>
    </row>
    <row r="38" spans="2:37" x14ac:dyDescent="0.25">
      <c r="F38" s="4">
        <f t="shared" si="4"/>
        <v>2012</v>
      </c>
      <c r="G38" s="5">
        <v>22733465</v>
      </c>
      <c r="H38" s="3">
        <f t="shared" si="5"/>
        <v>393441</v>
      </c>
      <c r="T38"/>
      <c r="U38"/>
      <c r="V38"/>
      <c r="W38" s="32"/>
      <c r="X38" s="19" t="s">
        <v>8</v>
      </c>
      <c r="Y38" s="19" t="s">
        <v>12</v>
      </c>
      <c r="Z38" s="19" t="s">
        <v>11</v>
      </c>
      <c r="AE38" s="14">
        <f t="shared" si="2"/>
        <v>2012</v>
      </c>
      <c r="AF38" s="24">
        <f t="shared" si="7"/>
        <v>22252296.385594741</v>
      </c>
      <c r="AG38" s="15">
        <f t="shared" si="3"/>
        <v>221223.20155204297</v>
      </c>
      <c r="AI38"/>
      <c r="AJ38"/>
      <c r="AK38"/>
    </row>
    <row r="39" spans="2:37" x14ac:dyDescent="0.25">
      <c r="F39" s="4">
        <f t="shared" si="4"/>
        <v>2013</v>
      </c>
      <c r="G39" s="5">
        <v>23128129</v>
      </c>
      <c r="H39" s="3">
        <f t="shared" si="5"/>
        <v>394664</v>
      </c>
      <c r="T39"/>
      <c r="U39"/>
      <c r="V39"/>
      <c r="W39" s="17">
        <v>2019</v>
      </c>
      <c r="X39" s="15">
        <v>25364307</v>
      </c>
      <c r="Y39" s="15">
        <v>23737912</v>
      </c>
      <c r="Z39" s="46">
        <v>6.4000000000000001E-2</v>
      </c>
      <c r="AB39" s="34" t="s">
        <v>15</v>
      </c>
      <c r="AC39" s="35" t="s">
        <v>14</v>
      </c>
      <c r="AE39" s="14">
        <f t="shared" ref="AE39:AE70" si="11">AE38+1</f>
        <v>2013</v>
      </c>
      <c r="AF39" s="24">
        <f t="shared" si="7"/>
        <v>22471393.066522047</v>
      </c>
      <c r="AG39" s="15">
        <f t="shared" ref="AG39:AG70" si="12">$T$43*AF38*(1-AF38/$T$44)</f>
        <v>219096.68092730813</v>
      </c>
      <c r="AI39"/>
      <c r="AJ39"/>
      <c r="AK39"/>
    </row>
    <row r="40" spans="2:37" x14ac:dyDescent="0.25">
      <c r="F40" s="4">
        <f t="shared" si="4"/>
        <v>2014</v>
      </c>
      <c r="G40" s="5">
        <v>23475686</v>
      </c>
      <c r="H40" s="3">
        <f t="shared" si="5"/>
        <v>347557</v>
      </c>
      <c r="T40"/>
      <c r="U40"/>
      <c r="V40"/>
      <c r="W40" s="17">
        <v>2000</v>
      </c>
      <c r="X40" s="15">
        <v>19153000</v>
      </c>
      <c r="Y40" s="15">
        <v>19478756</v>
      </c>
      <c r="Z40" s="36">
        <f>Y40/X40-1</f>
        <v>1.7008092726988E-2</v>
      </c>
      <c r="AB40" s="15">
        <v>28748205</v>
      </c>
      <c r="AC40" s="15">
        <v>35900000</v>
      </c>
      <c r="AE40" s="14">
        <f t="shared" si="11"/>
        <v>2014</v>
      </c>
      <c r="AF40" s="24">
        <f t="shared" si="7"/>
        <v>22688298.460268009</v>
      </c>
      <c r="AG40" s="15">
        <f t="shared" si="12"/>
        <v>216905.39374596364</v>
      </c>
    </row>
    <row r="41" spans="2:37" x14ac:dyDescent="0.25">
      <c r="F41" s="4">
        <f t="shared" si="4"/>
        <v>2015</v>
      </c>
      <c r="G41" s="5">
        <v>23815995</v>
      </c>
      <c r="H41" s="3">
        <f t="shared" si="5"/>
        <v>340309</v>
      </c>
      <c r="R41" s="45" t="s">
        <v>17</v>
      </c>
      <c r="S41" s="45"/>
      <c r="T41" s="45"/>
      <c r="U41" s="45"/>
      <c r="V41"/>
      <c r="W41"/>
      <c r="AE41" s="14">
        <f t="shared" si="11"/>
        <v>2015</v>
      </c>
      <c r="AF41" s="24">
        <f t="shared" si="7"/>
        <v>22902950.954452056</v>
      </c>
      <c r="AG41" s="15">
        <f t="shared" si="12"/>
        <v>214652.49418404725</v>
      </c>
    </row>
    <row r="42" spans="2:37" x14ac:dyDescent="0.25">
      <c r="F42" s="4">
        <f t="shared" si="4"/>
        <v>2016</v>
      </c>
      <c r="G42" s="5">
        <v>24190907</v>
      </c>
      <c r="H42" s="3">
        <f t="shared" si="5"/>
        <v>374912</v>
      </c>
      <c r="T42"/>
      <c r="U42"/>
      <c r="V42"/>
      <c r="W42"/>
      <c r="AE42" s="14">
        <f t="shared" si="11"/>
        <v>2016</v>
      </c>
      <c r="AF42" s="24">
        <f t="shared" si="7"/>
        <v>23115292.13061887</v>
      </c>
      <c r="AG42" s="15">
        <f t="shared" si="12"/>
        <v>212341.17616681254</v>
      </c>
    </row>
    <row r="43" spans="2:37" x14ac:dyDescent="0.25">
      <c r="F43" s="4">
        <f t="shared" si="4"/>
        <v>2017</v>
      </c>
      <c r="G43" s="5">
        <v>24601860</v>
      </c>
      <c r="H43" s="3">
        <f t="shared" si="5"/>
        <v>410953</v>
      </c>
      <c r="S43" s="25" t="s">
        <v>9</v>
      </c>
      <c r="T43" s="26">
        <v>2.9499999999999998E-2</v>
      </c>
      <c r="U43"/>
      <c r="V43"/>
      <c r="W43"/>
      <c r="AE43" s="14">
        <f t="shared" si="11"/>
        <v>2017</v>
      </c>
      <c r="AF43" s="24">
        <f t="shared" si="7"/>
        <v>23325266.795077708</v>
      </c>
      <c r="AG43" s="15">
        <f t="shared" si="12"/>
        <v>209974.66445883765</v>
      </c>
    </row>
    <row r="44" spans="2:37" x14ac:dyDescent="0.25">
      <c r="F44" s="4">
        <f t="shared" si="4"/>
        <v>2018</v>
      </c>
      <c r="G44" s="5">
        <v>24982688</v>
      </c>
      <c r="H44" s="3">
        <f t="shared" si="5"/>
        <v>380828</v>
      </c>
      <c r="S44" s="27" t="s">
        <v>10</v>
      </c>
      <c r="T44" s="28">
        <v>33400000</v>
      </c>
      <c r="U44"/>
      <c r="V44"/>
      <c r="W44"/>
      <c r="AE44" s="14">
        <f t="shared" si="11"/>
        <v>2018</v>
      </c>
      <c r="AF44" s="24">
        <f t="shared" si="7"/>
        <v>23532823.000972144</v>
      </c>
      <c r="AG44" s="15">
        <f t="shared" si="12"/>
        <v>207556.20589443718</v>
      </c>
    </row>
    <row r="45" spans="2:37" x14ac:dyDescent="0.25">
      <c r="F45" s="4">
        <f t="shared" si="4"/>
        <v>2019</v>
      </c>
      <c r="G45" s="5">
        <v>25364307</v>
      </c>
      <c r="H45" s="3">
        <f t="shared" si="5"/>
        <v>381619</v>
      </c>
      <c r="T45"/>
      <c r="U45"/>
      <c r="V45"/>
      <c r="W45"/>
      <c r="AE45" s="14">
        <f t="shared" si="11"/>
        <v>2019</v>
      </c>
      <c r="AF45" s="24">
        <f t="shared" si="7"/>
        <v>23737912.061756663</v>
      </c>
      <c r="AG45" s="15">
        <f t="shared" si="12"/>
        <v>205089.06078451758</v>
      </c>
    </row>
    <row r="46" spans="2:37" x14ac:dyDescent="0.25">
      <c r="T46"/>
      <c r="U46"/>
      <c r="V46"/>
      <c r="W46"/>
      <c r="AE46" s="14">
        <f t="shared" si="11"/>
        <v>2020</v>
      </c>
      <c r="AF46" s="24">
        <f t="shared" si="7"/>
        <v>23940488.556290314</v>
      </c>
      <c r="AG46" s="15">
        <f t="shared" si="12"/>
        <v>202576.49453365005</v>
      </c>
    </row>
    <row r="47" spans="2:37" x14ac:dyDescent="0.25">
      <c r="T47"/>
      <c r="U47"/>
      <c r="V47"/>
      <c r="W47"/>
      <c r="AE47" s="14">
        <f t="shared" si="11"/>
        <v>2021</v>
      </c>
      <c r="AF47" s="24">
        <f t="shared" si="7"/>
        <v>24140510.32578893</v>
      </c>
      <c r="AG47" s="15">
        <f t="shared" si="12"/>
        <v>200021.76949861547</v>
      </c>
    </row>
    <row r="48" spans="2:37" x14ac:dyDescent="0.25">
      <c r="T48"/>
      <c r="U48"/>
      <c r="V48"/>
      <c r="W48"/>
      <c r="AE48" s="14">
        <f t="shared" si="11"/>
        <v>2022</v>
      </c>
      <c r="AF48" s="24">
        <f t="shared" si="7"/>
        <v>24337938.462905966</v>
      </c>
      <c r="AG48" s="15">
        <f t="shared" si="12"/>
        <v>197428.13711703397</v>
      </c>
    </row>
    <row r="49" spans="20:33" x14ac:dyDescent="0.25">
      <c r="T49"/>
      <c r="U49"/>
      <c r="V49"/>
      <c r="W49"/>
      <c r="AE49" s="14">
        <f t="shared" si="11"/>
        <v>2023</v>
      </c>
      <c r="AF49" s="24">
        <f t="shared" si="7"/>
        <v>24532737.293237925</v>
      </c>
      <c r="AG49" s="15">
        <f t="shared" si="12"/>
        <v>194798.8303319586</v>
      </c>
    </row>
    <row r="50" spans="20:33" x14ac:dyDescent="0.25">
      <c r="T50"/>
      <c r="U50"/>
      <c r="V50"/>
      <c r="W50"/>
      <c r="AE50" s="14">
        <f t="shared" si="11"/>
        <v>2024</v>
      </c>
      <c r="AF50" s="24">
        <f t="shared" si="7"/>
        <v>24724874.349573433</v>
      </c>
      <c r="AG50" s="15">
        <f t="shared" si="12"/>
        <v>192137.05633551005</v>
      </c>
    </row>
    <row r="51" spans="20:33" x14ac:dyDescent="0.25">
      <c r="T51"/>
      <c r="U51"/>
      <c r="V51"/>
      <c r="W51"/>
      <c r="AE51" s="14">
        <f t="shared" si="11"/>
        <v>2025</v>
      </c>
      <c r="AF51" s="24">
        <f t="shared" si="7"/>
        <v>24914320.339225229</v>
      </c>
      <c r="AG51" s="15">
        <f t="shared" si="12"/>
        <v>189445.98965179556</v>
      </c>
    </row>
    <row r="52" spans="20:33" x14ac:dyDescent="0.25">
      <c r="T52"/>
      <c r="U52"/>
      <c r="V52"/>
      <c r="W52"/>
      <c r="AE52" s="14">
        <f t="shared" si="11"/>
        <v>2026</v>
      </c>
      <c r="AF52" s="24">
        <f t="shared" si="7"/>
        <v>25101049.10480174</v>
      </c>
      <c r="AG52" s="15">
        <f t="shared" si="12"/>
        <v>186728.76557650979</v>
      </c>
    </row>
    <row r="53" spans="20:33" x14ac:dyDescent="0.25">
      <c r="T53"/>
      <c r="U53"/>
      <c r="V53"/>
      <c r="W53"/>
      <c r="AE53" s="14">
        <f t="shared" si="11"/>
        <v>2027</v>
      </c>
      <c r="AF53" s="24">
        <f t="shared" si="7"/>
        <v>25285037.578789525</v>
      </c>
      <c r="AG53" s="15">
        <f t="shared" si="12"/>
        <v>183988.47398778269</v>
      </c>
    </row>
    <row r="54" spans="20:33" x14ac:dyDescent="0.25">
      <c r="T54"/>
      <c r="U54"/>
      <c r="V54"/>
      <c r="W54"/>
      <c r="AE54" s="14">
        <f t="shared" si="11"/>
        <v>2028</v>
      </c>
      <c r="AF54" s="24">
        <f t="shared" si="7"/>
        <v>25466265.732329577</v>
      </c>
      <c r="AG54" s="15">
        <f t="shared" si="12"/>
        <v>181228.15354005285</v>
      </c>
    </row>
    <row r="55" spans="20:33" x14ac:dyDescent="0.25">
      <c r="T55"/>
      <c r="U55"/>
      <c r="V55"/>
      <c r="W55"/>
      <c r="AE55" s="14">
        <f t="shared" si="11"/>
        <v>2029</v>
      </c>
      <c r="AF55" s="24">
        <f t="shared" si="7"/>
        <v>25644716.518579591</v>
      </c>
      <c r="AG55" s="15">
        <f t="shared" si="12"/>
        <v>178450.78625001296</v>
      </c>
    </row>
    <row r="56" spans="20:33" x14ac:dyDescent="0.25">
      <c r="T56"/>
      <c r="U56"/>
      <c r="V56"/>
      <c r="W56"/>
      <c r="AE56" s="14">
        <f t="shared" si="11"/>
        <v>2030</v>
      </c>
      <c r="AF56" s="24">
        <f t="shared" si="7"/>
        <v>25820375.811060619</v>
      </c>
      <c r="AG56" s="15">
        <f t="shared" si="12"/>
        <v>175659.29248102871</v>
      </c>
    </row>
    <row r="57" spans="20:33" x14ac:dyDescent="0.25">
      <c r="T57"/>
      <c r="U57"/>
      <c r="V57"/>
      <c r="W57"/>
      <c r="AE57" s="14">
        <f t="shared" si="11"/>
        <v>2031</v>
      </c>
      <c r="AF57" s="24">
        <f t="shared" si="7"/>
        <v>25993232.337390501</v>
      </c>
      <c r="AG57" s="15">
        <f t="shared" si="12"/>
        <v>172856.52632988329</v>
      </c>
    </row>
    <row r="58" spans="20:33" x14ac:dyDescent="0.25">
      <c r="T58"/>
      <c r="U58"/>
      <c r="V58"/>
      <c r="W58"/>
      <c r="AE58" s="14">
        <f t="shared" si="11"/>
        <v>2032</v>
      </c>
      <c r="AF58" s="24">
        <f t="shared" si="7"/>
        <v>26163277.608807769</v>
      </c>
      <c r="AG58" s="15">
        <f t="shared" si="12"/>
        <v>170045.27141726782</v>
      </c>
    </row>
    <row r="59" spans="20:33" x14ac:dyDescent="0.25">
      <c r="T59"/>
      <c r="U59"/>
      <c r="V59"/>
      <c r="W59"/>
      <c r="AE59" s="14">
        <f t="shared" si="11"/>
        <v>2033</v>
      </c>
      <c r="AF59" s="24">
        <f t="shared" si="7"/>
        <v>26330505.845888902</v>
      </c>
      <c r="AG59" s="15">
        <f t="shared" si="12"/>
        <v>167228.23708113193</v>
      </c>
    </row>
    <row r="60" spans="20:33" x14ac:dyDescent="0.25">
      <c r="T60"/>
      <c r="U60"/>
      <c r="V60"/>
      <c r="W60"/>
      <c r="AE60" s="14">
        <f t="shared" si="11"/>
        <v>2034</v>
      </c>
      <c r="AF60" s="24">
        <f t="shared" si="7"/>
        <v>26494913.900858749</v>
      </c>
      <c r="AG60" s="15">
        <f t="shared" si="12"/>
        <v>164408.05496984554</v>
      </c>
    </row>
    <row r="61" spans="20:33" x14ac:dyDescent="0.25">
      <c r="T61"/>
      <c r="U61"/>
      <c r="V61"/>
      <c r="W61"/>
      <c r="AE61" s="14">
        <f t="shared" si="11"/>
        <v>2035</v>
      </c>
      <c r="AF61" s="24">
        <f t="shared" si="7"/>
        <v>26656501.176888853</v>
      </c>
      <c r="AG61" s="15">
        <f t="shared" si="12"/>
        <v>161587.27603010598</v>
      </c>
    </row>
    <row r="62" spans="20:33" x14ac:dyDescent="0.25">
      <c r="T62"/>
      <c r="U62"/>
      <c r="V62"/>
      <c r="W62"/>
      <c r="AE62" s="14">
        <f t="shared" si="11"/>
        <v>2036</v>
      </c>
      <c r="AF62" s="24">
        <f t="shared" si="7"/>
        <v>26815269.544771519</v>
      </c>
      <c r="AG62" s="15">
        <f t="shared" si="12"/>
        <v>158768.3678826653</v>
      </c>
    </row>
    <row r="63" spans="20:33" x14ac:dyDescent="0.25">
      <c r="T63"/>
      <c r="U63"/>
      <c r="V63"/>
      <c r="W63"/>
      <c r="AE63" s="14">
        <f t="shared" si="11"/>
        <v>2037</v>
      </c>
      <c r="AF63" s="24">
        <f t="shared" si="7"/>
        <v>26971223.257348772</v>
      </c>
      <c r="AG63" s="15">
        <f t="shared" si="12"/>
        <v>155953.71257725221</v>
      </c>
    </row>
    <row r="64" spans="20:33" x14ac:dyDescent="0.25">
      <c r="T64"/>
      <c r="U64"/>
      <c r="V64"/>
      <c r="W64"/>
      <c r="AE64" s="14">
        <f t="shared" si="11"/>
        <v>2038</v>
      </c>
      <c r="AF64" s="24">
        <f t="shared" si="7"/>
        <v>27124368.8620653</v>
      </c>
      <c r="AG64" s="15">
        <f t="shared" si="12"/>
        <v>153145.60471652934</v>
      </c>
    </row>
    <row r="65" spans="2:33" x14ac:dyDescent="0.25">
      <c r="T65"/>
      <c r="U65"/>
      <c r="V65"/>
      <c r="W65"/>
      <c r="AE65" s="14">
        <f t="shared" si="11"/>
        <v>2039</v>
      </c>
      <c r="AF65" s="24">
        <f t="shared" si="7"/>
        <v>27274715.112002853</v>
      </c>
      <c r="AG65" s="15">
        <f t="shared" si="12"/>
        <v>150346.24993755383</v>
      </c>
    </row>
    <row r="66" spans="2:33" x14ac:dyDescent="0.25">
      <c r="T66"/>
      <c r="U66"/>
      <c r="V66"/>
      <c r="W66"/>
      <c r="AE66" s="14">
        <f t="shared" si="11"/>
        <v>2040</v>
      </c>
      <c r="AF66" s="24">
        <f t="shared" si="7"/>
        <v>27422272.87574086</v>
      </c>
      <c r="AG66" s="15">
        <f t="shared" si="12"/>
        <v>147557.7637380049</v>
      </c>
    </row>
    <row r="67" spans="2:33" x14ac:dyDescent="0.25">
      <c r="T67"/>
      <c r="U67"/>
      <c r="V67"/>
      <c r="W67"/>
      <c r="AE67" s="14">
        <f t="shared" si="11"/>
        <v>2041</v>
      </c>
      <c r="AF67" s="24">
        <f t="shared" si="7"/>
        <v>27567055.046374258</v>
      </c>
      <c r="AG67" s="15">
        <f t="shared" si="12"/>
        <v>144782.17063339762</v>
      </c>
    </row>
    <row r="68" spans="2:33" x14ac:dyDescent="0.25">
      <c r="T68"/>
      <c r="U68"/>
      <c r="V68"/>
      <c r="W68"/>
      <c r="AE68" s="14">
        <f t="shared" si="11"/>
        <v>2042</v>
      </c>
      <c r="AF68" s="24">
        <f t="shared" si="7"/>
        <v>27709076.450004876</v>
      </c>
      <c r="AG68" s="15">
        <f t="shared" si="12"/>
        <v>142021.40363061725</v>
      </c>
    </row>
    <row r="69" spans="2:33" x14ac:dyDescent="0.25">
      <c r="T69"/>
      <c r="U69"/>
      <c r="V69"/>
      <c r="W69"/>
      <c r="AE69" s="14">
        <f t="shared" si="11"/>
        <v>2043</v>
      </c>
      <c r="AF69" s="24">
        <f t="shared" si="7"/>
        <v>27848353.754007254</v>
      </c>
      <c r="AG69" s="15">
        <f t="shared" si="12"/>
        <v>139277.30400237927</v>
      </c>
    </row>
    <row r="70" spans="2:33" x14ac:dyDescent="0.25">
      <c r="T70"/>
      <c r="U70"/>
      <c r="V70"/>
      <c r="W70"/>
      <c r="AE70" s="14">
        <f t="shared" si="11"/>
        <v>2044</v>
      </c>
      <c r="AF70" s="24">
        <f t="shared" si="7"/>
        <v>27984905.375353888</v>
      </c>
      <c r="AG70" s="15">
        <f t="shared" si="12"/>
        <v>136551.62134663519</v>
      </c>
    </row>
    <row r="71" spans="2:33" x14ac:dyDescent="0.25">
      <c r="T71"/>
      <c r="U71"/>
      <c r="V71"/>
      <c r="W71"/>
      <c r="AE71" s="14">
        <f t="shared" ref="AE71:AE76" si="13">AE70+1</f>
        <v>2045</v>
      </c>
      <c r="AF71" s="24">
        <f t="shared" si="7"/>
        <v>28118751.389268398</v>
      </c>
      <c r="AG71" s="15">
        <f t="shared" ref="AG71:AG76" si="14">$T$43*AF70*(1-AF70/$T$44)</f>
        <v>133846.01391450936</v>
      </c>
    </row>
    <row r="72" spans="2:33" x14ac:dyDescent="0.25">
      <c r="T72"/>
      <c r="U72"/>
      <c r="V72"/>
      <c r="W72"/>
      <c r="AE72" s="14">
        <f t="shared" si="13"/>
        <v>2046</v>
      </c>
      <c r="AF72" s="24">
        <f t="shared" ref="AF72:AF76" si="15">AF71+AG72</f>
        <v>28249913.438458439</v>
      </c>
      <c r="AG72" s="15">
        <f t="shared" si="14"/>
        <v>131162.04919004158</v>
      </c>
    </row>
    <row r="73" spans="2:33" x14ac:dyDescent="0.25">
      <c r="T73"/>
      <c r="U73"/>
      <c r="V73"/>
      <c r="W73"/>
      <c r="AE73" s="14">
        <f t="shared" si="13"/>
        <v>2047</v>
      </c>
      <c r="AF73" s="24">
        <f t="shared" si="15"/>
        <v>28378414.643163271</v>
      </c>
      <c r="AG73" s="15">
        <f t="shared" si="14"/>
        <v>128501.20470483399</v>
      </c>
    </row>
    <row r="74" spans="2:33" x14ac:dyDescent="0.25">
      <c r="B74" s="10"/>
      <c r="C74" s="10"/>
      <c r="D74" s="10"/>
      <c r="G74" s="38"/>
      <c r="H74" s="39"/>
      <c r="I74" s="39"/>
      <c r="J74" s="39"/>
      <c r="K74" s="39"/>
      <c r="T74"/>
      <c r="U74"/>
      <c r="V74"/>
      <c r="W74"/>
      <c r="AE74" s="14">
        <f t="shared" si="13"/>
        <v>2048</v>
      </c>
      <c r="AF74" s="24">
        <f t="shared" si="15"/>
        <v>28504279.512233909</v>
      </c>
      <c r="AG74" s="15">
        <f t="shared" si="14"/>
        <v>125864.86907063815</v>
      </c>
    </row>
    <row r="75" spans="2:33" x14ac:dyDescent="0.25">
      <c r="T75"/>
      <c r="U75"/>
      <c r="V75"/>
      <c r="W75"/>
      <c r="AE75" s="14">
        <f t="shared" si="13"/>
        <v>2049</v>
      </c>
      <c r="AF75" s="24">
        <f t="shared" si="15"/>
        <v>28627533.855446875</v>
      </c>
      <c r="AG75" s="15">
        <f t="shared" si="14"/>
        <v>123254.34321296753</v>
      </c>
    </row>
    <row r="76" spans="2:33" x14ac:dyDescent="0.25">
      <c r="T76"/>
      <c r="U76"/>
      <c r="V76"/>
      <c r="W76"/>
      <c r="Z76" s="16"/>
      <c r="AE76" s="14">
        <f t="shared" si="13"/>
        <v>2050</v>
      </c>
      <c r="AF76" s="24">
        <f t="shared" si="15"/>
        <v>28748204.697235841</v>
      </c>
      <c r="AG76" s="15">
        <f t="shared" si="14"/>
        <v>120670.84178896633</v>
      </c>
    </row>
    <row r="77" spans="2:33" x14ac:dyDescent="0.25">
      <c r="T77"/>
    </row>
    <row r="78" spans="2:33" x14ac:dyDescent="0.25">
      <c r="T78"/>
    </row>
    <row r="79" spans="2:33" x14ac:dyDescent="0.25">
      <c r="T79"/>
      <c r="U79"/>
      <c r="V79"/>
      <c r="W79"/>
    </row>
    <row r="80" spans="2:33" x14ac:dyDescent="0.25">
      <c r="T80"/>
    </row>
    <row r="81" spans="20:20" x14ac:dyDescent="0.25">
      <c r="T81"/>
    </row>
    <row r="82" spans="20:20" x14ac:dyDescent="0.25">
      <c r="T82"/>
    </row>
    <row r="83" spans="20:20" x14ac:dyDescent="0.25">
      <c r="T83"/>
    </row>
    <row r="84" spans="20:20" x14ac:dyDescent="0.25">
      <c r="T84"/>
    </row>
    <row r="85" spans="20:20" x14ac:dyDescent="0.25">
      <c r="T85"/>
    </row>
    <row r="86" spans="20:20" x14ac:dyDescent="0.25">
      <c r="T86"/>
    </row>
    <row r="87" spans="20:20" x14ac:dyDescent="0.25">
      <c r="T87"/>
    </row>
    <row r="88" spans="20:20" x14ac:dyDescent="0.25">
      <c r="T88"/>
    </row>
    <row r="89" spans="20:20" x14ac:dyDescent="0.25">
      <c r="T89"/>
    </row>
    <row r="90" spans="20:20" x14ac:dyDescent="0.25">
      <c r="T90"/>
    </row>
    <row r="91" spans="20:20" x14ac:dyDescent="0.25">
      <c r="T91"/>
    </row>
    <row r="92" spans="20:20" x14ac:dyDescent="0.25">
      <c r="T92"/>
    </row>
    <row r="93" spans="20:20" x14ac:dyDescent="0.25">
      <c r="T93"/>
    </row>
    <row r="115" spans="14:14" x14ac:dyDescent="0.25">
      <c r="N115" s="22"/>
    </row>
  </sheetData>
  <mergeCells count="7">
    <mergeCell ref="G74:K74"/>
    <mergeCell ref="S4:U4"/>
    <mergeCell ref="AE4:AG4"/>
    <mergeCell ref="F4:H4"/>
    <mergeCell ref="B5:D5"/>
    <mergeCell ref="B4:D4"/>
    <mergeCell ref="R41:U4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40AA19C5BB345B207E7F500E224CA" ma:contentTypeVersion="11" ma:contentTypeDescription="Create a new document." ma:contentTypeScope="" ma:versionID="526c9738a4e5f32c8941b47c5db40ad1">
  <xsd:schema xmlns:xsd="http://www.w3.org/2001/XMLSchema" xmlns:xs="http://www.w3.org/2001/XMLSchema" xmlns:p="http://schemas.microsoft.com/office/2006/metadata/properties" xmlns:ns3="129a5b91-8fe4-4dde-8e8f-bb793fbb3f5e" xmlns:ns4="bf71c534-09aa-48fe-acbf-3d088c7a3ff7" targetNamespace="http://schemas.microsoft.com/office/2006/metadata/properties" ma:root="true" ma:fieldsID="8e77e0af2aad412fabd992374e035b75" ns3:_="" ns4:_="">
    <xsd:import namespace="129a5b91-8fe4-4dde-8e8f-bb793fbb3f5e"/>
    <xsd:import namespace="bf71c534-09aa-48fe-acbf-3d088c7a3f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a5b91-8fe4-4dde-8e8f-bb793fbb3f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1c534-09aa-48fe-acbf-3d088c7a3f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018931-68BB-4AF5-BF87-3A554D7731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FBBEF9-3358-4AEC-A04C-F6E985228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9a5b91-8fe4-4dde-8e8f-bb793fbb3f5e"/>
    <ds:schemaRef ds:uri="bf71c534-09aa-48fe-acbf-3d088c7a3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AF091-2A0F-4138-85F2-D259595077DD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f71c534-09aa-48fe-acbf-3d088c7a3ff7"/>
    <ds:schemaRef ds:uri="129a5b91-8fe4-4dde-8e8f-bb793fbb3f5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</dc:creator>
  <cp:lastModifiedBy>Usuario</cp:lastModifiedBy>
  <dcterms:created xsi:type="dcterms:W3CDTF">2020-09-20T23:00:49Z</dcterms:created>
  <dcterms:modified xsi:type="dcterms:W3CDTF">2020-09-26T17:59:18Z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0x010100C4840AA19C5BB345B207E7F500E224CA</vt:lpwstr>
  </property>
</Properties>
</file>