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20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lisyuman/Downloads/"/>
    </mc:Choice>
  </mc:AlternateContent>
  <xr:revisionPtr revIDLastSave="0" documentId="8_{2C65E187-B279-B943-B12A-73D337297DF0}" xr6:coauthVersionLast="47" xr6:coauthVersionMax="47" xr10:uidLastSave="{00000000-0000-0000-0000-000000000000}"/>
  <bookViews>
    <workbookView xWindow="28820" yWindow="-13960" windowWidth="40960" windowHeight="21360" tabRatio="686" xr2:uid="{00000000-000D-0000-FFFF-FFFF00000000}"/>
  </bookViews>
  <sheets>
    <sheet name="Case 1 Long term planning" sheetId="9" r:id="rId1"/>
    <sheet name="Sheet1" sheetId="10" r:id="rId2"/>
  </sheets>
  <definedNames>
    <definedName name="PEGA_Wave_1">#REF!</definedName>
    <definedName name="solver_adj" localSheetId="0" hidden="1">'Case 1 Long term planning'!$C$69:$F$71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'Case 1 Long term planning'!$C$72:$F$72</definedName>
    <definedName name="solver_lhs2" localSheetId="0" hidden="1">'Case 1 Long term planning'!$C$81:$F$81</definedName>
    <definedName name="solver_lhs3" localSheetId="0" hidden="1">'Case 1 Long term planning'!$C$88:$F$88</definedName>
    <definedName name="solver_lhs4" localSheetId="0" hidden="1">'Case 1 Long term planning'!#REF!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'Case 1 Long term planning'!$G$81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el4" localSheetId="0" hidden="1">3</definedName>
    <definedName name="solver_rhs1" localSheetId="0" hidden="1">'Case 1 Long term planning'!$C$74:$F$74</definedName>
    <definedName name="solver_rhs2" localSheetId="0" hidden="1">'Case 1 Long term planning'!$C$83:$F$83</definedName>
    <definedName name="solver_rhs3" localSheetId="0" hidden="1">'Case 1 Long term planning'!$C$90:$F$90</definedName>
    <definedName name="solver_rhs4" localSheetId="0" hidden="1">'Case 1 Long term planning'!#REF!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  <definedName name="Wave_1">#REF!</definedName>
    <definedName name="Wave_2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0" i="9" l="1"/>
  <c r="M100" i="9"/>
  <c r="L100" i="9"/>
  <c r="K100" i="9"/>
  <c r="N99" i="9"/>
  <c r="M99" i="9"/>
  <c r="L99" i="9"/>
  <c r="K99" i="9"/>
  <c r="N98" i="9"/>
  <c r="M98" i="9"/>
  <c r="L98" i="9"/>
  <c r="K98" i="9"/>
  <c r="M90" i="9"/>
  <c r="L90" i="9"/>
  <c r="K90" i="9"/>
  <c r="J90" i="9"/>
  <c r="M87" i="9"/>
  <c r="M104" i="9" s="1"/>
  <c r="M107" i="9" s="1"/>
  <c r="L87" i="9"/>
  <c r="L104" i="9" s="1"/>
  <c r="L107" i="9" s="1"/>
  <c r="K87" i="9"/>
  <c r="K104" i="9" s="1"/>
  <c r="K107" i="9" s="1"/>
  <c r="J87" i="9"/>
  <c r="J104" i="9" s="1"/>
  <c r="J107" i="9" s="1"/>
  <c r="M86" i="9"/>
  <c r="M103" i="9" s="1"/>
  <c r="L86" i="9"/>
  <c r="L103" i="9" s="1"/>
  <c r="K86" i="9"/>
  <c r="K103" i="9" s="1"/>
  <c r="J86" i="9"/>
  <c r="J103" i="9" s="1"/>
  <c r="M85" i="9"/>
  <c r="L85" i="9"/>
  <c r="K85" i="9"/>
  <c r="K102" i="9" s="1"/>
  <c r="K105" i="9" s="1"/>
  <c r="J85" i="9"/>
  <c r="M83" i="9"/>
  <c r="L83" i="9"/>
  <c r="K83" i="9"/>
  <c r="J83" i="9"/>
  <c r="N81" i="9"/>
  <c r="M81" i="9"/>
  <c r="L81" i="9"/>
  <c r="K81" i="9"/>
  <c r="J81" i="9"/>
  <c r="N74" i="9"/>
  <c r="M72" i="9"/>
  <c r="L72" i="9"/>
  <c r="K72" i="9"/>
  <c r="J72" i="9"/>
  <c r="N71" i="9"/>
  <c r="N70" i="9"/>
  <c r="N69" i="9"/>
  <c r="N72" i="9" s="1"/>
  <c r="G98" i="9"/>
  <c r="F86" i="9"/>
  <c r="F103" i="9" s="1"/>
  <c r="F85" i="9"/>
  <c r="F102" i="9" s="1"/>
  <c r="C81" i="9"/>
  <c r="D90" i="9"/>
  <c r="E90" i="9"/>
  <c r="F90" i="9"/>
  <c r="C90" i="9"/>
  <c r="D85" i="9"/>
  <c r="E85" i="9"/>
  <c r="E102" i="9" s="1"/>
  <c r="D86" i="9"/>
  <c r="D103" i="9" s="1"/>
  <c r="E86" i="9"/>
  <c r="E103" i="9" s="1"/>
  <c r="D87" i="9"/>
  <c r="D104" i="9" s="1"/>
  <c r="E87" i="9"/>
  <c r="E104" i="9" s="1"/>
  <c r="F87" i="9"/>
  <c r="F104" i="9" s="1"/>
  <c r="F107" i="9" s="1"/>
  <c r="C86" i="9"/>
  <c r="C103" i="9" s="1"/>
  <c r="C87" i="9"/>
  <c r="C104" i="9" s="1"/>
  <c r="C85" i="9"/>
  <c r="D72" i="9"/>
  <c r="E72" i="9"/>
  <c r="F72" i="9"/>
  <c r="G69" i="9"/>
  <c r="G70" i="9"/>
  <c r="G71" i="9"/>
  <c r="C72" i="9"/>
  <c r="G81" i="9"/>
  <c r="F99" i="9"/>
  <c r="F100" i="9"/>
  <c r="F98" i="9"/>
  <c r="E99" i="9"/>
  <c r="E100" i="9"/>
  <c r="E98" i="9"/>
  <c r="D100" i="9"/>
  <c r="D99" i="9"/>
  <c r="D98" i="9"/>
  <c r="G99" i="9"/>
  <c r="G100" i="9"/>
  <c r="D81" i="9"/>
  <c r="E81" i="9"/>
  <c r="F81" i="9"/>
  <c r="G74" i="9"/>
  <c r="C83" i="9"/>
  <c r="D83" i="9"/>
  <c r="E83" i="9"/>
  <c r="F83" i="9"/>
  <c r="G64" i="9"/>
  <c r="F64" i="9"/>
  <c r="E64" i="9"/>
  <c r="D64" i="9"/>
  <c r="E30" i="9"/>
  <c r="F30" i="9"/>
  <c r="G30" i="9"/>
  <c r="D30" i="9"/>
  <c r="E37" i="9"/>
  <c r="F37" i="9"/>
  <c r="G37" i="9"/>
  <c r="D37" i="9"/>
  <c r="M88" i="9" l="1"/>
  <c r="M106" i="9"/>
  <c r="E107" i="9"/>
  <c r="L88" i="9"/>
  <c r="J106" i="9"/>
  <c r="K106" i="9"/>
  <c r="L106" i="9"/>
  <c r="J88" i="9"/>
  <c r="J102" i="9"/>
  <c r="J105" i="9" s="1"/>
  <c r="M102" i="9"/>
  <c r="M105" i="9" s="1"/>
  <c r="K88" i="9"/>
  <c r="L102" i="9"/>
  <c r="L105" i="9" s="1"/>
  <c r="D107" i="9"/>
  <c r="F106" i="9"/>
  <c r="E106" i="9"/>
  <c r="D106" i="9"/>
  <c r="E105" i="9"/>
  <c r="C107" i="9"/>
  <c r="C106" i="9"/>
  <c r="C102" i="9"/>
  <c r="C105" i="9" s="1"/>
  <c r="F88" i="9"/>
  <c r="C88" i="9"/>
  <c r="D88" i="9"/>
  <c r="G72" i="9"/>
  <c r="F105" i="9"/>
  <c r="E88" i="9"/>
  <c r="D102" i="9"/>
  <c r="D105" i="9" s="1"/>
</calcChain>
</file>

<file path=xl/sharedStrings.xml><?xml version="1.0" encoding="utf-8"?>
<sst xmlns="http://schemas.openxmlformats.org/spreadsheetml/2006/main" count="253" uniqueCount="96">
  <si>
    <t>AMR</t>
  </si>
  <si>
    <t>PAC</t>
  </si>
  <si>
    <t>Cum Demand FCT</t>
  </si>
  <si>
    <t>Superman</t>
  </si>
  <si>
    <t>Superman Plus</t>
  </si>
  <si>
    <t>Table 1</t>
  </si>
  <si>
    <t>Table 2</t>
  </si>
  <si>
    <t>Table 3</t>
  </si>
  <si>
    <t>Table 4</t>
  </si>
  <si>
    <t>Jan Wk2</t>
  </si>
  <si>
    <t>Jan Wk3</t>
  </si>
  <si>
    <t>Jan Wk4</t>
  </si>
  <si>
    <t>Case</t>
  </si>
  <si>
    <t>Europe</t>
  </si>
  <si>
    <t>Sept wk3</t>
  </si>
  <si>
    <t>Sept wk4</t>
  </si>
  <si>
    <t>Oct wk1</t>
  </si>
  <si>
    <t>Oct wk2</t>
  </si>
  <si>
    <t>Oct wk3</t>
  </si>
  <si>
    <t>Oct wk4</t>
  </si>
  <si>
    <t>Oct wk5</t>
  </si>
  <si>
    <t>Nov wk1</t>
  </si>
  <si>
    <t>Nov wk2</t>
  </si>
  <si>
    <t>Nov wk3</t>
  </si>
  <si>
    <t>Nov wk4</t>
  </si>
  <si>
    <t>Dec wk1</t>
  </si>
  <si>
    <t>Dec wk2</t>
  </si>
  <si>
    <t>Dec wk3</t>
  </si>
  <si>
    <t>Dec wk4</t>
  </si>
  <si>
    <t>Jan wk1</t>
  </si>
  <si>
    <t>Jan wk2</t>
  </si>
  <si>
    <t>Jan wk3</t>
  </si>
  <si>
    <t>Jan wk4</t>
  </si>
  <si>
    <t>Jan wk5</t>
  </si>
  <si>
    <t>Jan Wk5</t>
  </si>
  <si>
    <t>Jan Wk1 Actual build</t>
  </si>
  <si>
    <t>Year-1 Launch in Oct</t>
  </si>
  <si>
    <t>Year-2 Launch in Sep</t>
  </si>
  <si>
    <r>
      <t xml:space="preserve">Princess Plus </t>
    </r>
    <r>
      <rPr>
        <b/>
        <sz val="10"/>
        <color theme="1"/>
        <rFont val="Calibri"/>
        <family val="2"/>
        <scheme val="minor"/>
      </rPr>
      <t>Price - $200</t>
    </r>
  </si>
  <si>
    <t>Superman Mini</t>
  </si>
  <si>
    <t xml:space="preserve">Total Cum A supply </t>
  </si>
  <si>
    <t>Cum Demand Ask</t>
  </si>
  <si>
    <t>Online Store</t>
  </si>
  <si>
    <t>Retail Store</t>
  </si>
  <si>
    <t>Reseller Partners</t>
  </si>
  <si>
    <t>Case 1</t>
  </si>
  <si>
    <t>Case 2</t>
  </si>
  <si>
    <r>
      <t>Dwarf Plus</t>
    </r>
    <r>
      <rPr>
        <b/>
        <sz val="10"/>
        <color theme="1"/>
        <rFont val="Calibri"/>
        <family val="2"/>
        <scheme val="minor"/>
      </rPr>
      <t xml:space="preserve"> Price - $120</t>
    </r>
  </si>
  <si>
    <r>
      <t xml:space="preserve">2. A is the material that being shared by three programs, Superman, Superman Plus and Superman mini.
*Table 1 is the cumulative(Cum) total supply that we can have in Jan.
*Table 2 is the cumulative actual build that factories have by Jan Wk1. 
*Table 3 is the cumulative demand forecast(FCT) for each program by week. 
For Superman Plus, customers are categorized into 3 channels: Online Store, Retail Store and Reseller Partners from 3 regions. The cumulative demand ask is given in *Table 4. Sales team request to protect PAC Reseller Partner demand ask in Jan Wk4 given there is a promotion.
</t>
    </r>
    <r>
      <rPr>
        <b/>
        <sz val="12"/>
        <color theme="4" tint="-0.249977111117893"/>
        <rFont val="Calibri (Body)"/>
      </rPr>
      <t>Question: If prioritzed Superman/Superman Mini, how to allocate remaining supply to each channel/customer for Superman Plus?</t>
    </r>
  </si>
  <si>
    <r>
      <t xml:space="preserve">1. This year, company is going to launch a new product from SepWk3, Superman plus. 
Within Plus series, Last year product is named as Princess Plus, price at $200 with new technology first time enabled compared to Dwarf Plus, which is announced two years ago and sold at $120. This year Superman Plus has updated battery with estimated price at $205. 
*Table 1 is the sales historical demand data for last year new product and the year before. 
</t>
    </r>
    <r>
      <rPr>
        <b/>
        <sz val="12"/>
        <color theme="4" tint="-0.249977111117893"/>
        <rFont val="Calibri (Body)"/>
      </rPr>
      <t xml:space="preserve">Question: generate the estimatd first 15 weeks qty that we need for Superman Plus/Regions and explain the methodology that you applied?   </t>
    </r>
    <r>
      <rPr>
        <sz val="12"/>
        <color theme="1"/>
        <rFont val="Calibri"/>
        <family val="2"/>
        <scheme val="minor"/>
      </rPr>
      <t xml:space="preserve"> 
</t>
    </r>
  </si>
  <si>
    <t>Table 1-cumulative(Cum) total supply</t>
  </si>
  <si>
    <t>JanWk1</t>
  </si>
  <si>
    <t>Jan Wk1</t>
  </si>
  <si>
    <t>JanWk2</t>
  </si>
  <si>
    <t>JanWk3</t>
  </si>
  <si>
    <t>JanWk4</t>
  </si>
  <si>
    <t>JanWk5</t>
  </si>
  <si>
    <t>Cum total Supply</t>
  </si>
  <si>
    <t>Total Cum demand</t>
  </si>
  <si>
    <t>Total</t>
  </si>
  <si>
    <t>Demand incremental</t>
  </si>
  <si>
    <t>superman plus Cum Demand Ask</t>
  </si>
  <si>
    <t>Product/Channel</t>
  </si>
  <si>
    <t>Total Allocation</t>
  </si>
  <si>
    <t>Online Store (Superman Plus)</t>
  </si>
  <si>
    <t>Retail Store (Superman Plus)</t>
  </si>
  <si>
    <t>Reseller AMR (Superman Plus)</t>
  </si>
  <si>
    <t>Reseller EU (Superman Plus)</t>
  </si>
  <si>
    <t>Reseller PAC (Superman Plus)</t>
  </si>
  <si>
    <t>Total Supply</t>
  </si>
  <si>
    <t>Jan Wk1 cumulative Actual build</t>
  </si>
  <si>
    <t>Cum actual build Superman</t>
  </si>
  <si>
    <t>Cum actual build Superman Mini</t>
  </si>
  <si>
    <t>Cum actual build Superman Plus</t>
  </si>
  <si>
    <t>EoH Superman</t>
  </si>
  <si>
    <t>EoH Superman Mini</t>
  </si>
  <si>
    <t>EoH Superman Plus</t>
  </si>
  <si>
    <t>WoS Superman</t>
  </si>
  <si>
    <t>WoS Superman Mini</t>
  </si>
  <si>
    <t>WoS Superman Plus</t>
  </si>
  <si>
    <t>Superman Plus Total</t>
  </si>
  <si>
    <t>=</t>
  </si>
  <si>
    <t>Cum Demand FCT Superman</t>
  </si>
  <si>
    <t>Cum Demand FCT Superman Plus</t>
  </si>
  <si>
    <t>Cum Demand FCT Superman Mini</t>
  </si>
  <si>
    <t>Incremental Demand FCT Superman</t>
  </si>
  <si>
    <t>Incremental Demand FCT Superman Plus</t>
  </si>
  <si>
    <t>Incremental Demand FCT Superman Mini</t>
  </si>
  <si>
    <t>Total Cum Actual Build</t>
  </si>
  <si>
    <t>Feb wk1 (assumption)</t>
  </si>
  <si>
    <t>&lt;=</t>
  </si>
  <si>
    <t xml:space="preserve">End on hand = inverntory 
(cumulative actual build - cum demand) </t>
  </si>
  <si>
    <t>Week of Supply = EOH/AVG(future incremantal demand)</t>
  </si>
  <si>
    <t>Objective: MAX</t>
  </si>
  <si>
    <t xml:space="preserve">Allocaton Solution 1 
Safety Stock = 2 WoS, PrioPrioritize WoS for Superman/Superman Mini </t>
  </si>
  <si>
    <t xml:space="preserve">Allocaton Solution 2 
Safety Stock = 4 WoS, PrioPrioritize WoS for Superman/Superman Mini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</si>
</sst>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%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Verdana"/>
      <family val="2"/>
    </font>
    <font>
      <sz val="9"/>
      <name val="Geneva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4" tint="-0.249977111117893"/>
      <name val="Calibri (Body)"/>
    </font>
    <font>
      <b/>
      <sz val="12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B0F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4">
    <xf numFmtId="0" fontId="0" fillId="0" borderId="0"/>
    <xf numFmtId="0" fontId="2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>
      <alignment vertical="justify"/>
      <protection locked="0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>
      <alignment vertical="justify"/>
      <protection locked="0"/>
    </xf>
    <xf numFmtId="43" fontId="1" fillId="0" borderId="0" applyFont="0" applyFill="0" applyBorder="0" applyAlignment="0" applyProtection="0"/>
    <xf numFmtId="0" fontId="6" fillId="0" borderId="0" applyNumberFormat="0">
      <alignment vertical="justify" textRotation="21" indent="4" justifyLastLine="1" shrinkToFit="1"/>
      <protection locked="0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0" applyNumberFormat="0">
      <alignment vertical="justify"/>
      <protection locked="0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2">
    <xf numFmtId="0" fontId="0" fillId="0" borderId="0" xfId="0"/>
    <xf numFmtId="0" fontId="9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5" xfId="0" applyFont="1" applyBorder="1" applyAlignment="1">
      <alignment horizontal="left" wrapText="1"/>
    </xf>
    <xf numFmtId="0" fontId="9" fillId="0" borderId="0" xfId="0" applyFont="1" applyAlignment="1">
      <alignment horizontal="left" wrapText="1"/>
    </xf>
    <xf numFmtId="0" fontId="9" fillId="0" borderId="6" xfId="0" applyFont="1" applyBorder="1" applyAlignment="1">
      <alignment horizontal="left" wrapText="1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0" xfId="0" applyFont="1"/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/>
    <xf numFmtId="0" fontId="9" fillId="0" borderId="5" xfId="0" applyFont="1" applyBorder="1"/>
    <xf numFmtId="0" fontId="9" fillId="0" borderId="6" xfId="0" applyFont="1" applyBorder="1" applyAlignment="1">
      <alignment horizontal="center"/>
    </xf>
    <xf numFmtId="0" fontId="9" fillId="0" borderId="5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7" xfId="0" applyFont="1" applyBorder="1"/>
    <xf numFmtId="0" fontId="9" fillId="0" borderId="8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5" xfId="0" applyFont="1" applyBorder="1"/>
    <xf numFmtId="0" fontId="11" fillId="0" borderId="0" xfId="0" applyFont="1"/>
    <xf numFmtId="164" fontId="9" fillId="0" borderId="0" xfId="0" applyNumberFormat="1" applyFont="1"/>
    <xf numFmtId="0" fontId="11" fillId="0" borderId="7" xfId="0" applyFont="1" applyBorder="1"/>
    <xf numFmtId="0" fontId="11" fillId="0" borderId="5" xfId="0" applyFont="1" applyBorder="1" applyAlignment="1">
      <alignment horizontal="left"/>
    </xf>
    <xf numFmtId="0" fontId="9" fillId="0" borderId="8" xfId="0" applyFont="1" applyBorder="1"/>
    <xf numFmtId="0" fontId="11" fillId="0" borderId="7" xfId="0" applyFont="1" applyBorder="1" applyAlignment="1">
      <alignment horizontal="left"/>
    </xf>
    <xf numFmtId="1" fontId="9" fillId="0" borderId="1" xfId="0" applyNumberFormat="1" applyFont="1" applyBorder="1" applyAlignment="1">
      <alignment horizontal="left"/>
    </xf>
    <xf numFmtId="2" fontId="9" fillId="0" borderId="8" xfId="0" applyNumberFormat="1" applyFont="1" applyBorder="1" applyAlignment="1">
      <alignment horizontal="center"/>
    </xf>
    <xf numFmtId="0" fontId="9" fillId="0" borderId="1" xfId="0" applyFont="1" applyBorder="1"/>
    <xf numFmtId="0" fontId="9" fillId="0" borderId="0" xfId="0" applyFont="1" applyAlignment="1">
      <alignment horizontal="center" vertical="center"/>
    </xf>
    <xf numFmtId="0" fontId="11" fillId="0" borderId="6" xfId="0" applyFont="1" applyBorder="1"/>
    <xf numFmtId="0" fontId="9" fillId="2" borderId="0" xfId="0" applyFont="1" applyFill="1"/>
    <xf numFmtId="0" fontId="9" fillId="2" borderId="0" xfId="0" applyFont="1" applyFill="1" applyAlignment="1">
      <alignment horizontal="left"/>
    </xf>
    <xf numFmtId="0" fontId="11" fillId="0" borderId="0" xfId="0" applyFont="1" applyAlignment="1">
      <alignment horizontal="center"/>
    </xf>
    <xf numFmtId="0" fontId="11" fillId="0" borderId="6" xfId="0" applyFont="1" applyBorder="1" applyAlignment="1">
      <alignment horizontal="center"/>
    </xf>
    <xf numFmtId="1" fontId="11" fillId="0" borderId="0" xfId="0" applyNumberFormat="1" applyFont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1" fontId="9" fillId="0" borderId="0" xfId="0" applyNumberFormat="1" applyFont="1"/>
    <xf numFmtId="1" fontId="9" fillId="0" borderId="8" xfId="0" applyNumberFormat="1" applyFont="1" applyBorder="1" applyAlignment="1">
      <alignment horizontal="center"/>
    </xf>
    <xf numFmtId="0" fontId="11" fillId="2" borderId="5" xfId="0" applyFont="1" applyFill="1" applyBorder="1"/>
    <xf numFmtId="165" fontId="9" fillId="0" borderId="0" xfId="84" applyNumberFormat="1" applyFont="1"/>
    <xf numFmtId="1" fontId="9" fillId="0" borderId="0" xfId="84" applyNumberFormat="1" applyFont="1" applyFill="1" applyBorder="1" applyAlignment="1">
      <alignment horizontal="center" vertical="center"/>
    </xf>
    <xf numFmtId="1" fontId="9" fillId="0" borderId="0" xfId="84" applyNumberFormat="1" applyFont="1" applyFill="1" applyBorder="1" applyAlignment="1">
      <alignment horizontal="center"/>
    </xf>
    <xf numFmtId="1" fontId="9" fillId="0" borderId="6" xfId="84" applyNumberFormat="1" applyFont="1" applyFill="1" applyBorder="1" applyAlignment="1">
      <alignment horizontal="center"/>
    </xf>
    <xf numFmtId="1" fontId="9" fillId="0" borderId="8" xfId="84" applyNumberFormat="1" applyFont="1" applyFill="1" applyBorder="1" applyAlignment="1">
      <alignment horizontal="center"/>
    </xf>
    <xf numFmtId="1" fontId="9" fillId="0" borderId="1" xfId="84" applyNumberFormat="1" applyFont="1" applyFill="1" applyBorder="1" applyAlignment="1">
      <alignment horizontal="center"/>
    </xf>
    <xf numFmtId="164" fontId="9" fillId="0" borderId="6" xfId="0" applyNumberFormat="1" applyFont="1" applyBorder="1"/>
    <xf numFmtId="0" fontId="11" fillId="0" borderId="8" xfId="0" applyFont="1" applyBorder="1"/>
    <xf numFmtId="0" fontId="9" fillId="0" borderId="5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1" fontId="9" fillId="0" borderId="1" xfId="0" applyNumberFormat="1" applyFont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1" fontId="9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1" fontId="9" fillId="2" borderId="0" xfId="0" applyNumberFormat="1" applyFont="1" applyFill="1"/>
    <xf numFmtId="1" fontId="9" fillId="0" borderId="6" xfId="0" applyNumberFormat="1" applyFont="1" applyBorder="1" applyAlignment="1">
      <alignment horizontal="center"/>
    </xf>
    <xf numFmtId="1" fontId="9" fillId="0" borderId="6" xfId="0" applyNumberFormat="1" applyFont="1" applyBorder="1"/>
    <xf numFmtId="0" fontId="13" fillId="3" borderId="0" xfId="0" applyFont="1" applyFill="1" applyAlignment="1">
      <alignment horizontal="center" vertical="center"/>
    </xf>
    <xf numFmtId="1" fontId="11" fillId="0" borderId="6" xfId="0" applyNumberFormat="1" applyFont="1" applyBorder="1"/>
    <xf numFmtId="1" fontId="9" fillId="4" borderId="8" xfId="0" applyNumberFormat="1" applyFont="1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11" fillId="4" borderId="7" xfId="0" applyFont="1" applyFill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10" fillId="0" borderId="0" xfId="0" applyFont="1" applyAlignment="1">
      <alignment horizontal="center"/>
    </xf>
    <xf numFmtId="1" fontId="9" fillId="4" borderId="1" xfId="0" applyNumberFormat="1" applyFont="1" applyFill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9" fillId="4" borderId="7" xfId="0" applyFont="1" applyFill="1" applyBorder="1"/>
    <xf numFmtId="0" fontId="10" fillId="0" borderId="6" xfId="0" applyFont="1" applyBorder="1" applyAlignment="1">
      <alignment horizontal="center"/>
    </xf>
    <xf numFmtId="1" fontId="10" fillId="0" borderId="0" xfId="0" applyNumberFormat="1" applyFont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9" fillId="0" borderId="5" xfId="0" applyFont="1" applyBorder="1" applyAlignment="1">
      <alignment vertical="center" wrapText="1"/>
    </xf>
    <xf numFmtId="0" fontId="15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0" fillId="0" borderId="9" xfId="0" applyBorder="1" applyAlignment="1">
      <alignment vertical="center"/>
    </xf>
    <xf numFmtId="0" fontId="9" fillId="0" borderId="9" xfId="0" applyFont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9" xfId="0" applyFill="1" applyBorder="1" applyAlignment="1">
      <alignment horizontal="center" vertical="center"/>
    </xf>
    <xf numFmtId="0" fontId="0" fillId="6" borderId="9" xfId="0" applyFill="1" applyBorder="1" applyAlignment="1">
      <alignment horizontal="center"/>
    </xf>
    <xf numFmtId="0" fontId="18" fillId="6" borderId="9" xfId="0" applyFont="1" applyFill="1" applyBorder="1" applyAlignment="1">
      <alignment horizontal="center"/>
    </xf>
    <xf numFmtId="0" fontId="0" fillId="7" borderId="9" xfId="0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9" fillId="2" borderId="0" xfId="0" applyFont="1" applyFill="1" applyAlignment="1">
      <alignment horizontal="left" vertical="center" wrapText="1"/>
    </xf>
    <xf numFmtId="0" fontId="12" fillId="0" borderId="0" xfId="0" applyFont="1" applyAlignment="1">
      <alignment horizontal="center" wrapText="1"/>
    </xf>
    <xf numFmtId="0" fontId="15" fillId="8" borderId="9" xfId="0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164" fontId="0" fillId="5" borderId="9" xfId="0" applyNumberFormat="1" applyFill="1" applyBorder="1" applyAlignment="1">
      <alignment horizontal="center"/>
    </xf>
    <xf numFmtId="0" fontId="9" fillId="0" borderId="0" xfId="0" applyFont="1" applyFill="1"/>
    <xf numFmtId="0" fontId="9" fillId="0" borderId="0" xfId="0" applyFont="1" applyFill="1" applyAlignment="1">
      <alignment horizontal="center" vertical="center"/>
    </xf>
    <xf numFmtId="1" fontId="9" fillId="0" borderId="0" xfId="0" applyNumberFormat="1" applyFont="1" applyFill="1"/>
    <xf numFmtId="0" fontId="9" fillId="0" borderId="0" xfId="0" applyFont="1" applyFill="1" applyAlignment="1">
      <alignment horizontal="center"/>
    </xf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2" xfId="0" applyFont="1" applyBorder="1"/>
    <xf numFmtId="0" fontId="9" fillId="9" borderId="2" xfId="0" applyFont="1" applyFill="1" applyBorder="1"/>
    <xf numFmtId="0" fontId="9" fillId="9" borderId="3" xfId="0" applyFont="1" applyFill="1" applyBorder="1" applyAlignment="1">
      <alignment horizontal="center"/>
    </xf>
    <xf numFmtId="0" fontId="12" fillId="9" borderId="4" xfId="0" applyFont="1" applyFill="1" applyBorder="1" applyAlignment="1">
      <alignment horizontal="center" wrapText="1"/>
    </xf>
    <xf numFmtId="0" fontId="9" fillId="9" borderId="5" xfId="0" applyFont="1" applyFill="1" applyBorder="1"/>
    <xf numFmtId="0" fontId="9" fillId="9" borderId="0" xfId="0" applyFont="1" applyFill="1" applyAlignment="1">
      <alignment horizontal="center"/>
    </xf>
    <xf numFmtId="0" fontId="9" fillId="9" borderId="6" xfId="0" applyFont="1" applyFill="1" applyBorder="1" applyAlignment="1">
      <alignment horizontal="center"/>
    </xf>
    <xf numFmtId="0" fontId="11" fillId="9" borderId="5" xfId="0" applyFont="1" applyFill="1" applyBorder="1"/>
    <xf numFmtId="0" fontId="10" fillId="9" borderId="0" xfId="0" applyFont="1" applyFill="1" applyAlignment="1">
      <alignment horizontal="center"/>
    </xf>
    <xf numFmtId="0" fontId="17" fillId="9" borderId="0" xfId="0" applyFont="1" applyFill="1" applyAlignment="1">
      <alignment horizontal="center"/>
    </xf>
    <xf numFmtId="0" fontId="17" fillId="9" borderId="6" xfId="0" applyFont="1" applyFill="1" applyBorder="1" applyAlignment="1">
      <alignment horizontal="center"/>
    </xf>
    <xf numFmtId="0" fontId="9" fillId="9" borderId="7" xfId="0" applyFont="1" applyFill="1" applyBorder="1"/>
    <xf numFmtId="0" fontId="9" fillId="9" borderId="8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9" fillId="9" borderId="0" xfId="0" applyFont="1" applyFill="1"/>
    <xf numFmtId="0" fontId="9" fillId="9" borderId="2" xfId="0" applyFont="1" applyFill="1" applyBorder="1" applyAlignment="1">
      <alignment wrapText="1"/>
    </xf>
    <xf numFmtId="0" fontId="9" fillId="9" borderId="4" xfId="0" applyFont="1" applyFill="1" applyBorder="1" applyAlignment="1">
      <alignment horizontal="center"/>
    </xf>
    <xf numFmtId="0" fontId="10" fillId="9" borderId="6" xfId="0" applyFont="1" applyFill="1" applyBorder="1" applyAlignment="1">
      <alignment horizontal="center"/>
    </xf>
    <xf numFmtId="0" fontId="10" fillId="9" borderId="8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9" fillId="9" borderId="2" xfId="0" applyFont="1" applyFill="1" applyBorder="1" applyAlignment="1">
      <alignment vertical="center" wrapText="1"/>
    </xf>
    <xf numFmtId="164" fontId="10" fillId="9" borderId="0" xfId="0" applyNumberFormat="1" applyFont="1" applyFill="1" applyAlignment="1">
      <alignment horizontal="center"/>
    </xf>
    <xf numFmtId="0" fontId="15" fillId="7" borderId="0" xfId="0" applyFont="1" applyFill="1"/>
    <xf numFmtId="0" fontId="19" fillId="4" borderId="9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 wrapText="1"/>
    </xf>
  </cellXfs>
  <cellStyles count="504">
    <cellStyle name="?" xfId="87" xr:uid="{00000000-0005-0000-0000-000000000000}"/>
    <cellStyle name="? 2" xfId="15" xr:uid="{00000000-0005-0000-0000-000001000000}"/>
    <cellStyle name="Comma 2" xfId="88" xr:uid="{00000000-0005-0000-0000-000002000000}"/>
    <cellStyle name="Comma 2 2" xfId="89" xr:uid="{00000000-0005-0000-0000-000003000000}"/>
    <cellStyle name="Comma 2 3" xfId="90" xr:uid="{00000000-0005-0000-0000-000004000000}"/>
    <cellStyle name="Comma 3" xfId="91" xr:uid="{00000000-0005-0000-0000-000005000000}"/>
    <cellStyle name="Comma 3 2" xfId="92" xr:uid="{00000000-0005-0000-0000-000006000000}"/>
    <cellStyle name="Comma 4" xfId="93" xr:uid="{00000000-0005-0000-0000-000007000000}"/>
    <cellStyle name="Comma 5" xfId="86" xr:uid="{00000000-0005-0000-0000-000008000000}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Normal" xfId="0" builtinId="0"/>
    <cellStyle name="Normal 1" xfId="94" xr:uid="{00000000-0005-0000-0000-0000F0010000}"/>
    <cellStyle name="Normal 2" xfId="1" xr:uid="{00000000-0005-0000-0000-0000F1010000}"/>
    <cellStyle name="Normal 2 2" xfId="85" xr:uid="{00000000-0005-0000-0000-0000F2010000}"/>
    <cellStyle name="Normal 3" xfId="2" xr:uid="{00000000-0005-0000-0000-0000F3010000}"/>
    <cellStyle name="Percent" xfId="84" builtinId="5"/>
    <cellStyle name="Percent 2" xfId="95" xr:uid="{00000000-0005-0000-0000-0000F5010000}"/>
    <cellStyle name="Percent 3" xfId="96" xr:uid="{00000000-0005-0000-0000-0000F6010000}"/>
    <cellStyle name="Percent 4" xfId="97" xr:uid="{00000000-0005-0000-0000-0000F7010000}"/>
  </cellStyles>
  <dxfs count="0"/>
  <tableStyles count="0" defaultTableStyle="TableStyleMedium9" defaultPivotStyle="PivotStyleMedium4"/>
  <colors>
    <mruColors>
      <color rgb="FFFFF4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princess - 200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 1 Long term planning'!$B$10</c:f>
              <c:strCache>
                <c:ptCount val="1"/>
                <c:pt idx="0">
                  <c:v>AMR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'Case 1 Long term planning'!$C$8:$Q$9</c:f>
              <c:strCache>
                <c:ptCount val="15"/>
                <c:pt idx="0">
                  <c:v>Oct wk4</c:v>
                </c:pt>
                <c:pt idx="1">
                  <c:v>Oct wk5</c:v>
                </c:pt>
                <c:pt idx="2">
                  <c:v>Nov wk1</c:v>
                </c:pt>
                <c:pt idx="3">
                  <c:v>Nov wk2</c:v>
                </c:pt>
                <c:pt idx="4">
                  <c:v>Nov wk3</c:v>
                </c:pt>
                <c:pt idx="5">
                  <c:v>Nov wk4</c:v>
                </c:pt>
                <c:pt idx="6">
                  <c:v>Dec wk1</c:v>
                </c:pt>
                <c:pt idx="7">
                  <c:v>Dec wk2</c:v>
                </c:pt>
                <c:pt idx="8">
                  <c:v>Dec wk3</c:v>
                </c:pt>
                <c:pt idx="9">
                  <c:v>Dec wk4</c:v>
                </c:pt>
                <c:pt idx="10">
                  <c:v>Jan wk1</c:v>
                </c:pt>
                <c:pt idx="11">
                  <c:v>Jan wk2</c:v>
                </c:pt>
                <c:pt idx="12">
                  <c:v>Jan wk3</c:v>
                </c:pt>
                <c:pt idx="13">
                  <c:v>Jan wk4</c:v>
                </c:pt>
                <c:pt idx="14">
                  <c:v>Jan wk5</c:v>
                </c:pt>
              </c:strCache>
            </c:strRef>
          </c:cat>
          <c:val>
            <c:numRef>
              <c:f>'Case 1 Long term planning'!$C$10:$Q$10</c:f>
              <c:numCache>
                <c:formatCode>0</c:formatCode>
                <c:ptCount val="15"/>
                <c:pt idx="0">
                  <c:v>240</c:v>
                </c:pt>
                <c:pt idx="1">
                  <c:v>170</c:v>
                </c:pt>
                <c:pt idx="2">
                  <c:v>130</c:v>
                </c:pt>
                <c:pt idx="3">
                  <c:v>90</c:v>
                </c:pt>
                <c:pt idx="4">
                  <c:v>110</c:v>
                </c:pt>
                <c:pt idx="5">
                  <c:v>130</c:v>
                </c:pt>
                <c:pt idx="6">
                  <c:v>110</c:v>
                </c:pt>
                <c:pt idx="7">
                  <c:v>110</c:v>
                </c:pt>
                <c:pt idx="8">
                  <c:v>110</c:v>
                </c:pt>
                <c:pt idx="9">
                  <c:v>130</c:v>
                </c:pt>
                <c:pt idx="10">
                  <c:v>70</c:v>
                </c:pt>
                <c:pt idx="11">
                  <c:v>90</c:v>
                </c:pt>
                <c:pt idx="12">
                  <c:v>100</c:v>
                </c:pt>
                <c:pt idx="13">
                  <c:v>80</c:v>
                </c:pt>
                <c:pt idx="14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A-DC49-9CB9-3433DDAB3CF2}"/>
            </c:ext>
          </c:extLst>
        </c:ser>
        <c:ser>
          <c:idx val="1"/>
          <c:order val="1"/>
          <c:tx>
            <c:strRef>
              <c:f>'Case 1 Long term planning'!$B$11</c:f>
              <c:strCache>
                <c:ptCount val="1"/>
                <c:pt idx="0">
                  <c:v>Europe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'Case 1 Long term planning'!$C$8:$Q$9</c:f>
              <c:strCache>
                <c:ptCount val="15"/>
                <c:pt idx="0">
                  <c:v>Oct wk4</c:v>
                </c:pt>
                <c:pt idx="1">
                  <c:v>Oct wk5</c:v>
                </c:pt>
                <c:pt idx="2">
                  <c:v>Nov wk1</c:v>
                </c:pt>
                <c:pt idx="3">
                  <c:v>Nov wk2</c:v>
                </c:pt>
                <c:pt idx="4">
                  <c:v>Nov wk3</c:v>
                </c:pt>
                <c:pt idx="5">
                  <c:v>Nov wk4</c:v>
                </c:pt>
                <c:pt idx="6">
                  <c:v>Dec wk1</c:v>
                </c:pt>
                <c:pt idx="7">
                  <c:v>Dec wk2</c:v>
                </c:pt>
                <c:pt idx="8">
                  <c:v>Dec wk3</c:v>
                </c:pt>
                <c:pt idx="9">
                  <c:v>Dec wk4</c:v>
                </c:pt>
                <c:pt idx="10">
                  <c:v>Jan wk1</c:v>
                </c:pt>
                <c:pt idx="11">
                  <c:v>Jan wk2</c:v>
                </c:pt>
                <c:pt idx="12">
                  <c:v>Jan wk3</c:v>
                </c:pt>
                <c:pt idx="13">
                  <c:v>Jan wk4</c:v>
                </c:pt>
                <c:pt idx="14">
                  <c:v>Jan wk5</c:v>
                </c:pt>
              </c:strCache>
            </c:strRef>
          </c:cat>
          <c:val>
            <c:numRef>
              <c:f>'Case 1 Long term planning'!$C$11:$Q$11</c:f>
              <c:numCache>
                <c:formatCode>0</c:formatCode>
                <c:ptCount val="15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80</c:v>
                </c:pt>
                <c:pt idx="4">
                  <c:v>70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80</c:v>
                </c:pt>
                <c:pt idx="12">
                  <c:v>80</c:v>
                </c:pt>
                <c:pt idx="13">
                  <c:v>60</c:v>
                </c:pt>
                <c:pt idx="1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A-DC49-9CB9-3433DDAB3CF2}"/>
            </c:ext>
          </c:extLst>
        </c:ser>
        <c:ser>
          <c:idx val="2"/>
          <c:order val="2"/>
          <c:tx>
            <c:strRef>
              <c:f>'Case 1 Long term planning'!$B$12</c:f>
              <c:strCache>
                <c:ptCount val="1"/>
                <c:pt idx="0">
                  <c:v>PAC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'Case 1 Long term planning'!$C$8:$Q$9</c:f>
              <c:strCache>
                <c:ptCount val="15"/>
                <c:pt idx="0">
                  <c:v>Oct wk4</c:v>
                </c:pt>
                <c:pt idx="1">
                  <c:v>Oct wk5</c:v>
                </c:pt>
                <c:pt idx="2">
                  <c:v>Nov wk1</c:v>
                </c:pt>
                <c:pt idx="3">
                  <c:v>Nov wk2</c:v>
                </c:pt>
                <c:pt idx="4">
                  <c:v>Nov wk3</c:v>
                </c:pt>
                <c:pt idx="5">
                  <c:v>Nov wk4</c:v>
                </c:pt>
                <c:pt idx="6">
                  <c:v>Dec wk1</c:v>
                </c:pt>
                <c:pt idx="7">
                  <c:v>Dec wk2</c:v>
                </c:pt>
                <c:pt idx="8">
                  <c:v>Dec wk3</c:v>
                </c:pt>
                <c:pt idx="9">
                  <c:v>Dec wk4</c:v>
                </c:pt>
                <c:pt idx="10">
                  <c:v>Jan wk1</c:v>
                </c:pt>
                <c:pt idx="11">
                  <c:v>Jan wk2</c:v>
                </c:pt>
                <c:pt idx="12">
                  <c:v>Jan wk3</c:v>
                </c:pt>
                <c:pt idx="13">
                  <c:v>Jan wk4</c:v>
                </c:pt>
                <c:pt idx="14">
                  <c:v>Jan wk5</c:v>
                </c:pt>
              </c:strCache>
            </c:strRef>
          </c:cat>
          <c:val>
            <c:numRef>
              <c:f>'Case 1 Long term planning'!$C$12:$Q$12</c:f>
              <c:numCache>
                <c:formatCode>0</c:formatCode>
                <c:ptCount val="15"/>
                <c:pt idx="0">
                  <c:v>150</c:v>
                </c:pt>
                <c:pt idx="1">
                  <c:v>220</c:v>
                </c:pt>
                <c:pt idx="2">
                  <c:v>240</c:v>
                </c:pt>
                <c:pt idx="3">
                  <c:v>150</c:v>
                </c:pt>
                <c:pt idx="4">
                  <c:v>130</c:v>
                </c:pt>
                <c:pt idx="5">
                  <c:v>120</c:v>
                </c:pt>
                <c:pt idx="6">
                  <c:v>110</c:v>
                </c:pt>
                <c:pt idx="7">
                  <c:v>100</c:v>
                </c:pt>
                <c:pt idx="8">
                  <c:v>110</c:v>
                </c:pt>
                <c:pt idx="9">
                  <c:v>100</c:v>
                </c:pt>
                <c:pt idx="10">
                  <c:v>120</c:v>
                </c:pt>
                <c:pt idx="11">
                  <c:v>130</c:v>
                </c:pt>
                <c:pt idx="12">
                  <c:v>160</c:v>
                </c:pt>
                <c:pt idx="13">
                  <c:v>120</c:v>
                </c:pt>
                <c:pt idx="1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7A-DC49-9CB9-3433DDAB3CF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9543823"/>
        <c:axId val="161039279"/>
      </c:lineChart>
      <c:catAx>
        <c:axId val="10954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39279"/>
        <c:crosses val="autoZero"/>
        <c:auto val="1"/>
        <c:lblAlgn val="ctr"/>
        <c:lblOffset val="100"/>
        <c:noMultiLvlLbl val="0"/>
      </c:catAx>
      <c:valAx>
        <c:axId val="161039279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4382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dwarf - 120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 1 Long term planning'!$B$15</c:f>
              <c:strCache>
                <c:ptCount val="1"/>
                <c:pt idx="0">
                  <c:v>AMR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'Case 1 Long term planning'!$C$13:$Q$14</c:f>
              <c:strCache>
                <c:ptCount val="15"/>
                <c:pt idx="0">
                  <c:v>Sept wk3</c:v>
                </c:pt>
                <c:pt idx="1">
                  <c:v>Sept wk4</c:v>
                </c:pt>
                <c:pt idx="2">
                  <c:v>Oct wk1</c:v>
                </c:pt>
                <c:pt idx="3">
                  <c:v>Oct wk2</c:v>
                </c:pt>
                <c:pt idx="4">
                  <c:v>Oct wk3</c:v>
                </c:pt>
                <c:pt idx="5">
                  <c:v>Oct wk4</c:v>
                </c:pt>
                <c:pt idx="6">
                  <c:v>Oct wk5</c:v>
                </c:pt>
                <c:pt idx="7">
                  <c:v>Nov wk1</c:v>
                </c:pt>
                <c:pt idx="8">
                  <c:v>Nov wk2</c:v>
                </c:pt>
                <c:pt idx="9">
                  <c:v>Nov wk3</c:v>
                </c:pt>
                <c:pt idx="10">
                  <c:v>Nov wk4</c:v>
                </c:pt>
                <c:pt idx="11">
                  <c:v>Dec wk1</c:v>
                </c:pt>
                <c:pt idx="12">
                  <c:v>Dec wk2</c:v>
                </c:pt>
                <c:pt idx="13">
                  <c:v>Dec wk3</c:v>
                </c:pt>
                <c:pt idx="14">
                  <c:v>Dec wk4</c:v>
                </c:pt>
              </c:strCache>
            </c:strRef>
          </c:cat>
          <c:val>
            <c:numRef>
              <c:f>'Case 1 Long term planning'!$C$15:$Q$15</c:f>
              <c:numCache>
                <c:formatCode>0</c:formatCode>
                <c:ptCount val="15"/>
                <c:pt idx="0">
                  <c:v>320</c:v>
                </c:pt>
                <c:pt idx="1">
                  <c:v>220</c:v>
                </c:pt>
                <c:pt idx="2">
                  <c:v>170</c:v>
                </c:pt>
                <c:pt idx="3">
                  <c:v>190</c:v>
                </c:pt>
                <c:pt idx="4">
                  <c:v>200</c:v>
                </c:pt>
                <c:pt idx="5">
                  <c:v>170</c:v>
                </c:pt>
                <c:pt idx="6">
                  <c:v>160</c:v>
                </c:pt>
                <c:pt idx="7">
                  <c:v>160</c:v>
                </c:pt>
                <c:pt idx="8">
                  <c:v>140</c:v>
                </c:pt>
                <c:pt idx="9">
                  <c:v>140</c:v>
                </c:pt>
                <c:pt idx="10">
                  <c:v>180</c:v>
                </c:pt>
                <c:pt idx="11">
                  <c:v>160</c:v>
                </c:pt>
                <c:pt idx="12">
                  <c:v>160</c:v>
                </c:pt>
                <c:pt idx="13">
                  <c:v>170</c:v>
                </c:pt>
                <c:pt idx="14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DD-4F41-AD4C-2F19D4989C18}"/>
            </c:ext>
          </c:extLst>
        </c:ser>
        <c:ser>
          <c:idx val="1"/>
          <c:order val="1"/>
          <c:tx>
            <c:strRef>
              <c:f>'Case 1 Long term planning'!$B$16</c:f>
              <c:strCache>
                <c:ptCount val="1"/>
                <c:pt idx="0">
                  <c:v>Europe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'Case 1 Long term planning'!$C$13:$Q$14</c:f>
              <c:strCache>
                <c:ptCount val="15"/>
                <c:pt idx="0">
                  <c:v>Sept wk3</c:v>
                </c:pt>
                <c:pt idx="1">
                  <c:v>Sept wk4</c:v>
                </c:pt>
                <c:pt idx="2">
                  <c:v>Oct wk1</c:v>
                </c:pt>
                <c:pt idx="3">
                  <c:v>Oct wk2</c:v>
                </c:pt>
                <c:pt idx="4">
                  <c:v>Oct wk3</c:v>
                </c:pt>
                <c:pt idx="5">
                  <c:v>Oct wk4</c:v>
                </c:pt>
                <c:pt idx="6">
                  <c:v>Oct wk5</c:v>
                </c:pt>
                <c:pt idx="7">
                  <c:v>Nov wk1</c:v>
                </c:pt>
                <c:pt idx="8">
                  <c:v>Nov wk2</c:v>
                </c:pt>
                <c:pt idx="9">
                  <c:v>Nov wk3</c:v>
                </c:pt>
                <c:pt idx="10">
                  <c:v>Nov wk4</c:v>
                </c:pt>
                <c:pt idx="11">
                  <c:v>Dec wk1</c:v>
                </c:pt>
                <c:pt idx="12">
                  <c:v>Dec wk2</c:v>
                </c:pt>
                <c:pt idx="13">
                  <c:v>Dec wk3</c:v>
                </c:pt>
                <c:pt idx="14">
                  <c:v>Dec wk4</c:v>
                </c:pt>
              </c:strCache>
            </c:strRef>
          </c:cat>
          <c:val>
            <c:numRef>
              <c:f>'Case 1 Long term planning'!$C$16:$Q$16</c:f>
              <c:numCache>
                <c:formatCode>0</c:formatCode>
                <c:ptCount val="15"/>
                <c:pt idx="0">
                  <c:v>80</c:v>
                </c:pt>
                <c:pt idx="1">
                  <c:v>100</c:v>
                </c:pt>
                <c:pt idx="2">
                  <c:v>60</c:v>
                </c:pt>
                <c:pt idx="3">
                  <c:v>100</c:v>
                </c:pt>
                <c:pt idx="4">
                  <c:v>100</c:v>
                </c:pt>
                <c:pt idx="5">
                  <c:v>90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70</c:v>
                </c:pt>
                <c:pt idx="10">
                  <c:v>90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DD-4F41-AD4C-2F19D4989C18}"/>
            </c:ext>
          </c:extLst>
        </c:ser>
        <c:ser>
          <c:idx val="2"/>
          <c:order val="2"/>
          <c:tx>
            <c:strRef>
              <c:f>'Case 1 Long term planning'!$B$17</c:f>
              <c:strCache>
                <c:ptCount val="1"/>
                <c:pt idx="0">
                  <c:v>PAC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'Case 1 Long term planning'!$C$13:$Q$14</c:f>
              <c:strCache>
                <c:ptCount val="15"/>
                <c:pt idx="0">
                  <c:v>Sept wk3</c:v>
                </c:pt>
                <c:pt idx="1">
                  <c:v>Sept wk4</c:v>
                </c:pt>
                <c:pt idx="2">
                  <c:v>Oct wk1</c:v>
                </c:pt>
                <c:pt idx="3">
                  <c:v>Oct wk2</c:v>
                </c:pt>
                <c:pt idx="4">
                  <c:v>Oct wk3</c:v>
                </c:pt>
                <c:pt idx="5">
                  <c:v>Oct wk4</c:v>
                </c:pt>
                <c:pt idx="6">
                  <c:v>Oct wk5</c:v>
                </c:pt>
                <c:pt idx="7">
                  <c:v>Nov wk1</c:v>
                </c:pt>
                <c:pt idx="8">
                  <c:v>Nov wk2</c:v>
                </c:pt>
                <c:pt idx="9">
                  <c:v>Nov wk3</c:v>
                </c:pt>
                <c:pt idx="10">
                  <c:v>Nov wk4</c:v>
                </c:pt>
                <c:pt idx="11">
                  <c:v>Dec wk1</c:v>
                </c:pt>
                <c:pt idx="12">
                  <c:v>Dec wk2</c:v>
                </c:pt>
                <c:pt idx="13">
                  <c:v>Dec wk3</c:v>
                </c:pt>
                <c:pt idx="14">
                  <c:v>Dec wk4</c:v>
                </c:pt>
              </c:strCache>
            </c:strRef>
          </c:cat>
          <c:val>
            <c:numRef>
              <c:f>'Case 1 Long term planning'!$C$17:$Q$17</c:f>
              <c:numCache>
                <c:formatCode>0</c:formatCode>
                <c:ptCount val="15"/>
                <c:pt idx="0">
                  <c:v>230</c:v>
                </c:pt>
                <c:pt idx="1">
                  <c:v>210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150</c:v>
                </c:pt>
                <c:pt idx="6">
                  <c:v>140</c:v>
                </c:pt>
                <c:pt idx="7">
                  <c:v>175</c:v>
                </c:pt>
                <c:pt idx="8">
                  <c:v>140</c:v>
                </c:pt>
                <c:pt idx="9">
                  <c:v>90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100</c:v>
                </c:pt>
                <c:pt idx="14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DD-4F41-AD4C-2F19D4989C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59987888"/>
        <c:axId val="2060031056"/>
      </c:lineChart>
      <c:catAx>
        <c:axId val="205998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031056"/>
        <c:crosses val="autoZero"/>
        <c:auto val="1"/>
        <c:lblAlgn val="ctr"/>
        <c:lblOffset val="100"/>
        <c:noMultiLvlLbl val="0"/>
      </c:catAx>
      <c:valAx>
        <c:axId val="2060031056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9878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233291</xdr:colOff>
      <xdr:row>2</xdr:row>
      <xdr:rowOff>119270</xdr:rowOff>
    </xdr:from>
    <xdr:to>
      <xdr:col>26</xdr:col>
      <xdr:colOff>524564</xdr:colOff>
      <xdr:row>18</xdr:row>
      <xdr:rowOff>759239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E2EFD8-2D5A-9E68-2EB1-72D416BB5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191881</xdr:colOff>
      <xdr:row>18</xdr:row>
      <xdr:rowOff>878508</xdr:rowOff>
    </xdr:from>
    <xdr:to>
      <xdr:col>26</xdr:col>
      <xdr:colOff>524565</xdr:colOff>
      <xdr:row>31</xdr:row>
      <xdr:rowOff>69022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6A4C84-2569-5298-980D-75BC4AA28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20000-40E5-E045-A551-BAB1705F91BA}">
  <dimension ref="A1:R107"/>
  <sheetViews>
    <sheetView showGridLines="0" tabSelected="1" topLeftCell="A35" zoomScale="97" zoomScaleNormal="97" workbookViewId="0">
      <selection activeCell="R1" sqref="R1"/>
    </sheetView>
  </sheetViews>
  <sheetFormatPr baseColWidth="10" defaultRowHeight="14" x14ac:dyDescent="0.2"/>
  <cols>
    <col min="1" max="1" width="12.6640625" style="9" customWidth="1"/>
    <col min="2" max="2" width="39.33203125" style="9" customWidth="1"/>
    <col min="3" max="6" width="10.83203125" style="9" customWidth="1"/>
    <col min="7" max="7" width="19.1640625" style="9" customWidth="1"/>
    <col min="8" max="8" width="16.1640625" style="9" customWidth="1"/>
    <col min="9" max="9" width="37.83203125" style="9" customWidth="1"/>
    <col min="10" max="11" width="10.83203125" style="9" customWidth="1"/>
    <col min="12" max="12" width="12.83203125" style="9" customWidth="1"/>
    <col min="13" max="13" width="10.83203125" style="9" customWidth="1"/>
    <col min="14" max="14" width="20.6640625" style="9" customWidth="1"/>
    <col min="15" max="15" width="16.1640625" style="9" customWidth="1"/>
    <col min="16" max="18" width="10.83203125" style="9" customWidth="1"/>
    <col min="19" max="16384" width="10.83203125" style="9"/>
  </cols>
  <sheetData>
    <row r="1" spans="1:18" x14ac:dyDescent="0.2">
      <c r="B1" s="9" t="s">
        <v>12</v>
      </c>
    </row>
    <row r="2" spans="1:18" x14ac:dyDescent="0.2">
      <c r="A2" s="92" t="s">
        <v>45</v>
      </c>
      <c r="B2" s="93" t="s">
        <v>49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5"/>
    </row>
    <row r="3" spans="1:18" x14ac:dyDescent="0.2">
      <c r="A3" s="92"/>
      <c r="B3" s="96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8"/>
    </row>
    <row r="4" spans="1:18" x14ac:dyDescent="0.2">
      <c r="A4" s="92"/>
      <c r="B4" s="96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8"/>
    </row>
    <row r="5" spans="1:18" x14ac:dyDescent="0.2">
      <c r="A5" s="92"/>
      <c r="B5" s="96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8"/>
    </row>
    <row r="6" spans="1:18" ht="28" customHeight="1" x14ac:dyDescent="0.2">
      <c r="A6" s="92"/>
      <c r="B6" s="96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8"/>
    </row>
    <row r="7" spans="1:18" x14ac:dyDescent="0.2">
      <c r="B7" s="6" t="s">
        <v>5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8"/>
      <c r="R7" s="12"/>
    </row>
    <row r="8" spans="1:18" x14ac:dyDescent="0.2">
      <c r="B8" s="43" t="s">
        <v>36</v>
      </c>
      <c r="C8" s="107"/>
      <c r="D8" s="107"/>
      <c r="E8" s="107"/>
      <c r="F8" s="107"/>
      <c r="G8" s="107"/>
      <c r="H8" s="107"/>
      <c r="Q8" s="12"/>
      <c r="R8" s="12"/>
    </row>
    <row r="9" spans="1:18" x14ac:dyDescent="0.2">
      <c r="B9" s="13" t="s">
        <v>38</v>
      </c>
      <c r="C9" s="108" t="s">
        <v>19</v>
      </c>
      <c r="D9" s="108" t="s">
        <v>20</v>
      </c>
      <c r="E9" s="108" t="s">
        <v>21</v>
      </c>
      <c r="F9" s="108" t="s">
        <v>22</v>
      </c>
      <c r="G9" s="108" t="s">
        <v>23</v>
      </c>
      <c r="H9" s="108" t="s">
        <v>24</v>
      </c>
      <c r="I9" s="32" t="s">
        <v>25</v>
      </c>
      <c r="J9" s="32" t="s">
        <v>26</v>
      </c>
      <c r="K9" s="32" t="s">
        <v>27</v>
      </c>
      <c r="L9" s="32" t="s">
        <v>28</v>
      </c>
      <c r="M9" s="32" t="s">
        <v>29</v>
      </c>
      <c r="N9" s="32" t="s">
        <v>30</v>
      </c>
      <c r="O9" s="32" t="s">
        <v>31</v>
      </c>
      <c r="P9" s="32" t="s">
        <v>32</v>
      </c>
      <c r="Q9" s="40" t="s">
        <v>33</v>
      </c>
      <c r="R9" s="12"/>
    </row>
    <row r="10" spans="1:18" x14ac:dyDescent="0.2">
      <c r="B10" s="13" t="s">
        <v>0</v>
      </c>
      <c r="C10" s="45">
        <v>240</v>
      </c>
      <c r="D10" s="45">
        <v>170</v>
      </c>
      <c r="E10" s="45">
        <v>130</v>
      </c>
      <c r="F10" s="45">
        <v>90</v>
      </c>
      <c r="G10" s="45">
        <v>110</v>
      </c>
      <c r="H10" s="45">
        <v>130</v>
      </c>
      <c r="I10" s="45">
        <v>110</v>
      </c>
      <c r="J10" s="45">
        <v>110</v>
      </c>
      <c r="K10" s="45">
        <v>110</v>
      </c>
      <c r="L10" s="45">
        <v>130</v>
      </c>
      <c r="M10" s="2">
        <v>70</v>
      </c>
      <c r="N10" s="2">
        <v>90</v>
      </c>
      <c r="O10" s="2">
        <v>100</v>
      </c>
      <c r="P10" s="2">
        <v>80</v>
      </c>
      <c r="Q10" s="59">
        <v>90</v>
      </c>
      <c r="R10" s="60"/>
    </row>
    <row r="11" spans="1:18" x14ac:dyDescent="0.2">
      <c r="B11" s="13" t="s">
        <v>13</v>
      </c>
      <c r="C11" s="45">
        <v>100</v>
      </c>
      <c r="D11" s="45">
        <v>80</v>
      </c>
      <c r="E11" s="45">
        <v>90</v>
      </c>
      <c r="F11" s="45">
        <v>80</v>
      </c>
      <c r="G11" s="45">
        <v>70</v>
      </c>
      <c r="H11" s="45">
        <v>60</v>
      </c>
      <c r="I11" s="45">
        <v>60</v>
      </c>
      <c r="J11" s="45">
        <v>60</v>
      </c>
      <c r="K11" s="45">
        <v>50</v>
      </c>
      <c r="L11" s="45">
        <v>50</v>
      </c>
      <c r="M11" s="2">
        <v>50</v>
      </c>
      <c r="N11" s="2">
        <v>80</v>
      </c>
      <c r="O11" s="2">
        <v>80</v>
      </c>
      <c r="P11" s="2">
        <v>60</v>
      </c>
      <c r="Q11" s="59">
        <v>50</v>
      </c>
      <c r="R11" s="60"/>
    </row>
    <row r="12" spans="1:18" x14ac:dyDescent="0.2">
      <c r="B12" s="13" t="s">
        <v>1</v>
      </c>
      <c r="C12" s="45">
        <v>150</v>
      </c>
      <c r="D12" s="45">
        <v>220</v>
      </c>
      <c r="E12" s="45">
        <v>240</v>
      </c>
      <c r="F12" s="45">
        <v>150</v>
      </c>
      <c r="G12" s="45">
        <v>130</v>
      </c>
      <c r="H12" s="45">
        <v>120</v>
      </c>
      <c r="I12" s="45">
        <v>110</v>
      </c>
      <c r="J12" s="45">
        <v>100</v>
      </c>
      <c r="K12" s="45">
        <v>110</v>
      </c>
      <c r="L12" s="45">
        <v>100</v>
      </c>
      <c r="M12" s="2">
        <v>120</v>
      </c>
      <c r="N12" s="2">
        <v>130</v>
      </c>
      <c r="O12" s="2">
        <v>160</v>
      </c>
      <c r="P12" s="2">
        <v>120</v>
      </c>
      <c r="Q12" s="59">
        <v>100</v>
      </c>
      <c r="R12" s="60"/>
    </row>
    <row r="13" spans="1:18" x14ac:dyDescent="0.2">
      <c r="B13" s="43" t="s">
        <v>37</v>
      </c>
      <c r="C13" s="109"/>
      <c r="D13" s="109"/>
      <c r="E13" s="109"/>
      <c r="F13" s="109"/>
      <c r="G13" s="109"/>
      <c r="H13" s="109"/>
      <c r="I13" s="41"/>
      <c r="J13" s="41"/>
      <c r="K13" s="41"/>
      <c r="L13" s="41"/>
      <c r="M13" s="41"/>
      <c r="N13" s="41"/>
      <c r="O13" s="41"/>
      <c r="P13" s="41"/>
      <c r="Q13" s="60"/>
      <c r="R13" s="62"/>
    </row>
    <row r="14" spans="1:18" x14ac:dyDescent="0.2">
      <c r="B14" s="13" t="s">
        <v>47</v>
      </c>
      <c r="C14" s="110" t="s">
        <v>14</v>
      </c>
      <c r="D14" s="110" t="s">
        <v>15</v>
      </c>
      <c r="E14" s="110" t="s">
        <v>16</v>
      </c>
      <c r="F14" s="110" t="s">
        <v>17</v>
      </c>
      <c r="G14" s="110" t="s">
        <v>18</v>
      </c>
      <c r="H14" s="110" t="s">
        <v>19</v>
      </c>
      <c r="I14" s="1" t="s">
        <v>20</v>
      </c>
      <c r="J14" s="1" t="s">
        <v>21</v>
      </c>
      <c r="K14" s="1" t="s">
        <v>22</v>
      </c>
      <c r="L14" s="1" t="s">
        <v>23</v>
      </c>
      <c r="M14" s="1" t="s">
        <v>24</v>
      </c>
      <c r="N14" s="1" t="s">
        <v>25</v>
      </c>
      <c r="O14" s="1" t="s">
        <v>26</v>
      </c>
      <c r="P14" s="1" t="s">
        <v>27</v>
      </c>
      <c r="Q14" s="14" t="s">
        <v>28</v>
      </c>
      <c r="R14" s="33"/>
    </row>
    <row r="15" spans="1:18" x14ac:dyDescent="0.2">
      <c r="B15" s="13" t="s">
        <v>0</v>
      </c>
      <c r="C15" s="46">
        <v>320</v>
      </c>
      <c r="D15" s="46">
        <v>220</v>
      </c>
      <c r="E15" s="46">
        <v>170</v>
      </c>
      <c r="F15" s="46">
        <v>190</v>
      </c>
      <c r="G15" s="46">
        <v>200</v>
      </c>
      <c r="H15" s="46">
        <v>170</v>
      </c>
      <c r="I15" s="46">
        <v>160</v>
      </c>
      <c r="J15" s="46">
        <v>160</v>
      </c>
      <c r="K15" s="46">
        <v>140</v>
      </c>
      <c r="L15" s="46">
        <v>140</v>
      </c>
      <c r="M15" s="46">
        <v>180</v>
      </c>
      <c r="N15" s="46">
        <v>160</v>
      </c>
      <c r="O15" s="46">
        <v>160</v>
      </c>
      <c r="P15" s="46">
        <v>170</v>
      </c>
      <c r="Q15" s="47">
        <v>190</v>
      </c>
      <c r="R15" s="60"/>
    </row>
    <row r="16" spans="1:18" x14ac:dyDescent="0.2">
      <c r="B16" s="13" t="s">
        <v>13</v>
      </c>
      <c r="C16" s="46">
        <v>80</v>
      </c>
      <c r="D16" s="46">
        <v>100</v>
      </c>
      <c r="E16" s="46">
        <v>60</v>
      </c>
      <c r="F16" s="46">
        <v>100</v>
      </c>
      <c r="G16" s="46">
        <v>100</v>
      </c>
      <c r="H16" s="46">
        <v>90</v>
      </c>
      <c r="I16" s="46">
        <v>80</v>
      </c>
      <c r="J16" s="46">
        <v>80</v>
      </c>
      <c r="K16" s="46">
        <v>80</v>
      </c>
      <c r="L16" s="46">
        <v>70</v>
      </c>
      <c r="M16" s="46">
        <v>90</v>
      </c>
      <c r="N16" s="46">
        <v>80</v>
      </c>
      <c r="O16" s="46">
        <v>80</v>
      </c>
      <c r="P16" s="46">
        <v>80</v>
      </c>
      <c r="Q16" s="47">
        <v>70</v>
      </c>
      <c r="R16" s="60"/>
    </row>
    <row r="17" spans="1:18" x14ac:dyDescent="0.2">
      <c r="B17" s="19" t="s">
        <v>1</v>
      </c>
      <c r="C17" s="48">
        <v>230</v>
      </c>
      <c r="D17" s="48">
        <v>210</v>
      </c>
      <c r="E17" s="48">
        <v>140</v>
      </c>
      <c r="F17" s="48">
        <v>140</v>
      </c>
      <c r="G17" s="48">
        <v>140</v>
      </c>
      <c r="H17" s="48">
        <v>150</v>
      </c>
      <c r="I17" s="48">
        <v>140</v>
      </c>
      <c r="J17" s="48">
        <v>175</v>
      </c>
      <c r="K17" s="48">
        <v>140</v>
      </c>
      <c r="L17" s="48">
        <v>90</v>
      </c>
      <c r="M17" s="48">
        <v>90</v>
      </c>
      <c r="N17" s="48">
        <v>100</v>
      </c>
      <c r="O17" s="48">
        <v>110</v>
      </c>
      <c r="P17" s="48">
        <v>100</v>
      </c>
      <c r="Q17" s="49">
        <v>90</v>
      </c>
      <c r="R17" s="60"/>
    </row>
    <row r="18" spans="1:18" x14ac:dyDescent="0.2">
      <c r="B18" s="23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62"/>
    </row>
    <row r="19" spans="1:18" ht="128" customHeight="1" x14ac:dyDescent="0.2">
      <c r="A19" s="61" t="s">
        <v>46</v>
      </c>
      <c r="B19" s="99" t="s">
        <v>48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1"/>
    </row>
    <row r="20" spans="1:18" ht="11" customHeight="1" x14ac:dyDescent="0.2"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5"/>
    </row>
    <row r="21" spans="1:18" x14ac:dyDescent="0.2">
      <c r="B21" s="6" t="s">
        <v>50</v>
      </c>
      <c r="C21" s="7"/>
      <c r="D21" s="7"/>
      <c r="E21" s="7"/>
      <c r="F21" s="7"/>
      <c r="G21" s="8"/>
      <c r="H21" s="77"/>
      <c r="R21" s="12"/>
    </row>
    <row r="22" spans="1:18" x14ac:dyDescent="0.2">
      <c r="B22" s="13"/>
      <c r="C22" s="111"/>
      <c r="D22" s="112" t="s">
        <v>9</v>
      </c>
      <c r="E22" s="112" t="s">
        <v>10</v>
      </c>
      <c r="F22" s="112" t="s">
        <v>11</v>
      </c>
      <c r="G22" s="37" t="s">
        <v>34</v>
      </c>
      <c r="H22" s="76"/>
      <c r="R22" s="12"/>
    </row>
    <row r="23" spans="1:18" x14ac:dyDescent="0.2">
      <c r="B23" s="25" t="s">
        <v>40</v>
      </c>
      <c r="C23" s="27"/>
      <c r="D23" s="115">
        <v>230</v>
      </c>
      <c r="E23" s="115">
        <v>270</v>
      </c>
      <c r="F23" s="115">
        <v>320</v>
      </c>
      <c r="G23" s="116">
        <v>380</v>
      </c>
      <c r="H23" s="77"/>
      <c r="R23" s="12"/>
    </row>
    <row r="24" spans="1:18" x14ac:dyDescent="0.2">
      <c r="B24" s="117"/>
      <c r="C24" s="113"/>
      <c r="D24" s="113"/>
      <c r="E24" s="113"/>
      <c r="F24" s="113"/>
      <c r="G24" s="113"/>
      <c r="H24" s="114"/>
      <c r="R24" s="12"/>
    </row>
    <row r="25" spans="1:18" x14ac:dyDescent="0.2">
      <c r="B25" s="6" t="s">
        <v>6</v>
      </c>
      <c r="C25" s="10"/>
      <c r="D25" s="67"/>
      <c r="E25" s="67"/>
      <c r="F25" s="67"/>
      <c r="G25" s="68"/>
      <c r="I25" s="6" t="s">
        <v>8</v>
      </c>
      <c r="J25" s="10"/>
      <c r="K25" s="10"/>
      <c r="L25" s="10"/>
      <c r="M25" s="11"/>
      <c r="N25" s="17"/>
      <c r="O25" s="17"/>
      <c r="P25" s="17"/>
      <c r="Q25" s="24"/>
      <c r="R25" s="50"/>
    </row>
    <row r="26" spans="1:18" ht="15" x14ac:dyDescent="0.2">
      <c r="B26" s="15" t="s">
        <v>70</v>
      </c>
      <c r="C26" s="36" t="s">
        <v>51</v>
      </c>
      <c r="D26" s="36" t="s">
        <v>53</v>
      </c>
      <c r="E26" s="36" t="s">
        <v>54</v>
      </c>
      <c r="F26" s="36" t="s">
        <v>55</v>
      </c>
      <c r="G26" s="37" t="s">
        <v>56</v>
      </c>
      <c r="H26" s="23"/>
      <c r="I26" s="78" t="s">
        <v>61</v>
      </c>
      <c r="J26" s="1" t="s">
        <v>9</v>
      </c>
      <c r="K26" s="1" t="s">
        <v>10</v>
      </c>
      <c r="L26" s="1" t="s">
        <v>11</v>
      </c>
      <c r="M26" s="14" t="s">
        <v>34</v>
      </c>
      <c r="N26" s="58"/>
      <c r="O26" s="58"/>
      <c r="P26" s="35"/>
      <c r="Q26" s="24"/>
      <c r="R26" s="50"/>
    </row>
    <row r="27" spans="1:18" x14ac:dyDescent="0.2">
      <c r="B27" s="26" t="s">
        <v>3</v>
      </c>
      <c r="C27" s="1">
        <v>70</v>
      </c>
      <c r="D27" s="69"/>
      <c r="E27" s="69"/>
      <c r="F27" s="69"/>
      <c r="G27" s="73"/>
      <c r="H27" s="23"/>
      <c r="I27" s="22" t="s">
        <v>42</v>
      </c>
      <c r="J27" s="36">
        <v>20</v>
      </c>
      <c r="K27" s="36">
        <v>30</v>
      </c>
      <c r="L27" s="36">
        <v>40</v>
      </c>
      <c r="M27" s="37">
        <v>50</v>
      </c>
      <c r="N27" s="58"/>
      <c r="O27" s="58"/>
      <c r="P27" s="35"/>
      <c r="Q27" s="24"/>
      <c r="R27" s="50"/>
    </row>
    <row r="28" spans="1:18" ht="14" customHeight="1" x14ac:dyDescent="0.2">
      <c r="B28" s="26" t="s">
        <v>4</v>
      </c>
      <c r="C28" s="1">
        <v>70</v>
      </c>
      <c r="D28" s="69"/>
      <c r="E28" s="69"/>
      <c r="F28" s="69"/>
      <c r="G28" s="73"/>
      <c r="I28" s="22" t="s">
        <v>43</v>
      </c>
      <c r="J28" s="36">
        <v>15</v>
      </c>
      <c r="K28" s="36">
        <v>25</v>
      </c>
      <c r="L28" s="36">
        <v>30</v>
      </c>
      <c r="M28" s="37">
        <v>35</v>
      </c>
      <c r="N28" s="55"/>
      <c r="O28" s="55"/>
      <c r="P28" s="56"/>
      <c r="R28" s="12"/>
    </row>
    <row r="29" spans="1:18" ht="16" customHeight="1" x14ac:dyDescent="0.2">
      <c r="B29" s="26" t="s">
        <v>39</v>
      </c>
      <c r="C29" s="2">
        <v>60</v>
      </c>
      <c r="D29" s="74"/>
      <c r="E29" s="74"/>
      <c r="F29" s="74"/>
      <c r="G29" s="75"/>
      <c r="I29" s="22" t="s">
        <v>44</v>
      </c>
      <c r="J29" s="38">
        <v>50</v>
      </c>
      <c r="K29" s="38">
        <v>65</v>
      </c>
      <c r="L29" s="38">
        <v>80</v>
      </c>
      <c r="M29" s="39">
        <v>90</v>
      </c>
      <c r="N29" s="57"/>
      <c r="O29" s="57"/>
      <c r="P29" s="55"/>
      <c r="Q29" s="24"/>
      <c r="R29" s="12"/>
    </row>
    <row r="30" spans="1:18" x14ac:dyDescent="0.2">
      <c r="B30" s="66" t="s">
        <v>57</v>
      </c>
      <c r="C30" s="63">
        <v>200</v>
      </c>
      <c r="D30" s="63">
        <f>$C$30+D23</f>
        <v>430</v>
      </c>
      <c r="E30" s="63">
        <f>$C$30+E23</f>
        <v>470</v>
      </c>
      <c r="F30" s="63">
        <f>$C$30+F23</f>
        <v>520</v>
      </c>
      <c r="G30" s="70">
        <f>$C$30+G23</f>
        <v>580</v>
      </c>
      <c r="H30" s="17"/>
      <c r="I30" s="52" t="s">
        <v>0</v>
      </c>
      <c r="J30" s="1">
        <v>20</v>
      </c>
      <c r="K30" s="1">
        <v>25</v>
      </c>
      <c r="L30" s="1">
        <v>30</v>
      </c>
      <c r="M30" s="40">
        <v>35</v>
      </c>
      <c r="N30" s="1"/>
      <c r="O30" s="1"/>
      <c r="P30" s="24"/>
      <c r="Q30" s="24"/>
      <c r="R30" s="12"/>
    </row>
    <row r="31" spans="1:18" x14ac:dyDescent="0.2">
      <c r="B31" s="13"/>
      <c r="C31" s="17"/>
      <c r="D31" s="1"/>
      <c r="E31" s="1"/>
      <c r="F31" s="1"/>
      <c r="H31" s="23"/>
      <c r="I31" s="52" t="s">
        <v>13</v>
      </c>
      <c r="J31" s="1">
        <v>5</v>
      </c>
      <c r="K31" s="1">
        <v>10</v>
      </c>
      <c r="L31" s="1">
        <v>15</v>
      </c>
      <c r="M31" s="40">
        <v>15</v>
      </c>
      <c r="N31" s="1"/>
      <c r="O31" s="1"/>
      <c r="P31" s="24"/>
      <c r="Q31" s="24"/>
      <c r="R31" s="12"/>
    </row>
    <row r="32" spans="1:18" x14ac:dyDescent="0.2">
      <c r="B32" s="6" t="s">
        <v>7</v>
      </c>
      <c r="C32" s="10"/>
      <c r="D32" s="10"/>
      <c r="E32" s="10"/>
      <c r="F32" s="10"/>
      <c r="G32" s="71"/>
      <c r="H32" s="23"/>
      <c r="I32" s="53" t="s">
        <v>1</v>
      </c>
      <c r="J32" s="42">
        <v>25</v>
      </c>
      <c r="K32" s="42">
        <v>30</v>
      </c>
      <c r="L32" s="42">
        <v>35</v>
      </c>
      <c r="M32" s="54">
        <v>40</v>
      </c>
      <c r="N32" s="1"/>
      <c r="O32" s="1"/>
      <c r="P32" s="2"/>
      <c r="Q32" s="2"/>
      <c r="R32" s="12"/>
    </row>
    <row r="33" spans="2:18" x14ac:dyDescent="0.2">
      <c r="B33" s="13" t="s">
        <v>2</v>
      </c>
      <c r="C33" s="1"/>
      <c r="D33" s="1" t="s">
        <v>9</v>
      </c>
      <c r="E33" s="1" t="s">
        <v>10</v>
      </c>
      <c r="F33" s="1" t="s">
        <v>11</v>
      </c>
      <c r="G33" s="14" t="s">
        <v>34</v>
      </c>
      <c r="H33" s="51"/>
      <c r="I33" s="51"/>
      <c r="J33" s="42"/>
      <c r="K33" s="30"/>
      <c r="L33" s="51"/>
      <c r="M33" s="20"/>
      <c r="N33" s="20"/>
      <c r="O33" s="20"/>
      <c r="P33" s="27"/>
      <c r="Q33" s="27"/>
      <c r="R33" s="31"/>
    </row>
    <row r="34" spans="2:18" x14ac:dyDescent="0.2">
      <c r="B34" s="22" t="s">
        <v>3</v>
      </c>
      <c r="C34" s="1"/>
      <c r="D34" s="1">
        <v>85</v>
      </c>
      <c r="E34" s="1">
        <v>100</v>
      </c>
      <c r="F34" s="1">
        <v>110</v>
      </c>
      <c r="G34" s="14">
        <v>120</v>
      </c>
    </row>
    <row r="35" spans="2:18" x14ac:dyDescent="0.2">
      <c r="B35" s="22" t="s">
        <v>4</v>
      </c>
      <c r="C35" s="1"/>
      <c r="D35" s="1">
        <v>85</v>
      </c>
      <c r="E35" s="1">
        <v>120</v>
      </c>
      <c r="F35" s="1">
        <v>150</v>
      </c>
      <c r="G35" s="14">
        <v>175</v>
      </c>
    </row>
    <row r="36" spans="2:18" x14ac:dyDescent="0.2">
      <c r="B36" s="22" t="s">
        <v>39</v>
      </c>
      <c r="C36" s="1"/>
      <c r="D36" s="1">
        <v>40</v>
      </c>
      <c r="E36" s="1">
        <v>60</v>
      </c>
      <c r="F36" s="1">
        <v>70</v>
      </c>
      <c r="G36" s="14">
        <v>75</v>
      </c>
    </row>
    <row r="37" spans="2:18" x14ac:dyDescent="0.2">
      <c r="B37" s="72" t="s">
        <v>58</v>
      </c>
      <c r="C37" s="64"/>
      <c r="D37" s="64">
        <f>SUM(D34:D36)</f>
        <v>210</v>
      </c>
      <c r="E37" s="64">
        <f t="shared" ref="E37:G37" si="0">SUM(E34:E36)</f>
        <v>280</v>
      </c>
      <c r="F37" s="64">
        <f t="shared" si="0"/>
        <v>330</v>
      </c>
      <c r="G37" s="65">
        <f t="shared" si="0"/>
        <v>370</v>
      </c>
    </row>
    <row r="38" spans="2:18" x14ac:dyDescent="0.2">
      <c r="C38" s="1"/>
      <c r="D38" s="1"/>
      <c r="E38" s="1"/>
      <c r="F38" s="1"/>
      <c r="G38" s="1"/>
    </row>
    <row r="39" spans="2:18" hidden="1" x14ac:dyDescent="0.2">
      <c r="B39" s="118" t="s">
        <v>60</v>
      </c>
      <c r="C39" s="119"/>
      <c r="D39" s="119"/>
      <c r="E39" s="119"/>
      <c r="F39" s="119"/>
      <c r="G39" s="120"/>
    </row>
    <row r="40" spans="2:18" hidden="1" x14ac:dyDescent="0.2">
      <c r="B40" s="121"/>
      <c r="C40" s="122"/>
      <c r="D40" s="122" t="s">
        <v>9</v>
      </c>
      <c r="E40" s="122" t="s">
        <v>10</v>
      </c>
      <c r="F40" s="122" t="s">
        <v>11</v>
      </c>
      <c r="G40" s="123" t="s">
        <v>34</v>
      </c>
    </row>
    <row r="41" spans="2:18" hidden="1" x14ac:dyDescent="0.2">
      <c r="B41" s="124" t="s">
        <v>3</v>
      </c>
      <c r="C41" s="122"/>
      <c r="D41" s="125"/>
      <c r="E41" s="126"/>
      <c r="F41" s="126"/>
      <c r="G41" s="127"/>
    </row>
    <row r="42" spans="2:18" hidden="1" x14ac:dyDescent="0.2">
      <c r="B42" s="124" t="s">
        <v>4</v>
      </c>
      <c r="C42" s="122"/>
      <c r="D42" s="125"/>
      <c r="E42" s="126"/>
      <c r="F42" s="126"/>
      <c r="G42" s="127"/>
    </row>
    <row r="43" spans="2:18" hidden="1" x14ac:dyDescent="0.2">
      <c r="B43" s="124" t="s">
        <v>39</v>
      </c>
      <c r="C43" s="122"/>
      <c r="D43" s="125"/>
      <c r="E43" s="126"/>
      <c r="F43" s="126"/>
      <c r="G43" s="127"/>
    </row>
    <row r="44" spans="2:18" hidden="1" x14ac:dyDescent="0.2">
      <c r="B44" s="128" t="s">
        <v>58</v>
      </c>
      <c r="C44" s="129"/>
      <c r="D44" s="129"/>
      <c r="E44" s="129"/>
      <c r="F44" s="129"/>
      <c r="G44" s="130"/>
    </row>
    <row r="45" spans="2:18" hidden="1" x14ac:dyDescent="0.2">
      <c r="B45" s="131"/>
      <c r="C45" s="122"/>
      <c r="D45" s="122"/>
      <c r="E45" s="122"/>
      <c r="F45" s="122"/>
      <c r="G45" s="122"/>
    </row>
    <row r="46" spans="2:18" ht="30" hidden="1" x14ac:dyDescent="0.2">
      <c r="B46" s="132" t="s">
        <v>91</v>
      </c>
      <c r="C46" s="119"/>
      <c r="D46" s="119" t="s">
        <v>9</v>
      </c>
      <c r="E46" s="119" t="s">
        <v>10</v>
      </c>
      <c r="F46" s="119" t="s">
        <v>11</v>
      </c>
      <c r="G46" s="133" t="s">
        <v>34</v>
      </c>
    </row>
    <row r="47" spans="2:18" hidden="1" x14ac:dyDescent="0.2">
      <c r="B47" s="124" t="s">
        <v>3</v>
      </c>
      <c r="C47" s="122"/>
      <c r="D47" s="125"/>
      <c r="E47" s="125"/>
      <c r="F47" s="125"/>
      <c r="G47" s="134"/>
    </row>
    <row r="48" spans="2:18" hidden="1" x14ac:dyDescent="0.2">
      <c r="B48" s="124" t="s">
        <v>4</v>
      </c>
      <c r="C48" s="122"/>
      <c r="D48" s="125"/>
      <c r="E48" s="125"/>
      <c r="F48" s="125"/>
      <c r="G48" s="134"/>
    </row>
    <row r="49" spans="2:7" hidden="1" x14ac:dyDescent="0.2">
      <c r="B49" s="124" t="s">
        <v>39</v>
      </c>
      <c r="C49" s="122"/>
      <c r="D49" s="125"/>
      <c r="E49" s="125"/>
      <c r="F49" s="125"/>
      <c r="G49" s="134"/>
    </row>
    <row r="50" spans="2:7" hidden="1" x14ac:dyDescent="0.2">
      <c r="B50" s="128" t="s">
        <v>59</v>
      </c>
      <c r="C50" s="129"/>
      <c r="D50" s="135"/>
      <c r="E50" s="135"/>
      <c r="F50" s="135"/>
      <c r="G50" s="136"/>
    </row>
    <row r="51" spans="2:7" hidden="1" x14ac:dyDescent="0.2">
      <c r="B51" s="131"/>
      <c r="C51" s="122"/>
      <c r="D51" s="122"/>
      <c r="E51" s="122"/>
      <c r="F51" s="122"/>
      <c r="G51" s="122"/>
    </row>
    <row r="52" spans="2:7" ht="30" hidden="1" x14ac:dyDescent="0.2">
      <c r="B52" s="137" t="s">
        <v>92</v>
      </c>
      <c r="C52" s="119"/>
      <c r="D52" s="119" t="s">
        <v>9</v>
      </c>
      <c r="E52" s="119" t="s">
        <v>10</v>
      </c>
      <c r="F52" s="119" t="s">
        <v>11</v>
      </c>
      <c r="G52" s="133" t="s">
        <v>34</v>
      </c>
    </row>
    <row r="53" spans="2:7" hidden="1" x14ac:dyDescent="0.2">
      <c r="B53" s="124" t="s">
        <v>3</v>
      </c>
      <c r="C53" s="122"/>
      <c r="D53" s="138"/>
      <c r="E53" s="138"/>
      <c r="F53" s="125"/>
      <c r="G53" s="134"/>
    </row>
    <row r="54" spans="2:7" hidden="1" x14ac:dyDescent="0.2">
      <c r="B54" s="124" t="s">
        <v>4</v>
      </c>
      <c r="C54" s="122"/>
      <c r="D54" s="138"/>
      <c r="E54" s="138"/>
      <c r="F54" s="125"/>
      <c r="G54" s="134"/>
    </row>
    <row r="55" spans="2:7" hidden="1" x14ac:dyDescent="0.2">
      <c r="B55" s="124" t="s">
        <v>39</v>
      </c>
      <c r="C55" s="122"/>
      <c r="D55" s="138"/>
      <c r="E55" s="138"/>
      <c r="F55" s="125"/>
      <c r="G55" s="134"/>
    </row>
    <row r="56" spans="2:7" hidden="1" x14ac:dyDescent="0.2">
      <c r="B56" s="128" t="s">
        <v>59</v>
      </c>
      <c r="C56" s="129"/>
      <c r="D56" s="129"/>
      <c r="E56" s="129"/>
      <c r="F56" s="129"/>
      <c r="G56" s="130"/>
    </row>
    <row r="57" spans="2:7" hidden="1" x14ac:dyDescent="0.2">
      <c r="B57" s="131"/>
      <c r="C57" s="131"/>
      <c r="D57" s="131"/>
      <c r="E57" s="131"/>
      <c r="F57" s="131"/>
      <c r="G57" s="131"/>
    </row>
    <row r="58" spans="2:7" ht="17" hidden="1" customHeight="1" x14ac:dyDescent="0.2">
      <c r="B58" s="131"/>
      <c r="C58" s="131"/>
      <c r="D58" s="131"/>
      <c r="E58" s="131"/>
      <c r="F58" s="131"/>
      <c r="G58" s="131"/>
    </row>
    <row r="59" spans="2:7" hidden="1" x14ac:dyDescent="0.2">
      <c r="B59" s="118" t="s">
        <v>7</v>
      </c>
      <c r="C59" s="119"/>
      <c r="D59" s="119"/>
      <c r="E59" s="119"/>
      <c r="F59" s="119"/>
      <c r="G59" s="120"/>
    </row>
    <row r="60" spans="2:7" hidden="1" x14ac:dyDescent="0.2">
      <c r="B60" s="121" t="s">
        <v>2</v>
      </c>
      <c r="C60" s="122"/>
      <c r="D60" s="122" t="s">
        <v>9</v>
      </c>
      <c r="E60" s="122" t="s">
        <v>10</v>
      </c>
      <c r="F60" s="122" t="s">
        <v>11</v>
      </c>
      <c r="G60" s="123" t="s">
        <v>34</v>
      </c>
    </row>
    <row r="61" spans="2:7" hidden="1" x14ac:dyDescent="0.2">
      <c r="B61" s="124" t="s">
        <v>3</v>
      </c>
      <c r="C61" s="122"/>
      <c r="D61" s="122">
        <v>85</v>
      </c>
      <c r="E61" s="122">
        <v>100</v>
      </c>
      <c r="F61" s="122">
        <v>110</v>
      </c>
      <c r="G61" s="123">
        <v>120</v>
      </c>
    </row>
    <row r="62" spans="2:7" hidden="1" x14ac:dyDescent="0.2">
      <c r="B62" s="124" t="s">
        <v>4</v>
      </c>
      <c r="C62" s="122"/>
      <c r="D62" s="122">
        <v>85</v>
      </c>
      <c r="E62" s="122">
        <v>120</v>
      </c>
      <c r="F62" s="122">
        <v>150</v>
      </c>
      <c r="G62" s="123">
        <v>175</v>
      </c>
    </row>
    <row r="63" spans="2:7" hidden="1" x14ac:dyDescent="0.2">
      <c r="B63" s="124" t="s">
        <v>39</v>
      </c>
      <c r="C63" s="122"/>
      <c r="D63" s="122">
        <v>40</v>
      </c>
      <c r="E63" s="122">
        <v>60</v>
      </c>
      <c r="F63" s="122">
        <v>70</v>
      </c>
      <c r="G63" s="123">
        <v>75</v>
      </c>
    </row>
    <row r="64" spans="2:7" hidden="1" x14ac:dyDescent="0.2">
      <c r="B64" s="128" t="s">
        <v>58</v>
      </c>
      <c r="C64" s="129"/>
      <c r="D64" s="129">
        <f>SUM(D61:D63)</f>
        <v>210</v>
      </c>
      <c r="E64" s="129">
        <f>SUM(E61:E63)</f>
        <v>280</v>
      </c>
      <c r="F64" s="129">
        <f>SUM(F61:F63)</f>
        <v>330</v>
      </c>
      <c r="G64" s="130">
        <f>SUM(G61:G63)</f>
        <v>370</v>
      </c>
    </row>
    <row r="66" spans="1:14" ht="50" customHeight="1" x14ac:dyDescent="0.2">
      <c r="B66" s="141" t="s">
        <v>94</v>
      </c>
      <c r="C66" s="141"/>
      <c r="D66" s="141"/>
      <c r="E66" s="141"/>
      <c r="F66" s="141"/>
      <c r="G66" s="141"/>
      <c r="I66" s="141" t="s">
        <v>95</v>
      </c>
      <c r="J66" s="141"/>
      <c r="K66" s="141"/>
      <c r="L66" s="141"/>
      <c r="M66" s="141"/>
      <c r="N66" s="141"/>
    </row>
    <row r="68" spans="1:14" ht="16" x14ac:dyDescent="0.2">
      <c r="A68" s="81" t="s">
        <v>52</v>
      </c>
      <c r="B68" s="79" t="s">
        <v>62</v>
      </c>
      <c r="C68" s="79" t="s">
        <v>9</v>
      </c>
      <c r="D68" s="79" t="s">
        <v>10</v>
      </c>
      <c r="E68" s="79" t="s">
        <v>11</v>
      </c>
      <c r="F68" s="79" t="s">
        <v>34</v>
      </c>
      <c r="G68" s="79" t="s">
        <v>63</v>
      </c>
      <c r="I68" s="79" t="s">
        <v>62</v>
      </c>
      <c r="J68" s="79" t="s">
        <v>9</v>
      </c>
      <c r="K68" s="79" t="s">
        <v>10</v>
      </c>
      <c r="L68" s="79" t="s">
        <v>11</v>
      </c>
      <c r="M68" s="79" t="s">
        <v>34</v>
      </c>
      <c r="N68" s="79" t="s">
        <v>63</v>
      </c>
    </row>
    <row r="69" spans="1:14" ht="16" x14ac:dyDescent="0.2">
      <c r="B69" s="79" t="s">
        <v>3</v>
      </c>
      <c r="C69" s="140">
        <v>85</v>
      </c>
      <c r="D69" s="140">
        <v>100</v>
      </c>
      <c r="E69" s="140">
        <v>110</v>
      </c>
      <c r="F69" s="140">
        <v>120</v>
      </c>
      <c r="G69" s="88">
        <f>SUM(C69:F69)</f>
        <v>415</v>
      </c>
      <c r="I69" s="79" t="s">
        <v>3</v>
      </c>
      <c r="J69" s="140">
        <v>65</v>
      </c>
      <c r="K69" s="140">
        <v>76</v>
      </c>
      <c r="L69" s="140">
        <v>100</v>
      </c>
      <c r="M69" s="140">
        <v>120</v>
      </c>
      <c r="N69" s="88">
        <f>SUM(J69:M69)</f>
        <v>361</v>
      </c>
    </row>
    <row r="70" spans="1:14" ht="16" x14ac:dyDescent="0.2">
      <c r="B70" s="79" t="s">
        <v>4</v>
      </c>
      <c r="C70" s="140">
        <v>95</v>
      </c>
      <c r="D70" s="140">
        <v>120</v>
      </c>
      <c r="E70" s="140">
        <v>150</v>
      </c>
      <c r="F70" s="140">
        <v>175</v>
      </c>
      <c r="G70" s="88">
        <f t="shared" ref="G70:G71" si="1">SUM(C70:F70)</f>
        <v>540</v>
      </c>
      <c r="I70" s="79" t="s">
        <v>4</v>
      </c>
      <c r="J70" s="140">
        <v>135</v>
      </c>
      <c r="K70" s="140">
        <v>160</v>
      </c>
      <c r="L70" s="140">
        <v>180</v>
      </c>
      <c r="M70" s="140">
        <v>210</v>
      </c>
      <c r="N70" s="88">
        <f>SUM(J70:M70)</f>
        <v>685</v>
      </c>
    </row>
    <row r="71" spans="1:14" ht="16" x14ac:dyDescent="0.2">
      <c r="B71" s="79" t="s">
        <v>39</v>
      </c>
      <c r="C71" s="140">
        <v>40</v>
      </c>
      <c r="D71" s="140">
        <v>60</v>
      </c>
      <c r="E71" s="140">
        <v>70</v>
      </c>
      <c r="F71" s="140">
        <v>75</v>
      </c>
      <c r="G71" s="88">
        <f t="shared" si="1"/>
        <v>245</v>
      </c>
      <c r="I71" s="79" t="s">
        <v>39</v>
      </c>
      <c r="J71" s="140">
        <v>30</v>
      </c>
      <c r="K71" s="140">
        <v>34</v>
      </c>
      <c r="L71" s="140">
        <v>40</v>
      </c>
      <c r="M71" s="140">
        <v>50</v>
      </c>
      <c r="N71" s="88">
        <f>SUM(J71:M71)</f>
        <v>154</v>
      </c>
    </row>
    <row r="72" spans="1:14" ht="16" x14ac:dyDescent="0.2">
      <c r="B72" s="79"/>
      <c r="C72" s="80">
        <f>SUM(C69:C71)</f>
        <v>220</v>
      </c>
      <c r="D72" s="80">
        <f t="shared" ref="D72:G72" si="2">SUM(D69:D71)</f>
        <v>280</v>
      </c>
      <c r="E72" s="80">
        <f t="shared" si="2"/>
        <v>330</v>
      </c>
      <c r="F72" s="80">
        <f t="shared" si="2"/>
        <v>370</v>
      </c>
      <c r="G72" s="80">
        <f t="shared" si="2"/>
        <v>1200</v>
      </c>
      <c r="I72" s="79"/>
      <c r="J72" s="80">
        <f>SUM(J69:J71)</f>
        <v>230</v>
      </c>
      <c r="K72" s="80">
        <f>SUM(K69:K71)</f>
        <v>270</v>
      </c>
      <c r="L72" s="80">
        <f>SUM(L69:L71)</f>
        <v>320</v>
      </c>
      <c r="M72" s="80">
        <f>SUM(M69:M71)</f>
        <v>380</v>
      </c>
      <c r="N72" s="80">
        <f t="shared" ref="N72" si="3">SUM(N69:N71)</f>
        <v>1200</v>
      </c>
    </row>
    <row r="73" spans="1:14" ht="16" x14ac:dyDescent="0.2">
      <c r="B73" s="104"/>
      <c r="C73" s="105" t="s">
        <v>90</v>
      </c>
      <c r="D73" s="105" t="s">
        <v>90</v>
      </c>
      <c r="E73" s="105" t="s">
        <v>90</v>
      </c>
      <c r="F73" s="105" t="s">
        <v>90</v>
      </c>
      <c r="G73" s="105"/>
      <c r="I73" s="104"/>
      <c r="J73" s="105" t="s">
        <v>90</v>
      </c>
      <c r="K73" s="105" t="s">
        <v>90</v>
      </c>
      <c r="L73" s="105" t="s">
        <v>90</v>
      </c>
      <c r="M73" s="105" t="s">
        <v>90</v>
      </c>
      <c r="N73" s="105"/>
    </row>
    <row r="74" spans="1:14" ht="16" x14ac:dyDescent="0.2">
      <c r="B74" s="104" t="s">
        <v>69</v>
      </c>
      <c r="C74" s="105">
        <v>230</v>
      </c>
      <c r="D74" s="105">
        <v>270</v>
      </c>
      <c r="E74" s="105">
        <v>320</v>
      </c>
      <c r="F74" s="105">
        <v>380</v>
      </c>
      <c r="G74" s="105">
        <f>SUM(C74:F74)</f>
        <v>1200</v>
      </c>
      <c r="I74" s="104" t="s">
        <v>69</v>
      </c>
      <c r="J74" s="105">
        <v>230</v>
      </c>
      <c r="K74" s="105">
        <v>270</v>
      </c>
      <c r="L74" s="105">
        <v>320</v>
      </c>
      <c r="M74" s="105">
        <v>380</v>
      </c>
      <c r="N74" s="105">
        <f>SUM(J74:M74)</f>
        <v>1200</v>
      </c>
    </row>
    <row r="75" spans="1:14" ht="16" x14ac:dyDescent="0.2">
      <c r="B75" s="80"/>
      <c r="C75" s="80"/>
      <c r="D75" s="80"/>
      <c r="E75" s="80"/>
      <c r="F75" s="80"/>
      <c r="G75" s="80"/>
      <c r="I75" s="80"/>
      <c r="J75" s="80"/>
      <c r="K75" s="80"/>
      <c r="L75" s="80"/>
      <c r="M75" s="80"/>
      <c r="N75" s="80"/>
    </row>
    <row r="76" spans="1:14" ht="16" x14ac:dyDescent="0.2">
      <c r="B76" s="80" t="s">
        <v>64</v>
      </c>
      <c r="C76" s="140">
        <v>32</v>
      </c>
      <c r="D76" s="140">
        <v>40</v>
      </c>
      <c r="E76" s="140">
        <v>50</v>
      </c>
      <c r="F76" s="140">
        <v>58</v>
      </c>
      <c r="G76" s="80"/>
      <c r="I76" s="80" t="s">
        <v>64</v>
      </c>
      <c r="J76" s="140">
        <v>40</v>
      </c>
      <c r="K76" s="140">
        <v>50</v>
      </c>
      <c r="L76" s="140">
        <v>55</v>
      </c>
      <c r="M76" s="140">
        <v>65</v>
      </c>
      <c r="N76" s="80"/>
    </row>
    <row r="77" spans="1:14" ht="16" x14ac:dyDescent="0.2">
      <c r="B77" s="80" t="s">
        <v>65</v>
      </c>
      <c r="C77" s="140">
        <v>31</v>
      </c>
      <c r="D77" s="140">
        <v>40</v>
      </c>
      <c r="E77" s="140">
        <v>50</v>
      </c>
      <c r="F77" s="140">
        <v>59</v>
      </c>
      <c r="G77" s="80"/>
      <c r="I77" s="80" t="s">
        <v>65</v>
      </c>
      <c r="J77" s="140">
        <v>45</v>
      </c>
      <c r="K77" s="140">
        <v>45</v>
      </c>
      <c r="L77" s="140">
        <v>45</v>
      </c>
      <c r="M77" s="140">
        <v>55</v>
      </c>
      <c r="N77" s="80"/>
    </row>
    <row r="78" spans="1:14" ht="16" x14ac:dyDescent="0.2">
      <c r="B78" s="80" t="s">
        <v>66</v>
      </c>
      <c r="C78" s="140">
        <v>6</v>
      </c>
      <c r="D78" s="140">
        <v>10</v>
      </c>
      <c r="E78" s="140">
        <v>1</v>
      </c>
      <c r="F78" s="140">
        <v>17</v>
      </c>
      <c r="G78" s="80"/>
      <c r="I78" s="80" t="s">
        <v>66</v>
      </c>
      <c r="J78" s="140">
        <v>20</v>
      </c>
      <c r="K78" s="140">
        <v>25</v>
      </c>
      <c r="L78" s="140">
        <v>30</v>
      </c>
      <c r="M78" s="140">
        <v>35</v>
      </c>
      <c r="N78" s="80"/>
    </row>
    <row r="79" spans="1:14" ht="16" x14ac:dyDescent="0.2">
      <c r="B79" s="80" t="s">
        <v>67</v>
      </c>
      <c r="C79" s="140">
        <v>0</v>
      </c>
      <c r="D79" s="140">
        <v>0</v>
      </c>
      <c r="E79" s="140">
        <v>15</v>
      </c>
      <c r="F79" s="140">
        <v>0</v>
      </c>
      <c r="G79" s="80"/>
      <c r="I79" s="80" t="s">
        <v>67</v>
      </c>
      <c r="J79" s="140">
        <v>5</v>
      </c>
      <c r="K79" s="140">
        <v>10</v>
      </c>
      <c r="L79" s="140">
        <v>15</v>
      </c>
      <c r="M79" s="140">
        <v>15</v>
      </c>
      <c r="N79" s="80"/>
    </row>
    <row r="80" spans="1:14" ht="16" x14ac:dyDescent="0.2">
      <c r="B80" s="80" t="s">
        <v>68</v>
      </c>
      <c r="C80" s="140">
        <v>25</v>
      </c>
      <c r="D80" s="140">
        <v>30</v>
      </c>
      <c r="E80" s="140">
        <v>35</v>
      </c>
      <c r="F80" s="140">
        <v>40</v>
      </c>
      <c r="G80" s="80"/>
      <c r="I80" s="80" t="s">
        <v>68</v>
      </c>
      <c r="J80" s="140">
        <v>25</v>
      </c>
      <c r="K80" s="140">
        <v>30</v>
      </c>
      <c r="L80" s="140">
        <v>35</v>
      </c>
      <c r="M80" s="140">
        <v>40</v>
      </c>
      <c r="N80" s="80"/>
    </row>
    <row r="81" spans="1:15" ht="16" x14ac:dyDescent="0.2">
      <c r="B81" s="80" t="s">
        <v>59</v>
      </c>
      <c r="C81" s="80">
        <f>SUM(C76:C80)</f>
        <v>94</v>
      </c>
      <c r="D81" s="80">
        <f t="shared" ref="D81:F81" si="4">SUM(D76:D80)</f>
        <v>120</v>
      </c>
      <c r="E81" s="80">
        <f t="shared" si="4"/>
        <v>151</v>
      </c>
      <c r="F81" s="80">
        <f t="shared" si="4"/>
        <v>174</v>
      </c>
      <c r="G81" s="91">
        <f>SUM(C70:F70)</f>
        <v>540</v>
      </c>
      <c r="H81" s="139" t="s">
        <v>93</v>
      </c>
      <c r="I81" s="80" t="s">
        <v>59</v>
      </c>
      <c r="J81" s="80">
        <f>SUM(J76:J80)</f>
        <v>135</v>
      </c>
      <c r="K81" s="80">
        <f t="shared" ref="K81:M81" si="5">SUM(K76:K80)</f>
        <v>160</v>
      </c>
      <c r="L81" s="80">
        <f t="shared" si="5"/>
        <v>180</v>
      </c>
      <c r="M81" s="80">
        <f t="shared" si="5"/>
        <v>210</v>
      </c>
      <c r="N81" s="91">
        <f>SUM(J70:M70)</f>
        <v>685</v>
      </c>
      <c r="O81" s="139" t="s">
        <v>93</v>
      </c>
    </row>
    <row r="82" spans="1:15" ht="16" x14ac:dyDescent="0.2">
      <c r="B82" s="80"/>
      <c r="C82" s="80" t="s">
        <v>81</v>
      </c>
      <c r="D82" s="80" t="s">
        <v>81</v>
      </c>
      <c r="E82" s="80" t="s">
        <v>81</v>
      </c>
      <c r="F82" s="80" t="s">
        <v>81</v>
      </c>
      <c r="G82" s="80"/>
      <c r="I82" s="80"/>
      <c r="J82" s="80" t="s">
        <v>81</v>
      </c>
      <c r="K82" s="80" t="s">
        <v>81</v>
      </c>
      <c r="L82" s="80" t="s">
        <v>81</v>
      </c>
      <c r="M82" s="80" t="s">
        <v>81</v>
      </c>
      <c r="N82" s="80"/>
    </row>
    <row r="83" spans="1:15" ht="16" x14ac:dyDescent="0.2">
      <c r="B83" s="79" t="s">
        <v>80</v>
      </c>
      <c r="C83" s="80">
        <f>C70</f>
        <v>95</v>
      </c>
      <c r="D83" s="80">
        <f>D70</f>
        <v>120</v>
      </c>
      <c r="E83" s="80">
        <f>E70</f>
        <v>150</v>
      </c>
      <c r="F83" s="80">
        <f>F70</f>
        <v>175</v>
      </c>
      <c r="G83" s="86"/>
      <c r="I83" s="79" t="s">
        <v>80</v>
      </c>
      <c r="J83" s="80">
        <f>J70</f>
        <v>135</v>
      </c>
      <c r="K83" s="80">
        <f>K70</f>
        <v>160</v>
      </c>
      <c r="L83" s="80">
        <f>L70</f>
        <v>180</v>
      </c>
      <c r="M83" s="80">
        <f>M70</f>
        <v>210</v>
      </c>
      <c r="N83" s="86"/>
    </row>
    <row r="84" spans="1:15" ht="16" x14ac:dyDescent="0.2">
      <c r="B84" s="83"/>
      <c r="C84" s="79"/>
      <c r="D84" s="79"/>
      <c r="E84" s="79"/>
      <c r="F84" s="79"/>
      <c r="G84" s="83"/>
      <c r="I84" s="83"/>
      <c r="J84" s="79"/>
      <c r="K84" s="79"/>
      <c r="L84" s="79"/>
      <c r="M84" s="79"/>
      <c r="N84" s="83"/>
    </row>
    <row r="85" spans="1:15" ht="16" x14ac:dyDescent="0.2">
      <c r="A85" s="9">
        <v>70</v>
      </c>
      <c r="B85" s="79" t="s">
        <v>71</v>
      </c>
      <c r="C85" s="83">
        <f>$A85+C69</f>
        <v>155</v>
      </c>
      <c r="D85" s="83">
        <f t="shared" ref="D85:E85" si="6">$A85+D69</f>
        <v>170</v>
      </c>
      <c r="E85" s="83">
        <f t="shared" si="6"/>
        <v>180</v>
      </c>
      <c r="F85" s="83">
        <f>$A85+F69</f>
        <v>190</v>
      </c>
      <c r="G85" s="83"/>
      <c r="I85" s="79" t="s">
        <v>71</v>
      </c>
      <c r="J85" s="83">
        <f>$A85+J69</f>
        <v>135</v>
      </c>
      <c r="K85" s="83">
        <f>$A85+K69</f>
        <v>146</v>
      </c>
      <c r="L85" s="83">
        <f>$A85+L69</f>
        <v>170</v>
      </c>
      <c r="M85" s="83">
        <f>$A85+M69</f>
        <v>190</v>
      </c>
      <c r="N85" s="83"/>
    </row>
    <row r="86" spans="1:15" ht="16" x14ac:dyDescent="0.2">
      <c r="A86" s="9">
        <v>70</v>
      </c>
      <c r="B86" s="79" t="s">
        <v>73</v>
      </c>
      <c r="C86" s="83">
        <f t="shared" ref="C86:F87" si="7">$A86+C70</f>
        <v>165</v>
      </c>
      <c r="D86" s="83">
        <f t="shared" si="7"/>
        <v>190</v>
      </c>
      <c r="E86" s="83">
        <f t="shared" si="7"/>
        <v>220</v>
      </c>
      <c r="F86" s="83">
        <f>$A86+F70</f>
        <v>245</v>
      </c>
      <c r="G86" s="83"/>
      <c r="I86" s="79" t="s">
        <v>73</v>
      </c>
      <c r="J86" s="83">
        <f>$A86+J70</f>
        <v>205</v>
      </c>
      <c r="K86" s="83">
        <f>$A86+K70</f>
        <v>230</v>
      </c>
      <c r="L86" s="83">
        <f>$A86+L70</f>
        <v>250</v>
      </c>
      <c r="M86" s="83">
        <f>$A86+M70</f>
        <v>280</v>
      </c>
      <c r="N86" s="83"/>
    </row>
    <row r="87" spans="1:15" ht="16" x14ac:dyDescent="0.2">
      <c r="A87" s="9">
        <v>60</v>
      </c>
      <c r="B87" s="79" t="s">
        <v>72</v>
      </c>
      <c r="C87" s="83">
        <f t="shared" si="7"/>
        <v>100</v>
      </c>
      <c r="D87" s="83">
        <f t="shared" si="7"/>
        <v>120</v>
      </c>
      <c r="E87" s="83">
        <f t="shared" si="7"/>
        <v>130</v>
      </c>
      <c r="F87" s="83">
        <f t="shared" si="7"/>
        <v>135</v>
      </c>
      <c r="G87" s="83"/>
      <c r="I87" s="79" t="s">
        <v>72</v>
      </c>
      <c r="J87" s="83">
        <f>$A87+J71</f>
        <v>90</v>
      </c>
      <c r="K87" s="83">
        <f>$A87+K71</f>
        <v>94</v>
      </c>
      <c r="L87" s="83">
        <f>$A87+L71</f>
        <v>100</v>
      </c>
      <c r="M87" s="83">
        <f>$A87+M71</f>
        <v>110</v>
      </c>
      <c r="N87" s="83"/>
    </row>
    <row r="88" spans="1:15" ht="16" x14ac:dyDescent="0.2">
      <c r="B88" s="79"/>
      <c r="C88" s="87">
        <f>SUM(C85:C87)</f>
        <v>420</v>
      </c>
      <c r="D88" s="87">
        <f>SUM(D85:D87)</f>
        <v>480</v>
      </c>
      <c r="E88" s="87">
        <f>SUM(E85:E87)</f>
        <v>530</v>
      </c>
      <c r="F88" s="87">
        <f>SUM(F85:F87)</f>
        <v>570</v>
      </c>
      <c r="G88" s="83"/>
      <c r="I88" s="79"/>
      <c r="J88" s="87">
        <f>SUM(J85:J87)</f>
        <v>430</v>
      </c>
      <c r="K88" s="87">
        <f>SUM(K85:K87)</f>
        <v>470</v>
      </c>
      <c r="L88" s="87">
        <f>SUM(L85:L87)</f>
        <v>520</v>
      </c>
      <c r="M88" s="87">
        <f>SUM(M85:M87)</f>
        <v>580</v>
      </c>
      <c r="N88" s="83"/>
    </row>
    <row r="89" spans="1:15" ht="16" x14ac:dyDescent="0.2">
      <c r="B89" s="79"/>
      <c r="C89" s="80" t="s">
        <v>90</v>
      </c>
      <c r="D89" s="80" t="s">
        <v>90</v>
      </c>
      <c r="E89" s="80" t="s">
        <v>90</v>
      </c>
      <c r="F89" s="80" t="s">
        <v>90</v>
      </c>
      <c r="G89" s="83"/>
      <c r="I89" s="79"/>
      <c r="J89" s="80" t="s">
        <v>90</v>
      </c>
      <c r="K89" s="80" t="s">
        <v>90</v>
      </c>
      <c r="L89" s="80" t="s">
        <v>90</v>
      </c>
      <c r="M89" s="80" t="s">
        <v>90</v>
      </c>
      <c r="N89" s="83"/>
    </row>
    <row r="90" spans="1:15" ht="16" x14ac:dyDescent="0.2">
      <c r="A90" s="9">
        <v>200</v>
      </c>
      <c r="B90" s="79" t="s">
        <v>88</v>
      </c>
      <c r="C90" s="80">
        <f>$A$90+C74</f>
        <v>430</v>
      </c>
      <c r="D90" s="80">
        <f t="shared" ref="D90:F90" si="8">$A$90+D74</f>
        <v>470</v>
      </c>
      <c r="E90" s="80">
        <f t="shared" si="8"/>
        <v>520</v>
      </c>
      <c r="F90" s="80">
        <f t="shared" si="8"/>
        <v>580</v>
      </c>
      <c r="G90" s="83"/>
      <c r="I90" s="79" t="s">
        <v>88</v>
      </c>
      <c r="J90" s="80">
        <f>$A$90+J74</f>
        <v>430</v>
      </c>
      <c r="K90" s="80">
        <f t="shared" ref="K90:M90" si="9">$A$90+K74</f>
        <v>470</v>
      </c>
      <c r="L90" s="80">
        <f t="shared" si="9"/>
        <v>520</v>
      </c>
      <c r="M90" s="80">
        <f t="shared" si="9"/>
        <v>580</v>
      </c>
      <c r="N90" s="83"/>
    </row>
    <row r="91" spans="1:15" ht="16" x14ac:dyDescent="0.2">
      <c r="B91" s="79"/>
      <c r="C91" s="82"/>
      <c r="D91" s="82"/>
      <c r="E91" s="82"/>
      <c r="F91" s="82"/>
      <c r="G91" s="83"/>
      <c r="I91" s="79"/>
      <c r="J91" s="82"/>
      <c r="K91" s="82"/>
      <c r="L91" s="82"/>
      <c r="M91" s="82"/>
      <c r="N91" s="83"/>
    </row>
    <row r="92" spans="1:15" ht="16" x14ac:dyDescent="0.2">
      <c r="B92" s="79"/>
      <c r="C92" s="82"/>
      <c r="D92" s="82"/>
      <c r="E92" s="82"/>
      <c r="F92" s="82"/>
      <c r="G92" s="83"/>
      <c r="I92" s="79"/>
      <c r="J92" s="82"/>
      <c r="K92" s="82"/>
      <c r="L92" s="82"/>
      <c r="M92" s="82"/>
      <c r="N92" s="83"/>
    </row>
    <row r="93" spans="1:15" ht="16" x14ac:dyDescent="0.2">
      <c r="B93" s="79"/>
      <c r="C93" s="83"/>
      <c r="D93" s="83"/>
      <c r="E93" s="83"/>
      <c r="F93" s="83"/>
      <c r="G93" s="89" t="s">
        <v>89</v>
      </c>
      <c r="I93" s="79"/>
      <c r="J93" s="83"/>
      <c r="K93" s="83"/>
      <c r="L93" s="83"/>
      <c r="M93" s="83"/>
      <c r="N93" s="89" t="s">
        <v>89</v>
      </c>
    </row>
    <row r="94" spans="1:15" ht="16" x14ac:dyDescent="0.2">
      <c r="B94" s="79" t="s">
        <v>82</v>
      </c>
      <c r="C94" s="84">
        <v>85</v>
      </c>
      <c r="D94" s="84">
        <v>100</v>
      </c>
      <c r="E94" s="84">
        <v>110</v>
      </c>
      <c r="F94" s="84">
        <v>120</v>
      </c>
      <c r="G94" s="89">
        <v>130</v>
      </c>
      <c r="I94" s="79" t="s">
        <v>82</v>
      </c>
      <c r="J94" s="84">
        <v>85</v>
      </c>
      <c r="K94" s="84">
        <v>100</v>
      </c>
      <c r="L94" s="84">
        <v>110</v>
      </c>
      <c r="M94" s="84">
        <v>120</v>
      </c>
      <c r="N94" s="89">
        <v>130</v>
      </c>
    </row>
    <row r="95" spans="1:15" ht="16" x14ac:dyDescent="0.2">
      <c r="B95" s="79" t="s">
        <v>83</v>
      </c>
      <c r="C95" s="84">
        <v>85</v>
      </c>
      <c r="D95" s="84">
        <v>120</v>
      </c>
      <c r="E95" s="84">
        <v>150</v>
      </c>
      <c r="F95" s="84">
        <v>175</v>
      </c>
      <c r="G95" s="89">
        <v>200</v>
      </c>
      <c r="I95" s="79" t="s">
        <v>83</v>
      </c>
      <c r="J95" s="84">
        <v>85</v>
      </c>
      <c r="K95" s="84">
        <v>120</v>
      </c>
      <c r="L95" s="84">
        <v>150</v>
      </c>
      <c r="M95" s="84">
        <v>175</v>
      </c>
      <c r="N95" s="89">
        <v>200</v>
      </c>
    </row>
    <row r="96" spans="1:15" ht="16" x14ac:dyDescent="0.2">
      <c r="B96" s="79" t="s">
        <v>84</v>
      </c>
      <c r="C96" s="84">
        <v>40</v>
      </c>
      <c r="D96" s="84">
        <v>60</v>
      </c>
      <c r="E96" s="84">
        <v>70</v>
      </c>
      <c r="F96" s="84">
        <v>75</v>
      </c>
      <c r="G96" s="89">
        <v>80</v>
      </c>
      <c r="I96" s="79" t="s">
        <v>84</v>
      </c>
      <c r="J96" s="84">
        <v>40</v>
      </c>
      <c r="K96" s="84">
        <v>60</v>
      </c>
      <c r="L96" s="84">
        <v>70</v>
      </c>
      <c r="M96" s="84">
        <v>75</v>
      </c>
      <c r="N96" s="89">
        <v>80</v>
      </c>
    </row>
    <row r="97" spans="2:14" ht="16" x14ac:dyDescent="0.2">
      <c r="B97" s="79"/>
      <c r="C97" s="84"/>
      <c r="D97" s="84"/>
      <c r="E97" s="84"/>
      <c r="F97" s="84"/>
      <c r="G97" s="89"/>
      <c r="I97" s="79"/>
      <c r="J97" s="84"/>
      <c r="K97" s="84"/>
      <c r="L97" s="84"/>
      <c r="M97" s="84"/>
      <c r="N97" s="89"/>
    </row>
    <row r="98" spans="2:14" ht="16" x14ac:dyDescent="0.2">
      <c r="B98" s="79" t="s">
        <v>85</v>
      </c>
      <c r="C98" s="84"/>
      <c r="D98" s="84">
        <f>D94-C94</f>
        <v>15</v>
      </c>
      <c r="E98" s="84">
        <f t="shared" ref="E98:F98" si="10">E94-D94</f>
        <v>10</v>
      </c>
      <c r="F98" s="84">
        <f t="shared" si="10"/>
        <v>10</v>
      </c>
      <c r="G98" s="90">
        <f>G94-F94</f>
        <v>10</v>
      </c>
      <c r="I98" s="79" t="s">
        <v>85</v>
      </c>
      <c r="J98" s="84"/>
      <c r="K98" s="84">
        <f>K94-J94</f>
        <v>15</v>
      </c>
      <c r="L98" s="84">
        <f t="shared" ref="L98:L100" si="11">L94-K94</f>
        <v>10</v>
      </c>
      <c r="M98" s="84">
        <f t="shared" ref="M98:M100" si="12">M94-L94</f>
        <v>10</v>
      </c>
      <c r="N98" s="90">
        <f>N94-M94</f>
        <v>10</v>
      </c>
    </row>
    <row r="99" spans="2:14" ht="16" x14ac:dyDescent="0.2">
      <c r="B99" s="79" t="s">
        <v>86</v>
      </c>
      <c r="C99" s="84"/>
      <c r="D99" s="84">
        <f t="shared" ref="D99:G99" si="13">D95-C95</f>
        <v>35</v>
      </c>
      <c r="E99" s="84">
        <f t="shared" si="13"/>
        <v>30</v>
      </c>
      <c r="F99" s="84">
        <f t="shared" si="13"/>
        <v>25</v>
      </c>
      <c r="G99" s="90">
        <f t="shared" si="13"/>
        <v>25</v>
      </c>
      <c r="I99" s="79" t="s">
        <v>86</v>
      </c>
      <c r="J99" s="84"/>
      <c r="K99" s="84">
        <f t="shared" ref="K99:K100" si="14">K95-J95</f>
        <v>35</v>
      </c>
      <c r="L99" s="84">
        <f t="shared" si="11"/>
        <v>30</v>
      </c>
      <c r="M99" s="84">
        <f t="shared" si="12"/>
        <v>25</v>
      </c>
      <c r="N99" s="90">
        <f t="shared" ref="N99:N100" si="15">N95-M95</f>
        <v>25</v>
      </c>
    </row>
    <row r="100" spans="2:14" ht="16" x14ac:dyDescent="0.2">
      <c r="B100" s="79" t="s">
        <v>87</v>
      </c>
      <c r="C100" s="84"/>
      <c r="D100" s="84">
        <f t="shared" ref="D100:G100" si="16">D96-C96</f>
        <v>20</v>
      </c>
      <c r="E100" s="84">
        <f t="shared" si="16"/>
        <v>10</v>
      </c>
      <c r="F100" s="84">
        <f t="shared" si="16"/>
        <v>5</v>
      </c>
      <c r="G100" s="90">
        <f t="shared" si="16"/>
        <v>5</v>
      </c>
      <c r="I100" s="79" t="s">
        <v>87</v>
      </c>
      <c r="J100" s="84"/>
      <c r="K100" s="84">
        <f t="shared" si="14"/>
        <v>20</v>
      </c>
      <c r="L100" s="84">
        <f t="shared" si="11"/>
        <v>10</v>
      </c>
      <c r="M100" s="84">
        <f t="shared" si="12"/>
        <v>5</v>
      </c>
      <c r="N100" s="90">
        <f t="shared" si="15"/>
        <v>5</v>
      </c>
    </row>
    <row r="101" spans="2:14" ht="16" x14ac:dyDescent="0.2">
      <c r="B101" s="83"/>
      <c r="C101" s="83"/>
      <c r="D101" s="83"/>
      <c r="E101" s="83"/>
      <c r="F101" s="83"/>
      <c r="G101" s="83"/>
      <c r="I101" s="83"/>
      <c r="J101" s="83"/>
      <c r="K101" s="83"/>
      <c r="L101" s="83"/>
      <c r="M101" s="83"/>
      <c r="N101" s="83"/>
    </row>
    <row r="102" spans="2:14" ht="16" x14ac:dyDescent="0.2">
      <c r="B102" s="83" t="s">
        <v>74</v>
      </c>
      <c r="C102" s="83">
        <f>C85-C94</f>
        <v>70</v>
      </c>
      <c r="D102" s="83">
        <f t="shared" ref="C102:F104" si="17">D85-D94</f>
        <v>70</v>
      </c>
      <c r="E102" s="83">
        <f t="shared" si="17"/>
        <v>70</v>
      </c>
      <c r="F102" s="83">
        <f>F85-F94</f>
        <v>70</v>
      </c>
      <c r="G102" s="83"/>
      <c r="I102" s="83" t="s">
        <v>74</v>
      </c>
      <c r="J102" s="83">
        <f>J85-J94</f>
        <v>50</v>
      </c>
      <c r="K102" s="83">
        <f t="shared" ref="K102:N102" si="18">K85-K94</f>
        <v>46</v>
      </c>
      <c r="L102" s="83">
        <f t="shared" si="18"/>
        <v>60</v>
      </c>
      <c r="M102" s="83">
        <f>M85-M94</f>
        <v>70</v>
      </c>
      <c r="N102" s="83"/>
    </row>
    <row r="103" spans="2:14" ht="16" x14ac:dyDescent="0.2">
      <c r="B103" s="83" t="s">
        <v>76</v>
      </c>
      <c r="C103" s="83">
        <f t="shared" si="17"/>
        <v>80</v>
      </c>
      <c r="D103" s="83">
        <f t="shared" si="17"/>
        <v>70</v>
      </c>
      <c r="E103" s="83">
        <f t="shared" si="17"/>
        <v>70</v>
      </c>
      <c r="F103" s="83">
        <f t="shared" si="17"/>
        <v>70</v>
      </c>
      <c r="G103" s="83"/>
      <c r="I103" s="83" t="s">
        <v>76</v>
      </c>
      <c r="J103" s="83">
        <f t="shared" ref="J103:M103" si="19">J86-J95</f>
        <v>120</v>
      </c>
      <c r="K103" s="83">
        <f t="shared" si="19"/>
        <v>110</v>
      </c>
      <c r="L103" s="83">
        <f t="shared" si="19"/>
        <v>100</v>
      </c>
      <c r="M103" s="83">
        <f t="shared" si="19"/>
        <v>105</v>
      </c>
      <c r="N103" s="83"/>
    </row>
    <row r="104" spans="2:14" ht="16" x14ac:dyDescent="0.2">
      <c r="B104" s="83" t="s">
        <v>75</v>
      </c>
      <c r="C104" s="83">
        <f t="shared" si="17"/>
        <v>60</v>
      </c>
      <c r="D104" s="83">
        <f t="shared" si="17"/>
        <v>60</v>
      </c>
      <c r="E104" s="83">
        <f t="shared" si="17"/>
        <v>60</v>
      </c>
      <c r="F104" s="83">
        <f t="shared" si="17"/>
        <v>60</v>
      </c>
      <c r="G104" s="80"/>
      <c r="I104" s="83" t="s">
        <v>75</v>
      </c>
      <c r="J104" s="83">
        <f t="shared" ref="J104:M104" si="20">J87-J96</f>
        <v>50</v>
      </c>
      <c r="K104" s="83">
        <f t="shared" si="20"/>
        <v>34</v>
      </c>
      <c r="L104" s="83">
        <f t="shared" si="20"/>
        <v>30</v>
      </c>
      <c r="M104" s="83">
        <f t="shared" si="20"/>
        <v>35</v>
      </c>
      <c r="N104" s="80"/>
    </row>
    <row r="105" spans="2:14" ht="16" x14ac:dyDescent="0.2">
      <c r="B105" s="83" t="s">
        <v>77</v>
      </c>
      <c r="C105" s="106">
        <f>C102/AVERAGE(D98:F98)</f>
        <v>6</v>
      </c>
      <c r="D105" s="106">
        <f>D102/AVERAGE(E98:F98)</f>
        <v>7</v>
      </c>
      <c r="E105" s="106">
        <f>E102/AVERAGE(F98)</f>
        <v>7</v>
      </c>
      <c r="F105" s="106">
        <f>F102/AVERAGE(F98)</f>
        <v>7</v>
      </c>
      <c r="G105" s="80"/>
      <c r="I105" s="83" t="s">
        <v>77</v>
      </c>
      <c r="J105" s="106">
        <f>J102/AVERAGE(K98:M98)</f>
        <v>4.2857142857142856</v>
      </c>
      <c r="K105" s="106">
        <f>K102/AVERAGE(L98:M98)</f>
        <v>4.5999999999999996</v>
      </c>
      <c r="L105" s="106">
        <f>L102/AVERAGE(M98)</f>
        <v>6</v>
      </c>
      <c r="M105" s="106">
        <f>M102/AVERAGE(M98)</f>
        <v>7</v>
      </c>
      <c r="N105" s="80"/>
    </row>
    <row r="106" spans="2:14" ht="16" x14ac:dyDescent="0.2">
      <c r="B106" s="83" t="s">
        <v>79</v>
      </c>
      <c r="C106" s="106">
        <f>C103/AVERAGE(D99:F99)</f>
        <v>2.6666666666666665</v>
      </c>
      <c r="D106" s="106">
        <f t="shared" ref="D106:D107" si="21">D103/AVERAGE(E99:F99)</f>
        <v>2.5454545454545454</v>
      </c>
      <c r="E106" s="106">
        <f t="shared" ref="E106:E107" si="22">E103/AVERAGE(F99)</f>
        <v>2.8</v>
      </c>
      <c r="F106" s="106">
        <f t="shared" ref="F106:F107" si="23">F103/AVERAGE(F99)</f>
        <v>2.8</v>
      </c>
      <c r="G106" s="85"/>
      <c r="I106" s="83" t="s">
        <v>79</v>
      </c>
      <c r="J106" s="106">
        <f>J103/AVERAGE(K99:M99)</f>
        <v>4</v>
      </c>
      <c r="K106" s="106">
        <f t="shared" ref="K106:K107" si="24">K103/AVERAGE(L99:M99)</f>
        <v>4</v>
      </c>
      <c r="L106" s="106">
        <f t="shared" ref="L106:L107" si="25">L103/AVERAGE(M99)</f>
        <v>4</v>
      </c>
      <c r="M106" s="106">
        <f t="shared" ref="M106:M107" si="26">M103/AVERAGE(M99)</f>
        <v>4.2</v>
      </c>
      <c r="N106" s="85"/>
    </row>
    <row r="107" spans="2:14" ht="16" x14ac:dyDescent="0.2">
      <c r="B107" s="83" t="s">
        <v>78</v>
      </c>
      <c r="C107" s="106">
        <f>C104/AVERAGE(D100:F100)</f>
        <v>5.1428571428571432</v>
      </c>
      <c r="D107" s="106">
        <f t="shared" si="21"/>
        <v>8</v>
      </c>
      <c r="E107" s="106">
        <f t="shared" si="22"/>
        <v>12</v>
      </c>
      <c r="F107" s="106">
        <f t="shared" si="23"/>
        <v>12</v>
      </c>
      <c r="G107" s="85"/>
      <c r="I107" s="83" t="s">
        <v>78</v>
      </c>
      <c r="J107" s="106">
        <f>J104/AVERAGE(K100:M100)</f>
        <v>4.2857142857142856</v>
      </c>
      <c r="K107" s="106">
        <f t="shared" si="24"/>
        <v>4.5333333333333332</v>
      </c>
      <c r="L107" s="106">
        <f t="shared" si="25"/>
        <v>6</v>
      </c>
      <c r="M107" s="106">
        <f t="shared" si="26"/>
        <v>7</v>
      </c>
      <c r="N107" s="85"/>
    </row>
  </sheetData>
  <mergeCells count="5">
    <mergeCell ref="A2:A6"/>
    <mergeCell ref="B2:R6"/>
    <mergeCell ref="B19:R19"/>
    <mergeCell ref="B66:G66"/>
    <mergeCell ref="I66:N66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1A68E-3D9B-5E4B-9825-D3D4785D1F75}">
  <dimension ref="A1:R18"/>
  <sheetViews>
    <sheetView zoomScale="137" workbookViewId="0">
      <selection activeCell="B1" sqref="B1:R1"/>
    </sheetView>
  </sheetViews>
  <sheetFormatPr baseColWidth="10" defaultRowHeight="16" x14ac:dyDescent="0.2"/>
  <sheetData>
    <row r="1" spans="1:18" s="9" customFormat="1" ht="128" customHeight="1" x14ac:dyDescent="0.2">
      <c r="A1" s="61" t="s">
        <v>46</v>
      </c>
      <c r="B1" s="99" t="s">
        <v>48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1"/>
    </row>
    <row r="2" spans="1:18" s="9" customFormat="1" ht="11" customHeight="1" x14ac:dyDescent="0.2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5"/>
    </row>
    <row r="3" spans="1:18" s="9" customFormat="1" ht="14" x14ac:dyDescent="0.2">
      <c r="B3" s="6" t="s">
        <v>5</v>
      </c>
      <c r="C3" s="7"/>
      <c r="D3" s="7"/>
      <c r="E3" s="7"/>
      <c r="F3" s="8"/>
      <c r="I3" s="6" t="s">
        <v>8</v>
      </c>
      <c r="J3" s="10"/>
      <c r="K3" s="10"/>
      <c r="L3" s="10"/>
      <c r="M3" s="11"/>
      <c r="R3" s="12"/>
    </row>
    <row r="4" spans="1:18" s="9" customFormat="1" ht="14" x14ac:dyDescent="0.2">
      <c r="B4" s="13"/>
      <c r="C4" s="1" t="s">
        <v>9</v>
      </c>
      <c r="D4" s="1" t="s">
        <v>10</v>
      </c>
      <c r="E4" s="1" t="s">
        <v>11</v>
      </c>
      <c r="F4" s="14" t="s">
        <v>34</v>
      </c>
      <c r="I4" s="13" t="s">
        <v>41</v>
      </c>
      <c r="J4" s="1" t="s">
        <v>9</v>
      </c>
      <c r="K4" s="1" t="s">
        <v>10</v>
      </c>
      <c r="L4" s="1" t="s">
        <v>11</v>
      </c>
      <c r="M4" s="14" t="s">
        <v>34</v>
      </c>
      <c r="O4" s="16"/>
      <c r="R4" s="12"/>
    </row>
    <row r="5" spans="1:18" s="9" customFormat="1" ht="14" x14ac:dyDescent="0.2">
      <c r="B5" s="13" t="s">
        <v>40</v>
      </c>
      <c r="C5" s="1">
        <v>230</v>
      </c>
      <c r="D5" s="1">
        <v>270</v>
      </c>
      <c r="E5" s="1">
        <v>320</v>
      </c>
      <c r="F5" s="14">
        <v>380</v>
      </c>
      <c r="H5" s="23"/>
      <c r="I5" s="22" t="s">
        <v>42</v>
      </c>
      <c r="J5" s="36">
        <v>20</v>
      </c>
      <c r="K5" s="36">
        <v>30</v>
      </c>
      <c r="L5" s="36">
        <v>40</v>
      </c>
      <c r="M5" s="37">
        <v>50</v>
      </c>
      <c r="O5" s="16"/>
      <c r="R5" s="12"/>
    </row>
    <row r="6" spans="1:18" s="9" customFormat="1" ht="14" x14ac:dyDescent="0.2">
      <c r="B6" s="19"/>
      <c r="C6" s="20"/>
      <c r="D6" s="20"/>
      <c r="E6" s="20"/>
      <c r="F6" s="21"/>
      <c r="H6" s="23"/>
      <c r="I6" s="22" t="s">
        <v>43</v>
      </c>
      <c r="J6" s="36">
        <v>15</v>
      </c>
      <c r="K6" s="36">
        <v>25</v>
      </c>
      <c r="L6" s="36">
        <v>30</v>
      </c>
      <c r="M6" s="37">
        <v>35</v>
      </c>
      <c r="O6" s="1"/>
      <c r="R6" s="12"/>
    </row>
    <row r="7" spans="1:18" s="9" customFormat="1" ht="14" x14ac:dyDescent="0.2">
      <c r="B7" s="13"/>
      <c r="C7" s="1"/>
      <c r="D7" s="1"/>
      <c r="E7" s="1"/>
      <c r="F7" s="1"/>
      <c r="H7" s="23"/>
      <c r="I7" s="22" t="s">
        <v>44</v>
      </c>
      <c r="J7" s="38">
        <v>50</v>
      </c>
      <c r="K7" s="38">
        <v>65</v>
      </c>
      <c r="L7" s="38">
        <v>80</v>
      </c>
      <c r="M7" s="39">
        <v>90</v>
      </c>
      <c r="O7" s="1"/>
      <c r="R7" s="12"/>
    </row>
    <row r="8" spans="1:18" s="9" customFormat="1" ht="14" x14ac:dyDescent="0.2">
      <c r="B8" s="6" t="s">
        <v>6</v>
      </c>
      <c r="C8" s="11"/>
      <c r="I8" s="52" t="s">
        <v>0</v>
      </c>
      <c r="J8" s="1">
        <v>20</v>
      </c>
      <c r="K8" s="1">
        <v>25</v>
      </c>
      <c r="L8" s="1">
        <v>30</v>
      </c>
      <c r="M8" s="40">
        <v>35</v>
      </c>
      <c r="O8" s="1"/>
      <c r="R8" s="12"/>
    </row>
    <row r="9" spans="1:18" s="9" customFormat="1" ht="14" x14ac:dyDescent="0.2">
      <c r="B9" s="15" t="s">
        <v>35</v>
      </c>
      <c r="C9" s="14"/>
      <c r="G9" s="1"/>
      <c r="I9" s="52" t="s">
        <v>13</v>
      </c>
      <c r="J9" s="1">
        <v>5</v>
      </c>
      <c r="K9" s="1">
        <v>10</v>
      </c>
      <c r="L9" s="1">
        <v>15</v>
      </c>
      <c r="M9" s="40">
        <v>15</v>
      </c>
      <c r="O9" s="1"/>
      <c r="R9" s="12"/>
    </row>
    <row r="10" spans="1:18" s="9" customFormat="1" ht="14" x14ac:dyDescent="0.2">
      <c r="B10" s="26" t="s">
        <v>3</v>
      </c>
      <c r="C10" s="18">
        <v>70</v>
      </c>
      <c r="G10" s="1"/>
      <c r="H10" s="17"/>
      <c r="I10" s="53" t="s">
        <v>1</v>
      </c>
      <c r="J10" s="42">
        <v>25</v>
      </c>
      <c r="K10" s="42">
        <v>30</v>
      </c>
      <c r="L10" s="42">
        <v>35</v>
      </c>
      <c r="M10" s="54">
        <v>40</v>
      </c>
      <c r="O10" s="1"/>
      <c r="P10" s="24"/>
      <c r="Q10" s="24"/>
      <c r="R10" s="50"/>
    </row>
    <row r="11" spans="1:18" s="9" customFormat="1" ht="14" x14ac:dyDescent="0.2">
      <c r="B11" s="26" t="s">
        <v>4</v>
      </c>
      <c r="C11" s="18">
        <v>70</v>
      </c>
      <c r="G11" s="1"/>
      <c r="J11" s="17"/>
      <c r="K11" s="17"/>
      <c r="L11" s="17"/>
      <c r="M11" s="17"/>
      <c r="N11" s="1"/>
      <c r="O11" s="1"/>
      <c r="P11" s="24"/>
      <c r="Q11" s="24"/>
      <c r="R11" s="50"/>
    </row>
    <row r="12" spans="1:18" s="9" customFormat="1" ht="14" x14ac:dyDescent="0.2">
      <c r="B12" s="28" t="s">
        <v>39</v>
      </c>
      <c r="C12" s="29">
        <v>60</v>
      </c>
      <c r="G12" s="1"/>
      <c r="H12" s="23"/>
      <c r="I12" s="34"/>
      <c r="J12" s="58"/>
      <c r="K12" s="58"/>
      <c r="L12" s="58"/>
      <c r="M12" s="35"/>
      <c r="N12" s="1"/>
      <c r="O12" s="1"/>
      <c r="P12" s="24"/>
      <c r="Q12" s="24"/>
      <c r="R12" s="50"/>
    </row>
    <row r="13" spans="1:18" s="9" customFormat="1" ht="14" customHeight="1" x14ac:dyDescent="0.2">
      <c r="B13" s="13"/>
      <c r="C13" s="1"/>
      <c r="D13" s="1"/>
      <c r="E13" s="1"/>
      <c r="F13" s="1"/>
      <c r="I13" s="102"/>
      <c r="J13" s="55"/>
      <c r="K13" s="55"/>
      <c r="L13" s="55"/>
      <c r="M13" s="56"/>
      <c r="N13" s="2"/>
      <c r="R13" s="12"/>
    </row>
    <row r="14" spans="1:18" s="9" customFormat="1" ht="16" customHeight="1" x14ac:dyDescent="0.2">
      <c r="B14" s="6" t="s">
        <v>7</v>
      </c>
      <c r="C14" s="10"/>
      <c r="D14" s="10"/>
      <c r="E14" s="10"/>
      <c r="F14" s="11"/>
      <c r="G14" s="103"/>
      <c r="I14" s="102"/>
      <c r="J14" s="57"/>
      <c r="K14" s="57"/>
      <c r="L14" s="57"/>
      <c r="M14" s="55"/>
      <c r="N14" s="1"/>
      <c r="O14" s="1"/>
      <c r="P14" s="24"/>
      <c r="Q14" s="24"/>
      <c r="R14" s="12"/>
    </row>
    <row r="15" spans="1:18" s="9" customFormat="1" ht="14" x14ac:dyDescent="0.2">
      <c r="B15" s="13" t="s">
        <v>2</v>
      </c>
      <c r="C15" s="1" t="s">
        <v>9</v>
      </c>
      <c r="D15" s="1" t="s">
        <v>10</v>
      </c>
      <c r="E15" s="1" t="s">
        <v>11</v>
      </c>
      <c r="F15" s="14" t="s">
        <v>34</v>
      </c>
      <c r="G15" s="103"/>
      <c r="H15" s="17"/>
      <c r="I15" s="55"/>
      <c r="J15" s="55"/>
      <c r="K15" s="55"/>
      <c r="L15" s="55"/>
      <c r="M15" s="55"/>
      <c r="N15" s="1"/>
      <c r="O15" s="1"/>
      <c r="P15" s="24"/>
      <c r="Q15" s="24"/>
      <c r="R15" s="12"/>
    </row>
    <row r="16" spans="1:18" s="9" customFormat="1" ht="14" x14ac:dyDescent="0.2">
      <c r="B16" s="22" t="s">
        <v>3</v>
      </c>
      <c r="C16" s="1">
        <v>85</v>
      </c>
      <c r="D16" s="1">
        <v>100</v>
      </c>
      <c r="E16" s="1">
        <v>110</v>
      </c>
      <c r="F16" s="14">
        <v>120</v>
      </c>
      <c r="H16" s="23"/>
      <c r="I16" s="55"/>
      <c r="J16" s="55"/>
      <c r="K16" s="55"/>
      <c r="L16" s="55"/>
      <c r="M16" s="55"/>
      <c r="N16" s="1"/>
      <c r="O16" s="1"/>
      <c r="P16" s="24"/>
      <c r="Q16" s="24"/>
      <c r="R16" s="12"/>
    </row>
    <row r="17" spans="2:18" s="9" customFormat="1" ht="14" x14ac:dyDescent="0.2">
      <c r="B17" s="22" t="s">
        <v>4</v>
      </c>
      <c r="C17" s="1">
        <v>85</v>
      </c>
      <c r="D17" s="1">
        <v>120</v>
      </c>
      <c r="E17" s="1">
        <v>150</v>
      </c>
      <c r="F17" s="14">
        <v>175</v>
      </c>
      <c r="H17" s="23"/>
      <c r="I17" s="55"/>
      <c r="J17" s="55"/>
      <c r="K17" s="55"/>
      <c r="L17" s="55"/>
      <c r="M17" s="55"/>
      <c r="N17" s="1"/>
      <c r="O17" s="1"/>
      <c r="P17" s="2"/>
      <c r="Q17" s="2"/>
      <c r="R17" s="12"/>
    </row>
    <row r="18" spans="2:18" s="9" customFormat="1" ht="14" x14ac:dyDescent="0.2">
      <c r="B18" s="25" t="s">
        <v>39</v>
      </c>
      <c r="C18" s="20">
        <v>40</v>
      </c>
      <c r="D18" s="20">
        <v>60</v>
      </c>
      <c r="E18" s="20">
        <v>70</v>
      </c>
      <c r="F18" s="21">
        <v>75</v>
      </c>
      <c r="G18" s="27"/>
      <c r="H18" s="51"/>
      <c r="I18" s="51"/>
      <c r="J18" s="42"/>
      <c r="K18" s="30"/>
      <c r="L18" s="51"/>
      <c r="M18" s="20"/>
      <c r="N18" s="20"/>
      <c r="O18" s="20"/>
      <c r="P18" s="27"/>
      <c r="Q18" s="27"/>
      <c r="R18" s="31"/>
    </row>
  </sheetData>
  <mergeCells count="3">
    <mergeCell ref="B1:R1"/>
    <mergeCell ref="I13:I14"/>
    <mergeCell ref="G14:G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 1 Long term planning</vt:lpstr>
      <vt:lpstr>Sheet1</vt:lpstr>
    </vt:vector>
  </TitlesOfParts>
  <Company>Apple Procurement and Operations Management (Shanghai) Co.,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Tian</dc:creator>
  <cp:lastModifiedBy>Lee Molly</cp:lastModifiedBy>
  <cp:lastPrinted>2015-08-03T01:19:59Z</cp:lastPrinted>
  <dcterms:created xsi:type="dcterms:W3CDTF">2014-07-09T07:20:28Z</dcterms:created>
  <dcterms:modified xsi:type="dcterms:W3CDTF">2025-04-29T20:10:16Z</dcterms:modified>
</cp:coreProperties>
</file>