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codeName="ThisWorkbook"/>
  <mc:AlternateContent xmlns:mc="http://schemas.openxmlformats.org/markup-compatibility/2006">
    <mc:Choice Requires="x15">
      <x15ac:absPath xmlns:x15ac="http://schemas.microsoft.com/office/spreadsheetml/2010/11/ac" url="C:\Users\Xthea\OneDrive\Documents\Admin\Bootcamp\Carleton University\Classes\Module 21 - Final Project\"/>
    </mc:Choice>
  </mc:AlternateContent>
  <xr:revisionPtr revIDLastSave="0" documentId="13_ncr:1_{6EF92CD9-CD41-49DE-A97F-AC3309793C92}" xr6:coauthVersionLast="47" xr6:coauthVersionMax="47" xr10:uidLastSave="{00000000-0000-0000-0000-000000000000}"/>
  <bookViews>
    <workbookView xWindow="-120" yWindow="-120" windowWidth="38640" windowHeight="21840" xr2:uid="{00000000-000D-0000-FFFF-FFFF00000000}"/>
  </bookViews>
  <sheets>
    <sheet name="GanttChart" sheetId="9" r:id="rId1"/>
    <sheet name="Help" sheetId="6" r:id="rId2"/>
  </sheets>
  <definedNames>
    <definedName name="prevWBS" localSheetId="0">GanttChart!$A1048576</definedName>
    <definedName name="_xlnm.Print_Area" localSheetId="0">GanttChart!$A$1:$BN$45</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5" i="9" l="1"/>
  <c r="A27" i="9"/>
  <c r="A30" i="9"/>
  <c r="A33" i="9"/>
  <c r="F33" i="9"/>
  <c r="A16" i="9"/>
  <c r="A22" i="9"/>
  <c r="F31" i="9"/>
  <c r="I31" i="9" s="1"/>
  <c r="F32" i="9"/>
  <c r="I32" i="9" s="1"/>
  <c r="F27" i="9"/>
  <c r="F28" i="9"/>
  <c r="F29" i="9"/>
  <c r="F24" i="9"/>
  <c r="A38" i="9"/>
  <c r="A40" i="9"/>
  <c r="A42" i="9"/>
  <c r="F39" i="9"/>
  <c r="I39" i="9" s="1"/>
  <c r="F34" i="9"/>
  <c r="I34" i="9" s="1"/>
  <c r="F22" i="9"/>
  <c r="I22" i="9" s="1"/>
  <c r="F18" i="9"/>
  <c r="I18" i="9" s="1"/>
  <c r="F21" i="9"/>
  <c r="I21" i="9" s="1"/>
  <c r="F45" i="9"/>
  <c r="I45" i="9" s="1"/>
  <c r="F41" i="9" l="1"/>
  <c r="F9" i="9"/>
  <c r="F19" i="9"/>
  <c r="F17" i="9"/>
  <c r="F16" i="9"/>
  <c r="F30" i="9"/>
  <c r="F26" i="9"/>
  <c r="F36" i="9"/>
  <c r="F40" i="9" l="1"/>
  <c r="F10" i="9" l="1"/>
  <c r="K6" i="9"/>
  <c r="K7" i="9" l="1"/>
  <c r="K4" i="9"/>
  <c r="A8" i="9"/>
  <c r="L6" i="9" l="1"/>
  <c r="I26" i="9" l="1"/>
  <c r="I24" i="9"/>
  <c r="I40" i="9"/>
  <c r="I13" i="9"/>
  <c r="I9" i="9"/>
  <c r="I36" i="9"/>
  <c r="M6" i="9"/>
  <c r="I16" i="9"/>
  <c r="I30" i="9" l="1"/>
  <c r="I17" i="9"/>
  <c r="N6" i="9"/>
  <c r="I41" i="9"/>
  <c r="F42" i="9"/>
  <c r="F43" i="9" l="1"/>
  <c r="I42" i="9"/>
  <c r="O6" i="9"/>
  <c r="K5" i="9"/>
  <c r="I19" i="9" l="1"/>
  <c r="I43" i="9"/>
  <c r="I10" i="9"/>
  <c r="F11" i="9"/>
  <c r="P6" i="9"/>
  <c r="L7" i="9"/>
  <c r="I11" i="9" l="1"/>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23" i="9" l="1"/>
  <c r="A24" i="9" s="1"/>
  <c r="A35" i="9" l="1"/>
  <c r="A36" i="9" s="1"/>
  <c r="A44" i="9" l="1"/>
  <c r="A4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<sst xmlns="http://schemas.openxmlformats.org/spreadsheetml/2006/main" count="157" uniqueCount="134">
  <si>
    <t>WBS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</si>
  <si>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</si>
  <si>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</si>
  <si>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</si>
  <si>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</si>
  <si>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</si>
  <si>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</si>
  <si>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</si>
  <si>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</si>
  <si>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</si>
  <si>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</si>
  <si>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</si>
  <si>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</si>
  <si>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</si>
  <si>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</si>
  <si>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</si>
  <si>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</si>
  <si>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</si>
  <si>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</si>
  <si>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</si>
  <si>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</si>
  <si>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</si>
  <si>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</si>
  <si>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TASK</t>
  </si>
  <si>
    <t>START</t>
  </si>
  <si>
    <t>END</t>
  </si>
  <si>
    <t>DAYS</t>
  </si>
  <si>
    <t>% DONE</t>
  </si>
  <si>
    <t>WORK DAYS</t>
  </si>
  <si>
    <t>PREDECESSOR</t>
  </si>
  <si>
    <t>Display Week</t>
  </si>
  <si>
    <t>Project Lead</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</si>
  <si>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</si>
  <si>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</si>
  <si>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</si>
  <si>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</si>
  <si>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</si>
  <si>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</si>
  <si>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</si>
  <si>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</si>
  <si>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</si>
  <si>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</si>
  <si>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</si>
  <si>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</si>
  <si>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</si>
  <si>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</si>
  <si>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</si>
  <si>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</si>
  <si>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</si>
  <si>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</si>
  <si>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</si>
  <si>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</si>
  <si>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</si>
  <si>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</si>
  <si>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</si>
  <si>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</si>
  <si>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</si>
  <si>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</si>
  <si>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</si>
  <si>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</si>
  <si>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</si>
  <si>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</si>
  <si>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</si>
  <si>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</si>
  <si>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</si>
  <si>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</si>
  <si>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</si>
  <si>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</si>
  <si>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</si>
  <si>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</si>
  <si>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</si>
  <si>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</si>
  <si>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</si>
  <si>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</si>
  <si>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</si>
  <si>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</si>
  <si>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</si>
  <si>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</si>
  <si>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</si>
  <si>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</si>
  <si>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</si>
  <si>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</si>
  <si>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</si>
  <si>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Project Start Date</t>
  </si>
  <si>
    <t>• For each task, enter the Start Date and the duration of the task in Days. The End Date and Work Days columns are calculated using formulas.</t>
  </si>
  <si>
    <t>Kickoff</t>
  </si>
  <si>
    <t>Kickoff meeting</t>
  </si>
  <si>
    <t>Phuong</t>
  </si>
  <si>
    <t>By</t>
  </si>
  <si>
    <t>Submit the form to Arooj</t>
  </si>
  <si>
    <t>Finalize the topic</t>
  </si>
  <si>
    <t>Team</t>
  </si>
  <si>
    <t>Segment 1 - Sketch It Out</t>
  </si>
  <si>
    <t>Segment 2 - Build and Assemble</t>
  </si>
  <si>
    <t>Segment 3 - Put It All Together</t>
  </si>
  <si>
    <t>Segment 4 - Assessment</t>
  </si>
  <si>
    <t>Individual Self Assessment Deliverable</t>
  </si>
  <si>
    <t>Create presentation slide</t>
  </si>
  <si>
    <t>Update README.md</t>
  </si>
  <si>
    <t>Submit segment1 deliverable</t>
  </si>
  <si>
    <t>Create a Github repository</t>
  </si>
  <si>
    <t>Create a mock-up of a Database</t>
  </si>
  <si>
    <t>Create a List of Technologies</t>
  </si>
  <si>
    <t>Create branches for each member</t>
  </si>
  <si>
    <t>Merge to main branch</t>
  </si>
  <si>
    <t>Doing the Test</t>
  </si>
  <si>
    <t>Presentation the 3rd segment</t>
  </si>
  <si>
    <t>Submit segment 3</t>
  </si>
  <si>
    <t>Meeting to review the deliverable, presentation, and assignment for the next segment</t>
  </si>
  <si>
    <t>Dashboard</t>
  </si>
  <si>
    <t>Machine Learning Model</t>
  </si>
  <si>
    <t>Database</t>
  </si>
  <si>
    <t>Build a website</t>
  </si>
  <si>
    <t>Tim</t>
  </si>
  <si>
    <t>Estel</t>
  </si>
  <si>
    <t>Matt</t>
  </si>
  <si>
    <t>Create ERD diagram</t>
  </si>
  <si>
    <t>[House Pricing] Project Schedule</t>
  </si>
  <si>
    <t>[Tim, Matt, Estel, Gocken, Phuong]</t>
  </si>
  <si>
    <t>Clean Data</t>
  </si>
  <si>
    <t>Visualize the Data - Tell a Story</t>
  </si>
  <si>
    <t>Insert Clean Data into Database</t>
  </si>
  <si>
    <t>Estel &amp; Tim</t>
  </si>
  <si>
    <t>Phuong &amp; Gokcen</t>
  </si>
  <si>
    <t>Deploy ML Model as a Web Service</t>
  </si>
  <si>
    <t>Build 2 or 3 ML Models</t>
  </si>
  <si>
    <t>Refine the Analysis - Compare different models results</t>
  </si>
  <si>
    <t>Submit segment 2 Deliverable</t>
  </si>
  <si>
    <t>Gokcen &amp; Tim</t>
  </si>
  <si>
    <t>Update Presentation Slide</t>
  </si>
  <si>
    <t>Create the Database using SQL Script</t>
  </si>
  <si>
    <t>Estel &amp; Gokcen</t>
  </si>
  <si>
    <t>Review Project Deliverables</t>
  </si>
  <si>
    <t>Upload Clean Data as .csv file to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</si>
</sst>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0" x14ac:knownFonts="1">
    <font>
      <sz val="10"/>
      <name val="Arial"/>
    </font>
    <font>
      <sz val="10"/>
      <name val="Arial"/>
      <family val="2"/>
    </font>
    <font>
      <u/>
      <sz val="10"/>
      <color indexed="12"/>
      <name val="Arial"/>
      <family val="2"/>
    </font>
    <font>
      <sz val="8"/>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sz val="9"/>
      <color rgb="FF000000"/>
      <name val="Arial"/>
      <family val="2"/>
      <scheme val="minor"/>
    </font>
    <font>
      <sz val="14"/>
      <color rgb="FF000000"/>
      <name val="Arial"/>
      <family val="2"/>
      <scheme val="minor"/>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0"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9" fillId="17" borderId="1" applyNumberFormat="0" applyAlignment="0" applyProtection="0"/>
    <xf numFmtId="0" fontId="10" fillId="18" borderId="2" applyNumberFormat="0" applyAlignment="0" applyProtection="0"/>
    <xf numFmtId="0" fontId="11" fillId="0" borderId="0" applyNumberFormat="0" applyFill="0" applyBorder="0" applyAlignment="0" applyProtection="0"/>
    <xf numFmtId="0" fontId="12" fillId="19"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2" fillId="0" borderId="0" applyNumberFormat="0" applyFill="0" applyBorder="0" applyAlignment="0" applyProtection="0">
      <alignment vertical="top"/>
      <protection locked="0"/>
    </xf>
    <xf numFmtId="0" fontId="16" fillId="11" borderId="1" applyNumberFormat="0" applyAlignment="0" applyProtection="0"/>
    <xf numFmtId="0" fontId="17" fillId="0" borderId="6" applyNumberFormat="0" applyFill="0" applyAlignment="0" applyProtection="0"/>
    <xf numFmtId="0" fontId="18" fillId="5" borderId="0" applyNumberFormat="0" applyBorder="0" applyAlignment="0" applyProtection="0"/>
    <xf numFmtId="0" fontId="4" fillId="5" borderId="7" applyNumberFormat="0" applyFont="0" applyAlignment="0" applyProtection="0"/>
    <xf numFmtId="0" fontId="19" fillId="17" borderId="8" applyNumberFormat="0" applyAlignment="0" applyProtection="0"/>
    <xf numFmtId="9" fontId="1" fillId="0" borderId="0" applyFon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cellStyleXfs>
  <cellXfs count="162">
    <xf numFmtId="0" fontId="0" fillId="0" borderId="0" xfId="0"/>
    <xf numFmtId="0" fontId="1" fillId="0" borderId="0" xfId="0" applyFont="1"/>
    <xf numFmtId="0" fontId="3" fillId="0" borderId="0" xfId="0" applyFont="1" applyAlignment="1">
      <alignment horizontal="right"/>
    </xf>
    <xf numFmtId="0" fontId="5" fillId="0" borderId="0" xfId="0" applyFont="1"/>
    <xf numFmtId="0" fontId="1" fillId="0" borderId="0" xfId="0" applyFont="1" applyAlignment="1">
      <alignment horizontal="left" wrapText="1" indent="1"/>
    </xf>
    <xf numFmtId="0" fontId="3" fillId="0" borderId="0" xfId="0" applyFont="1" applyAlignment="1">
      <alignment wrapText="1"/>
    </xf>
    <xf numFmtId="0" fontId="25" fillId="0" borderId="0" xfId="0" applyFont="1"/>
    <xf numFmtId="0" fontId="3" fillId="0" borderId="0" xfId="0" applyFont="1" applyAlignment="1">
      <alignment horizontal="left" vertical="center"/>
    </xf>
    <xf numFmtId="0" fontId="24" fillId="0" borderId="0" xfId="0" applyFont="1" applyAlignment="1">
      <alignment horizontal="left" vertical="center"/>
    </xf>
    <xf numFmtId="0" fontId="23" fillId="0" borderId="0" xfId="0" applyFont="1" applyAlignment="1">
      <alignment horizontal="left" vertical="center"/>
    </xf>
    <xf numFmtId="0" fontId="33" fillId="0" borderId="0" xfId="0" applyFont="1"/>
    <xf numFmtId="0" fontId="34" fillId="20" borderId="12" xfId="0" applyFont="1" applyFill="1" applyBorder="1" applyAlignment="1">
      <alignment vertical="center"/>
    </xf>
    <xf numFmtId="0" fontId="34" fillId="20" borderId="12" xfId="0" applyFont="1" applyFill="1" applyBorder="1" applyAlignment="1">
      <alignment horizontal="center" vertical="center"/>
    </xf>
    <xf numFmtId="165" fontId="34" fillId="20" borderId="12" xfId="0" applyNumberFormat="1" applyFont="1" applyFill="1" applyBorder="1" applyAlignment="1">
      <alignment horizontal="right" vertical="center"/>
    </xf>
    <xf numFmtId="1" fontId="34" fillId="20" borderId="12" xfId="40" applyNumberFormat="1" applyFont="1" applyFill="1" applyBorder="1" applyAlignment="1" applyProtection="1">
      <alignment horizontal="center" vertical="center"/>
    </xf>
    <xf numFmtId="9" fontId="34" fillId="20" borderId="12" xfId="40" applyFont="1" applyFill="1" applyBorder="1" applyAlignment="1" applyProtection="1">
      <alignment horizontal="center" vertical="center"/>
    </xf>
    <xf numFmtId="0" fontId="34" fillId="20" borderId="10" xfId="0" applyFont="1" applyFill="1" applyBorder="1" applyAlignment="1">
      <alignment vertical="center"/>
    </xf>
    <xf numFmtId="0" fontId="34" fillId="0" borderId="10" xfId="0" applyFont="1" applyBorder="1" applyAlignment="1">
      <alignment vertical="center"/>
    </xf>
    <xf numFmtId="0" fontId="36" fillId="0" borderId="11" xfId="0" applyFont="1" applyBorder="1" applyAlignment="1">
      <alignment horizontal="center" vertical="center"/>
    </xf>
    <xf numFmtId="0" fontId="34" fillId="0" borderId="10" xfId="0" applyFont="1" applyBorder="1" applyAlignment="1">
      <alignment horizontal="center" vertical="center"/>
    </xf>
    <xf numFmtId="0" fontId="34" fillId="0" borderId="10" xfId="0" applyFont="1" applyBorder="1" applyAlignment="1">
      <alignment horizontal="left" vertical="center" wrapText="1" indent="1"/>
    </xf>
    <xf numFmtId="0" fontId="34" fillId="20" borderId="10" xfId="0" applyFont="1" applyFill="1" applyBorder="1" applyAlignment="1">
      <alignment horizontal="center" vertical="center"/>
    </xf>
    <xf numFmtId="1" fontId="34" fillId="20" borderId="10" xfId="40" applyNumberFormat="1" applyFont="1" applyFill="1" applyBorder="1" applyAlignment="1" applyProtection="1">
      <alignment horizontal="center" vertical="center"/>
    </xf>
    <xf numFmtId="9" fontId="34" fillId="20" borderId="10" xfId="40" applyFont="1" applyFill="1" applyBorder="1" applyAlignment="1" applyProtection="1">
      <alignment horizontal="center" vertical="center"/>
    </xf>
    <xf numFmtId="0" fontId="39" fillId="24" borderId="0" xfId="0" applyFont="1" applyFill="1" applyAlignment="1" applyProtection="1">
      <alignment vertical="center"/>
      <protection locked="0"/>
    </xf>
    <xf numFmtId="0" fontId="40" fillId="24" borderId="0" xfId="0" applyFont="1" applyFill="1"/>
    <xf numFmtId="0" fontId="41" fillId="24" borderId="0" xfId="0" applyFont="1" applyFill="1" applyAlignment="1">
      <alignment vertical="center"/>
    </xf>
    <xf numFmtId="1" fontId="36" fillId="22" borderId="11" xfId="0" applyNumberFormat="1" applyFont="1" applyFill="1" applyBorder="1" applyAlignment="1">
      <alignment horizontal="center" vertical="center"/>
    </xf>
    <xf numFmtId="9" fontId="36" fillId="22" borderId="11" xfId="40" applyFont="1" applyFill="1" applyBorder="1" applyAlignment="1" applyProtection="1">
      <alignment horizontal="center" vertical="center"/>
    </xf>
    <xf numFmtId="0" fontId="45" fillId="27" borderId="14" xfId="0" applyFont="1" applyFill="1" applyBorder="1" applyAlignment="1">
      <alignment horizontal="center" vertical="center" wrapText="1"/>
    </xf>
    <xf numFmtId="0" fontId="43" fillId="27" borderId="14" xfId="0" applyFont="1" applyFill="1" applyBorder="1" applyAlignment="1">
      <alignment horizontal="left" vertical="center"/>
    </xf>
    <xf numFmtId="0" fontId="43" fillId="27" borderId="14" xfId="0" applyFont="1" applyFill="1" applyBorder="1" applyAlignment="1">
      <alignment horizontal="center" vertical="center" wrapText="1"/>
    </xf>
    <xf numFmtId="0" fontId="43" fillId="27" borderId="14" xfId="0" applyFont="1" applyFill="1" applyBorder="1" applyAlignment="1">
      <alignment horizontal="center" vertical="center"/>
    </xf>
    <xf numFmtId="0" fontId="45" fillId="26" borderId="15" xfId="0" applyFont="1" applyFill="1" applyBorder="1" applyAlignment="1">
      <alignment horizontal="center" vertical="center" shrinkToFit="1"/>
    </xf>
    <xf numFmtId="0" fontId="45" fillId="26" borderId="14" xfId="0" applyFont="1" applyFill="1" applyBorder="1"/>
    <xf numFmtId="0" fontId="45" fillId="23" borderId="14" xfId="0" applyFont="1" applyFill="1" applyBorder="1"/>
    <xf numFmtId="0" fontId="47" fillId="23" borderId="0" xfId="0" applyFont="1" applyFill="1"/>
    <xf numFmtId="166" fontId="44" fillId="23" borderId="13" xfId="0" applyNumberFormat="1" applyFont="1" applyFill="1" applyBorder="1" applyAlignment="1">
      <alignment horizontal="center" vertical="center" shrinkToFit="1"/>
    </xf>
    <xf numFmtId="0" fontId="38" fillId="23" borderId="0" xfId="0" applyFont="1" applyFill="1" applyAlignment="1">
      <alignment vertical="center"/>
    </xf>
    <xf numFmtId="0" fontId="37" fillId="25" borderId="0" xfId="0" applyFont="1" applyFill="1" applyAlignment="1" applyProtection="1">
      <alignment vertical="center"/>
      <protection locked="0"/>
    </xf>
    <xf numFmtId="0" fontId="48" fillId="25" borderId="0" xfId="34" applyNumberFormat="1" applyFont="1" applyFill="1" applyBorder="1" applyAlignment="1" applyProtection="1">
      <alignment horizontal="right" vertical="center"/>
      <protection locked="0"/>
    </xf>
    <xf numFmtId="0" fontId="42" fillId="25" borderId="0" xfId="0" applyFont="1" applyFill="1" applyAlignment="1" applyProtection="1">
      <alignment vertical="center"/>
      <protection locked="0"/>
    </xf>
    <xf numFmtId="0" fontId="32" fillId="25" borderId="0" xfId="0" applyFont="1" applyFill="1" applyAlignment="1">
      <alignment vertical="center"/>
    </xf>
    <xf numFmtId="0" fontId="45" fillId="26" borderId="16" xfId="0" applyFont="1" applyFill="1" applyBorder="1" applyAlignment="1">
      <alignment horizontal="center" vertical="center" shrinkToFit="1"/>
    </xf>
    <xf numFmtId="0" fontId="45" fillId="26" borderId="17" xfId="0" applyFont="1" applyFill="1" applyBorder="1" applyAlignment="1">
      <alignment horizontal="center" vertical="center" shrinkToFit="1"/>
    </xf>
    <xf numFmtId="0" fontId="45" fillId="26" borderId="18" xfId="0" applyFont="1" applyFill="1" applyBorder="1" applyAlignment="1">
      <alignment horizontal="center" vertical="center" shrinkToFit="1"/>
    </xf>
    <xf numFmtId="0" fontId="45" fillId="26" borderId="19" xfId="0" applyFont="1" applyFill="1" applyBorder="1" applyAlignment="1">
      <alignment horizontal="center" vertical="center" shrinkToFit="1"/>
    </xf>
    <xf numFmtId="166" fontId="44" fillId="23" borderId="20" xfId="0" applyNumberFormat="1" applyFont="1" applyFill="1" applyBorder="1" applyAlignment="1">
      <alignment horizontal="center" vertical="center" shrinkToFit="1"/>
    </xf>
    <xf numFmtId="166" fontId="44" fillId="23" borderId="21" xfId="0" applyNumberFormat="1" applyFont="1" applyFill="1" applyBorder="1" applyAlignment="1">
      <alignment horizontal="center" vertical="center" shrinkToFit="1"/>
    </xf>
    <xf numFmtId="166" fontId="44" fillId="23" borderId="22" xfId="0" applyNumberFormat="1" applyFont="1" applyFill="1" applyBorder="1" applyAlignment="1">
      <alignment horizontal="center" vertical="center" shrinkToFit="1"/>
    </xf>
    <xf numFmtId="166" fontId="44" fillId="23" borderId="23" xfId="0" applyNumberFormat="1" applyFont="1" applyFill="1" applyBorder="1" applyAlignment="1">
      <alignment horizontal="center" vertical="center" shrinkToFit="1"/>
    </xf>
    <xf numFmtId="166" fontId="44" fillId="23" borderId="24" xfId="0" applyNumberFormat="1" applyFont="1" applyFill="1" applyBorder="1" applyAlignment="1">
      <alignment horizontal="center" vertical="center" shrinkToFit="1"/>
    </xf>
    <xf numFmtId="166" fontId="44" fillId="23" borderId="25" xfId="0" applyNumberFormat="1" applyFont="1" applyFill="1" applyBorder="1" applyAlignment="1">
      <alignment horizontal="center" vertical="center" shrinkToFit="1"/>
    </xf>
    <xf numFmtId="166" fontId="44" fillId="23" borderId="26" xfId="0" applyNumberFormat="1" applyFont="1" applyFill="1" applyBorder="1" applyAlignment="1">
      <alignment horizontal="center" vertical="center" shrinkToFit="1"/>
    </xf>
    <xf numFmtId="166" fontId="44" fillId="23" borderId="27" xfId="0" applyNumberFormat="1" applyFont="1" applyFill="1" applyBorder="1" applyAlignment="1">
      <alignment horizontal="center" vertical="center" shrinkToFit="1"/>
    </xf>
    <xf numFmtId="166" fontId="44" fillId="23" borderId="28" xfId="0" applyNumberFormat="1" applyFont="1" applyFill="1" applyBorder="1" applyAlignment="1">
      <alignment horizontal="center" vertical="center" shrinkToFit="1"/>
    </xf>
    <xf numFmtId="166" fontId="44" fillId="23" borderId="29" xfId="0" applyNumberFormat="1" applyFont="1" applyFill="1" applyBorder="1" applyAlignment="1">
      <alignment horizontal="center" vertical="center" shrinkToFit="1"/>
    </xf>
    <xf numFmtId="166" fontId="44" fillId="23" borderId="30" xfId="0" applyNumberFormat="1" applyFont="1" applyFill="1" applyBorder="1" applyAlignment="1">
      <alignment horizontal="center" vertical="center" shrinkToFit="1"/>
    </xf>
    <xf numFmtId="166" fontId="44" fillId="23" borderId="31" xfId="0" applyNumberFormat="1" applyFont="1" applyFill="1" applyBorder="1" applyAlignment="1">
      <alignment horizontal="center" vertical="center" shrinkToFit="1"/>
    </xf>
    <xf numFmtId="166" fontId="44" fillId="23" borderId="32" xfId="0" applyNumberFormat="1" applyFont="1" applyFill="1" applyBorder="1" applyAlignment="1">
      <alignment horizontal="center" vertical="center" shrinkToFit="1"/>
    </xf>
    <xf numFmtId="166" fontId="44" fillId="23" borderId="33" xfId="0" applyNumberFormat="1" applyFont="1" applyFill="1" applyBorder="1" applyAlignment="1">
      <alignment horizontal="center" vertical="center" shrinkToFit="1"/>
    </xf>
    <xf numFmtId="166" fontId="44" fillId="23" borderId="34" xfId="0" applyNumberFormat="1" applyFont="1" applyFill="1" applyBorder="1" applyAlignment="1">
      <alignment horizontal="center" vertical="center" shrinkToFit="1"/>
    </xf>
    <xf numFmtId="0" fontId="35" fillId="20" borderId="12" xfId="0" applyFont="1" applyFill="1" applyBorder="1" applyAlignment="1">
      <alignment horizontal="left" vertical="center" indent="1"/>
    </xf>
    <xf numFmtId="0" fontId="35" fillId="20" borderId="10" xfId="0" applyFont="1" applyFill="1" applyBorder="1" applyAlignment="1">
      <alignment horizontal="left" vertical="center" indent="1"/>
    </xf>
    <xf numFmtId="165" fontId="51" fillId="20" borderId="10" xfId="0" applyNumberFormat="1" applyFont="1" applyFill="1" applyBorder="1" applyAlignment="1">
      <alignment horizontal="right" vertical="center"/>
    </xf>
    <xf numFmtId="165" fontId="52" fillId="20" borderId="10" xfId="0" applyNumberFormat="1" applyFont="1" applyFill="1" applyBorder="1" applyAlignment="1">
      <alignment horizontal="right" vertical="center"/>
    </xf>
    <xf numFmtId="0" fontId="43" fillId="27" borderId="14" xfId="0" applyFont="1" applyFill="1" applyBorder="1" applyAlignment="1">
      <alignment horizontal="right" vertical="center" wrapText="1"/>
    </xf>
    <xf numFmtId="165" fontId="52" fillId="21" borderId="11" xfId="0" applyNumberFormat="1" applyFont="1" applyFill="1" applyBorder="1" applyAlignment="1">
      <alignment horizontal="center" vertical="center"/>
    </xf>
    <xf numFmtId="165" fontId="51" fillId="20" borderId="10" xfId="0" applyNumberFormat="1" applyFont="1" applyFill="1" applyBorder="1" applyAlignment="1">
      <alignment horizontal="center" vertical="center"/>
    </xf>
    <xf numFmtId="165" fontId="52" fillId="20" borderId="10" xfId="0" applyNumberFormat="1" applyFont="1" applyFill="1" applyBorder="1" applyAlignment="1">
      <alignment horizontal="center" vertical="center"/>
    </xf>
    <xf numFmtId="165" fontId="53" fillId="0" borderId="11" xfId="0" applyNumberFormat="1" applyFont="1" applyBorder="1" applyAlignment="1">
      <alignment horizontal="center" vertical="center"/>
    </xf>
    <xf numFmtId="0" fontId="53" fillId="0" borderId="10" xfId="0" applyFont="1" applyBorder="1" applyAlignment="1">
      <alignment horizontal="left" vertical="center" wrapText="1" indent="1"/>
    </xf>
    <xf numFmtId="0" fontId="53" fillId="0" borderId="10" xfId="0" applyFont="1" applyBorder="1" applyAlignment="1">
      <alignment vertical="center"/>
    </xf>
    <xf numFmtId="0" fontId="53" fillId="0" borderId="11" xfId="0" applyFont="1" applyBorder="1" applyAlignment="1">
      <alignment horizontal="center" vertical="center"/>
    </xf>
    <xf numFmtId="0" fontId="49" fillId="20" borderId="12" xfId="0" applyFont="1" applyFill="1" applyBorder="1" applyAlignment="1">
      <alignment horizontal="left" vertical="center"/>
    </xf>
    <xf numFmtId="0" fontId="50" fillId="21" borderId="10" xfId="0" applyFont="1" applyFill="1" applyBorder="1" applyAlignment="1">
      <alignment horizontal="left" vertical="center"/>
    </xf>
    <xf numFmtId="0" fontId="49" fillId="20" borderId="10" xfId="0" applyFont="1" applyFill="1" applyBorder="1" applyAlignment="1">
      <alignment horizontal="left" vertical="center"/>
    </xf>
    <xf numFmtId="1" fontId="54" fillId="20" borderId="12" xfId="0" applyNumberFormat="1" applyFont="1" applyFill="1" applyBorder="1" applyAlignment="1">
      <alignment horizontal="center" vertical="center"/>
    </xf>
    <xf numFmtId="1" fontId="55" fillId="21" borderId="11" xfId="0" applyNumberFormat="1" applyFont="1" applyFill="1" applyBorder="1" applyAlignment="1">
      <alignment horizontal="center" vertical="center"/>
    </xf>
    <xf numFmtId="1" fontId="54" fillId="20" borderId="10" xfId="0" applyNumberFormat="1" applyFont="1" applyFill="1" applyBorder="1" applyAlignment="1">
      <alignment horizontal="center" vertical="center"/>
    </xf>
    <xf numFmtId="0" fontId="56" fillId="23" borderId="0" xfId="0" applyFont="1" applyFill="1"/>
    <xf numFmtId="0" fontId="57" fillId="23" borderId="0" xfId="0" applyFont="1" applyFill="1" applyAlignment="1" applyProtection="1">
      <alignment vertical="center"/>
      <protection locked="0"/>
    </xf>
    <xf numFmtId="0" fontId="58" fillId="23" borderId="0" xfId="34" applyNumberFormat="1" applyFont="1" applyFill="1" applyBorder="1" applyAlignment="1" applyProtection="1">
      <alignment horizontal="right" vertical="center"/>
      <protection locked="0"/>
    </xf>
    <xf numFmtId="0" fontId="59" fillId="23" borderId="0" xfId="0" applyFont="1" applyFill="1" applyAlignment="1" applyProtection="1">
      <alignment vertical="center"/>
      <protection locked="0"/>
    </xf>
    <xf numFmtId="0" fontId="60" fillId="23" borderId="0" xfId="0" applyFont="1" applyFill="1" applyAlignment="1">
      <alignment vertical="center"/>
    </xf>
    <xf numFmtId="1" fontId="52" fillId="21" borderId="11" xfId="0" applyNumberFormat="1" applyFont="1" applyFill="1" applyBorder="1" applyAlignment="1">
      <alignment horizontal="right" vertical="center" indent="1"/>
    </xf>
    <xf numFmtId="1" fontId="52" fillId="20" borderId="10" xfId="0" applyNumberFormat="1" applyFont="1" applyFill="1" applyBorder="1" applyAlignment="1">
      <alignment horizontal="right" vertical="center" indent="1"/>
    </xf>
    <xf numFmtId="1" fontId="52" fillId="20" borderId="12" xfId="0" applyNumberFormat="1" applyFont="1" applyFill="1" applyBorder="1" applyAlignment="1">
      <alignment horizontal="center" vertical="center"/>
    </xf>
    <xf numFmtId="0" fontId="61" fillId="23" borderId="0" xfId="0" applyFont="1" applyFill="1"/>
    <xf numFmtId="0" fontId="62" fillId="23" borderId="0" xfId="0" applyFont="1" applyFill="1" applyAlignment="1">
      <alignment vertical="center"/>
    </xf>
    <xf numFmtId="0" fontId="64" fillId="25" borderId="0" xfId="0" applyFont="1" applyFill="1" applyAlignment="1" applyProtection="1">
      <alignment horizontal="left" vertical="center" indent="1"/>
      <protection locked="0"/>
    </xf>
    <xf numFmtId="0" fontId="63" fillId="23" borderId="0" xfId="0" applyFont="1" applyFill="1" applyAlignment="1">
      <alignment horizontal="right" vertical="center" indent="1"/>
    </xf>
    <xf numFmtId="0" fontId="63" fillId="22" borderId="35" xfId="0" applyFont="1" applyFill="1" applyBorder="1" applyAlignment="1" applyProtection="1">
      <alignment horizontal="center" vertical="center"/>
      <protection locked="0"/>
    </xf>
    <xf numFmtId="0" fontId="65" fillId="23" borderId="39" xfId="0" applyFont="1" applyFill="1" applyBorder="1" applyAlignment="1">
      <alignment vertical="center"/>
    </xf>
    <xf numFmtId="0" fontId="65" fillId="23" borderId="0" xfId="0" applyFont="1" applyFill="1" applyAlignment="1">
      <alignment vertical="center"/>
    </xf>
    <xf numFmtId="0" fontId="65" fillId="23" borderId="40" xfId="0" applyFont="1" applyFill="1" applyBorder="1" applyAlignment="1">
      <alignment vertical="center"/>
    </xf>
    <xf numFmtId="0" fontId="66" fillId="24" borderId="0" xfId="0" applyFont="1" applyFill="1" applyAlignment="1" applyProtection="1">
      <alignment horizontal="left" vertical="center" indent="1"/>
      <protection locked="0"/>
    </xf>
    <xf numFmtId="0" fontId="27" fillId="0" borderId="0" xfId="34" applyFont="1" applyAlignment="1" applyProtection="1"/>
    <xf numFmtId="0" fontId="67" fillId="0" borderId="0" xfId="0" applyFont="1"/>
    <xf numFmtId="0" fontId="68" fillId="0" borderId="0" xfId="0" applyFont="1" applyAlignment="1">
      <alignment horizontal="left" wrapText="1"/>
    </xf>
    <xf numFmtId="0" fontId="68" fillId="0" borderId="0" xfId="0" applyFont="1" applyAlignment="1">
      <alignment wrapText="1"/>
    </xf>
    <xf numFmtId="0" fontId="69" fillId="0" borderId="0" xfId="0" applyFont="1" applyAlignment="1">
      <alignment vertical="center"/>
    </xf>
    <xf numFmtId="0" fontId="68" fillId="0" borderId="0" xfId="0" applyFont="1" applyAlignment="1">
      <alignment vertical="center" wrapText="1"/>
    </xf>
    <xf numFmtId="0" fontId="1" fillId="0" borderId="0" xfId="0" applyFont="1" applyAlignment="1">
      <alignment vertical="center"/>
    </xf>
    <xf numFmtId="0" fontId="69" fillId="0" borderId="0" xfId="0" applyFont="1"/>
    <xf numFmtId="0" fontId="70" fillId="0" borderId="0" xfId="0" applyFont="1" applyAlignment="1">
      <alignment vertical="center" wrapText="1"/>
    </xf>
    <xf numFmtId="0" fontId="72" fillId="0" borderId="0" xfId="0" applyFont="1"/>
    <xf numFmtId="0" fontId="27" fillId="0" borderId="0" xfId="34" applyFont="1" applyFill="1" applyBorder="1" applyAlignment="1" applyProtection="1">
      <alignment vertical="center"/>
    </xf>
    <xf numFmtId="0" fontId="73" fillId="0" borderId="0" xfId="0" applyFont="1" applyAlignment="1">
      <alignment horizontal="right"/>
    </xf>
    <xf numFmtId="0" fontId="68" fillId="0" borderId="0" xfId="0" applyFont="1"/>
    <xf numFmtId="0" fontId="72" fillId="0" borderId="0" xfId="0" applyFont="1" applyAlignment="1">
      <alignment horizontal="right"/>
    </xf>
    <xf numFmtId="0" fontId="75" fillId="0" borderId="0" xfId="0" applyFont="1" applyAlignment="1">
      <alignment vertical="center" wrapText="1"/>
    </xf>
    <xf numFmtId="0" fontId="68" fillId="0" borderId="0" xfId="0" applyFont="1" applyAlignment="1">
      <alignment horizontal="left" vertical="center" wrapText="1"/>
    </xf>
    <xf numFmtId="0" fontId="68" fillId="0" borderId="0" xfId="0" applyFont="1" applyAlignment="1">
      <alignment horizontal="left" indent="1"/>
    </xf>
    <xf numFmtId="0" fontId="75" fillId="0" borderId="0" xfId="0" applyFont="1"/>
    <xf numFmtId="0" fontId="73" fillId="0" borderId="0" xfId="0" applyFont="1" applyAlignment="1">
      <alignment horizontal="left" wrapText="1"/>
    </xf>
    <xf numFmtId="0" fontId="26" fillId="0" borderId="0" xfId="0" quotePrefix="1" applyFont="1" applyAlignment="1">
      <alignment horizontal="left" indent="1"/>
    </xf>
    <xf numFmtId="0" fontId="68" fillId="0" borderId="0" xfId="0" quotePrefix="1" applyFont="1" applyAlignment="1">
      <alignment horizontal="left" wrapText="1" indent="1"/>
    </xf>
    <xf numFmtId="0" fontId="68" fillId="0" borderId="0" xfId="0" quotePrefix="1" applyFont="1" applyAlignment="1">
      <alignment wrapText="1"/>
    </xf>
    <xf numFmtId="0" fontId="40" fillId="24" borderId="0" xfId="0" applyFont="1" applyFill="1" applyAlignment="1">
      <alignment horizontal="center" vertical="center"/>
    </xf>
    <xf numFmtId="0" fontId="63" fillId="23" borderId="33" xfId="0" applyFont="1" applyFill="1" applyBorder="1" applyAlignment="1">
      <alignment horizontal="center" vertical="center"/>
    </xf>
    <xf numFmtId="0" fontId="63" fillId="23" borderId="13" xfId="0" applyFont="1" applyFill="1" applyBorder="1" applyAlignment="1">
      <alignment horizontal="center" vertical="center"/>
    </xf>
    <xf numFmtId="0" fontId="63" fillId="23" borderId="34" xfId="0" applyFont="1" applyFill="1" applyBorder="1" applyAlignment="1">
      <alignment horizontal="center" vertical="center"/>
    </xf>
    <xf numFmtId="167" fontId="46" fillId="23" borderId="33" xfId="0" applyNumberFormat="1" applyFont="1" applyFill="1" applyBorder="1" applyAlignment="1">
      <alignment horizontal="center" vertical="center"/>
    </xf>
    <xf numFmtId="167" fontId="46" fillId="23" borderId="13" xfId="0" applyNumberFormat="1" applyFont="1" applyFill="1" applyBorder="1" applyAlignment="1">
      <alignment horizontal="center" vertical="center"/>
    </xf>
    <xf numFmtId="167" fontId="46" fillId="23" borderId="34" xfId="0" applyNumberFormat="1" applyFont="1" applyFill="1" applyBorder="1" applyAlignment="1">
      <alignment horizontal="center" vertical="center"/>
    </xf>
    <xf numFmtId="167" fontId="46" fillId="23" borderId="27" xfId="0" applyNumberFormat="1" applyFont="1" applyFill="1" applyBorder="1" applyAlignment="1">
      <alignment horizontal="center" vertical="center"/>
    </xf>
    <xf numFmtId="167" fontId="46" fillId="23" borderId="28" xfId="0" applyNumberFormat="1" applyFont="1" applyFill="1" applyBorder="1" applyAlignment="1">
      <alignment horizontal="center" vertical="center"/>
    </xf>
    <xf numFmtId="0" fontId="63" fillId="23" borderId="29" xfId="0" applyFont="1" applyFill="1" applyBorder="1" applyAlignment="1">
      <alignment horizontal="center" vertical="center"/>
    </xf>
    <xf numFmtId="0" fontId="63" fillId="23" borderId="30" xfId="0" applyFont="1" applyFill="1" applyBorder="1" applyAlignment="1">
      <alignment horizontal="center" vertical="center"/>
    </xf>
    <xf numFmtId="167" fontId="46" fillId="23" borderId="29" xfId="0" applyNumberFormat="1" applyFont="1" applyFill="1" applyBorder="1" applyAlignment="1">
      <alignment horizontal="center" vertical="center"/>
    </xf>
    <xf numFmtId="167" fontId="46" fillId="23" borderId="30" xfId="0" applyNumberFormat="1" applyFont="1" applyFill="1" applyBorder="1" applyAlignment="1">
      <alignment horizontal="center" vertical="center"/>
    </xf>
    <xf numFmtId="0" fontId="63" fillId="23" borderId="27" xfId="0" applyFont="1" applyFill="1" applyBorder="1" applyAlignment="1">
      <alignment horizontal="center" vertical="center"/>
    </xf>
    <xf numFmtId="0" fontId="63" fillId="23" borderId="28" xfId="0" applyFont="1" applyFill="1" applyBorder="1" applyAlignment="1">
      <alignment horizontal="center" vertical="center"/>
    </xf>
    <xf numFmtId="0" fontId="63" fillId="23" borderId="31" xfId="0" applyFont="1" applyFill="1" applyBorder="1" applyAlignment="1">
      <alignment horizontal="center" vertical="center"/>
    </xf>
    <xf numFmtId="0" fontId="63" fillId="23" borderId="32" xfId="0" applyFont="1" applyFill="1" applyBorder="1" applyAlignment="1">
      <alignment horizontal="center" vertical="center"/>
    </xf>
    <xf numFmtId="167" fontId="46" fillId="23" borderId="31" xfId="0" applyNumberFormat="1" applyFont="1" applyFill="1" applyBorder="1" applyAlignment="1">
      <alignment horizontal="center" vertical="center"/>
    </xf>
    <xf numFmtId="167" fontId="46" fillId="23" borderId="32" xfId="0" applyNumberFormat="1" applyFont="1" applyFill="1" applyBorder="1" applyAlignment="1">
      <alignment horizontal="center" vertical="center"/>
    </xf>
    <xf numFmtId="0" fontId="77" fillId="24" borderId="0" xfId="34" applyFont="1" applyFill="1" applyAlignment="1" applyProtection="1">
      <alignment horizontal="left" vertical="center"/>
    </xf>
    <xf numFmtId="0" fontId="63" fillId="23" borderId="25" xfId="0" applyFont="1" applyFill="1" applyBorder="1" applyAlignment="1">
      <alignment horizontal="center" vertical="center"/>
    </xf>
    <xf numFmtId="0" fontId="63" fillId="23" borderId="26" xfId="0" applyFont="1" applyFill="1" applyBorder="1" applyAlignment="1">
      <alignment horizontal="center" vertical="center"/>
    </xf>
    <xf numFmtId="167" fontId="46" fillId="23" borderId="25" xfId="0" applyNumberFormat="1" applyFont="1" applyFill="1" applyBorder="1" applyAlignment="1">
      <alignment horizontal="center" vertical="center"/>
    </xf>
    <xf numFmtId="167" fontId="46" fillId="23" borderId="26" xfId="0" applyNumberFormat="1" applyFont="1" applyFill="1" applyBorder="1" applyAlignment="1">
      <alignment horizontal="center" vertical="center"/>
    </xf>
    <xf numFmtId="0" fontId="63" fillId="23" borderId="20" xfId="0" applyFont="1" applyFill="1" applyBorder="1" applyAlignment="1">
      <alignment horizontal="center" vertical="center"/>
    </xf>
    <xf numFmtId="0" fontId="63" fillId="23" borderId="22" xfId="0" applyFont="1" applyFill="1" applyBorder="1" applyAlignment="1">
      <alignment horizontal="center" vertical="center"/>
    </xf>
    <xf numFmtId="164" fontId="63" fillId="22" borderId="36" xfId="0" applyNumberFormat="1" applyFont="1" applyFill="1" applyBorder="1" applyAlignment="1" applyProtection="1">
      <alignment horizontal="center" vertical="center" shrinkToFit="1"/>
      <protection locked="0"/>
    </xf>
    <xf numFmtId="164" fontId="63" fillId="22" borderId="37" xfId="0" applyNumberFormat="1" applyFont="1" applyFill="1" applyBorder="1" applyAlignment="1" applyProtection="1">
      <alignment horizontal="center" vertical="center" shrinkToFit="1"/>
      <protection locked="0"/>
    </xf>
    <xf numFmtId="164" fontId="63" fillId="22" borderId="38" xfId="0" applyNumberFormat="1" applyFont="1" applyFill="1" applyBorder="1" applyAlignment="1" applyProtection="1">
      <alignment horizontal="center" vertical="center" shrinkToFit="1"/>
      <protection locked="0"/>
    </xf>
    <xf numFmtId="0" fontId="63" fillId="23" borderId="21" xfId="0" applyFont="1" applyFill="1" applyBorder="1" applyAlignment="1">
      <alignment horizontal="center" vertical="center"/>
    </xf>
    <xf numFmtId="167" fontId="46" fillId="23" borderId="20" xfId="0" applyNumberFormat="1" applyFont="1" applyFill="1" applyBorder="1" applyAlignment="1">
      <alignment horizontal="center" vertical="center"/>
    </xf>
    <xf numFmtId="167" fontId="46" fillId="23" borderId="22" xfId="0" applyNumberFormat="1" applyFont="1" applyFill="1" applyBorder="1" applyAlignment="1">
      <alignment horizontal="center" vertical="center"/>
    </xf>
    <xf numFmtId="167" fontId="46" fillId="23" borderId="21" xfId="0" applyNumberFormat="1" applyFont="1" applyFill="1" applyBorder="1" applyAlignment="1">
      <alignment horizontal="center" vertical="center"/>
    </xf>
    <xf numFmtId="0" fontId="63" fillId="23" borderId="23" xfId="0" applyFont="1" applyFill="1" applyBorder="1" applyAlignment="1">
      <alignment horizontal="center" vertical="center"/>
    </xf>
    <xf numFmtId="0" fontId="63" fillId="23" borderId="24" xfId="0" applyFont="1" applyFill="1" applyBorder="1" applyAlignment="1">
      <alignment horizontal="center" vertical="center"/>
    </xf>
    <xf numFmtId="167" fontId="46" fillId="23" borderId="23" xfId="0" applyNumberFormat="1" applyFont="1" applyFill="1" applyBorder="1" applyAlignment="1">
      <alignment horizontal="center" vertical="center"/>
    </xf>
    <xf numFmtId="167" fontId="46" fillId="23" borderId="24" xfId="0" applyNumberFormat="1" applyFont="1" applyFill="1" applyBorder="1" applyAlignment="1">
      <alignment horizontal="center" vertical="center"/>
    </xf>
    <xf numFmtId="0" fontId="67" fillId="0" borderId="0" xfId="0" applyFont="1" applyAlignment="1">
      <alignment horizontal="left"/>
    </xf>
    <xf numFmtId="0" fontId="78" fillId="0" borderId="11" xfId="0" applyFont="1" applyBorder="1" applyAlignment="1">
      <alignment horizontal="center" vertical="center"/>
    </xf>
    <xf numFmtId="1" fontId="78" fillId="22" borderId="11" xfId="0" applyNumberFormat="1" applyFont="1" applyFill="1" applyBorder="1" applyAlignment="1">
      <alignment horizontal="center" vertical="center"/>
    </xf>
    <xf numFmtId="9" fontId="78" fillId="22" borderId="11" xfId="40" applyFont="1" applyFill="1" applyBorder="1" applyAlignment="1" applyProtection="1">
      <alignment horizontal="center" vertical="center"/>
    </xf>
    <xf numFmtId="1" fontId="79" fillId="21" borderId="11" xfId="0" applyNumberFormat="1" applyFont="1" applyFill="1" applyBorder="1" applyAlignment="1">
      <alignment horizontal="center" vertical="center"/>
    </xf>
    <xf numFmtId="0" fontId="53" fillId="0" borderId="10" xfId="0" applyFont="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722584</xdr:colOff>
      <xdr:row>5</xdr:row>
      <xdr:rowOff>111125</xdr:rowOff>
    </xdr:from>
    <xdr:to>
      <xdr:col>17</xdr:col>
      <xdr:colOff>71553</xdr:colOff>
      <xdr:row>9</xdr:row>
      <xdr:rowOff>187325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7"/>
  <sheetViews>
    <sheetView showGridLines="0" tabSelected="1" zoomScale="205" zoomScaleNormal="205" workbookViewId="0">
      <pane ySplit="7" topLeftCell="A22" activePane="bottomLeft" state="frozen"/>
      <selection pane="bottomLeft" activeCell="I26" sqref="I26"/>
    </sheetView>
  </sheetViews>
  <sheetFormatPr defaultColWidth="9.140625" defaultRowHeight="12.75" x14ac:dyDescent="0.2"/>
  <cols>
    <col min="1" max="1" width="5.85546875" style="10" customWidth="1"/>
    <col min="2" max="2" width="42.42578125" style="10" customWidth="1"/>
    <col min="3" max="3" width="15.28515625" style="10" bestFit="1" customWidth="1"/>
    <col min="4" max="4" width="6.85546875" style="10" hidden="1" customWidth="1"/>
    <col min="5" max="6" width="12" style="10" customWidth="1"/>
    <col min="7" max="7" width="6" style="10" customWidth="1"/>
    <col min="8" max="8" width="6.7109375" style="10" customWidth="1"/>
    <col min="9" max="9" width="5.85546875" style="10" customWidth="1"/>
    <col min="10" max="10" width="1.42578125" style="10" customWidth="1"/>
    <col min="11" max="66" width="2.42578125" style="10" customWidth="1"/>
    <col min="67" max="16384" width="9.140625" style="10"/>
  </cols>
  <sheetData>
    <row r="1" spans="1:150" s="25" customFormat="1" ht="33" customHeight="1" x14ac:dyDescent="0.2">
      <c r="A1" s="96" t="s">
        <v>117</v>
      </c>
      <c r="B1" s="24"/>
      <c r="C1" s="24"/>
      <c r="D1" s="24"/>
      <c r="E1" s="24"/>
      <c r="F1" s="24"/>
      <c r="G1" s="119"/>
      <c r="K1" s="26"/>
      <c r="AD1" s="138"/>
      <c r="AE1" s="138"/>
      <c r="AF1" s="138"/>
      <c r="AG1" s="138"/>
      <c r="AH1" s="138"/>
      <c r="AI1" s="138"/>
      <c r="AJ1" s="138"/>
      <c r="AK1" s="138"/>
      <c r="AL1" s="138"/>
      <c r="AM1" s="138"/>
      <c r="AN1" s="138"/>
      <c r="AO1" s="138"/>
      <c r="AP1" s="138"/>
      <c r="AQ1" s="138"/>
      <c r="AR1" s="138"/>
    </row>
    <row r="2" spans="1:150" s="42" customFormat="1" ht="21" customHeight="1" x14ac:dyDescent="0.2">
      <c r="A2" s="90" t="s">
        <v>118</v>
      </c>
      <c r="B2" s="39"/>
      <c r="C2" s="39"/>
      <c r="D2" s="40"/>
      <c r="E2" s="39"/>
      <c r="F2" s="41"/>
    </row>
    <row r="3" spans="1:150" s="84" customFormat="1" ht="6.75" customHeight="1" thickBot="1" x14ac:dyDescent="0.25">
      <c r="A3" s="80"/>
      <c r="B3" s="81"/>
      <c r="C3" s="81"/>
      <c r="D3" s="82"/>
      <c r="E3" s="81"/>
      <c r="F3" s="83"/>
      <c r="K3" s="93"/>
      <c r="L3" s="94"/>
      <c r="M3" s="94"/>
      <c r="N3" s="94"/>
      <c r="O3" s="94"/>
      <c r="P3" s="94"/>
      <c r="Q3" s="95"/>
      <c r="R3" s="93"/>
      <c r="S3" s="94"/>
      <c r="T3" s="94"/>
      <c r="U3" s="94"/>
      <c r="V3" s="94"/>
      <c r="W3" s="94"/>
      <c r="X3" s="95"/>
      <c r="Y3" s="93"/>
      <c r="Z3" s="94"/>
      <c r="AA3" s="94"/>
      <c r="AB3" s="94"/>
      <c r="AC3" s="94"/>
      <c r="AD3" s="94"/>
      <c r="AE3" s="95"/>
      <c r="AF3" s="93"/>
      <c r="AG3" s="94"/>
      <c r="AH3" s="94"/>
      <c r="AI3" s="94"/>
      <c r="AJ3" s="94"/>
      <c r="AK3" s="94"/>
      <c r="AL3" s="95"/>
      <c r="AM3" s="93"/>
      <c r="AN3" s="94"/>
      <c r="AO3" s="94"/>
      <c r="AP3" s="94"/>
      <c r="AQ3" s="94"/>
      <c r="AR3" s="94"/>
      <c r="AS3" s="95"/>
      <c r="AT3" s="93"/>
      <c r="AU3" s="94"/>
      <c r="AV3" s="94"/>
      <c r="AW3" s="94"/>
      <c r="AX3" s="94"/>
      <c r="AY3" s="94"/>
      <c r="AZ3" s="95"/>
      <c r="BA3" s="93"/>
      <c r="BB3" s="94"/>
      <c r="BC3" s="94"/>
      <c r="BD3" s="94"/>
      <c r="BE3" s="94"/>
      <c r="BF3" s="94"/>
      <c r="BG3" s="95"/>
      <c r="BH3" s="93"/>
      <c r="BI3" s="94"/>
      <c r="BJ3" s="94"/>
      <c r="BK3" s="94"/>
      <c r="BL3" s="94"/>
      <c r="BM3" s="94"/>
      <c r="BN3" s="95"/>
    </row>
    <row r="4" spans="1:150" s="88" customFormat="1" ht="19.5" customHeight="1" thickBot="1" x14ac:dyDescent="0.25">
      <c r="B4" s="91" t="s">
        <v>83</v>
      </c>
      <c r="C4" s="145">
        <v>44941</v>
      </c>
      <c r="D4" s="146"/>
      <c r="E4" s="147"/>
      <c r="H4" s="91" t="s">
        <v>30</v>
      </c>
      <c r="I4" s="92">
        <v>1</v>
      </c>
      <c r="K4" s="143" t="str">
        <f>"Week "&amp;(K6-($C$4-WEEKDAY($C$4,1)+2))/7+1</f>
        <v>Week 1</v>
      </c>
      <c r="L4" s="121"/>
      <c r="M4" s="121"/>
      <c r="N4" s="121"/>
      <c r="O4" s="121"/>
      <c r="P4" s="121"/>
      <c r="Q4" s="148"/>
      <c r="R4" s="143" t="str">
        <f>"Week "&amp;(R6-($C$4-WEEKDAY($C$4,1)+2))/7+1</f>
        <v>Week 2</v>
      </c>
      <c r="S4" s="121"/>
      <c r="T4" s="121"/>
      <c r="U4" s="121"/>
      <c r="V4" s="121"/>
      <c r="W4" s="121"/>
      <c r="X4" s="144"/>
      <c r="Y4" s="152" t="str">
        <f>"Week "&amp;(Y6-($C$4-WEEKDAY($C$4,1)+2))/7+1</f>
        <v>Week 3</v>
      </c>
      <c r="Z4" s="121"/>
      <c r="AA4" s="121"/>
      <c r="AB4" s="121"/>
      <c r="AC4" s="121"/>
      <c r="AD4" s="121"/>
      <c r="AE4" s="153"/>
      <c r="AF4" s="139" t="str">
        <f>"Week "&amp;(AF6-($C$4-WEEKDAY($C$4,1)+2))/7+1</f>
        <v>Week 4</v>
      </c>
      <c r="AG4" s="121"/>
      <c r="AH4" s="121"/>
      <c r="AI4" s="121"/>
      <c r="AJ4" s="121"/>
      <c r="AK4" s="121"/>
      <c r="AL4" s="140"/>
      <c r="AM4" s="132" t="str">
        <f>"Week "&amp;(AM6-($C$4-WEEKDAY($C$4,1)+2))/7+1</f>
        <v>Week 5</v>
      </c>
      <c r="AN4" s="121"/>
      <c r="AO4" s="121"/>
      <c r="AP4" s="121"/>
      <c r="AQ4" s="121"/>
      <c r="AR4" s="121"/>
      <c r="AS4" s="133"/>
      <c r="AT4" s="128" t="str">
        <f>"Week "&amp;(AT6-($C$4-WEEKDAY($C$4,1)+2))/7+1</f>
        <v>Week 6</v>
      </c>
      <c r="AU4" s="121"/>
      <c r="AV4" s="121"/>
      <c r="AW4" s="121"/>
      <c r="AX4" s="121"/>
      <c r="AY4" s="121"/>
      <c r="AZ4" s="129"/>
      <c r="BA4" s="134" t="str">
        <f>"Week "&amp;(BA6-($C$4-WEEKDAY($C$4,1)+2))/7+1</f>
        <v>Week 7</v>
      </c>
      <c r="BB4" s="121"/>
      <c r="BC4" s="121"/>
      <c r="BD4" s="121"/>
      <c r="BE4" s="121"/>
      <c r="BF4" s="121"/>
      <c r="BG4" s="135"/>
      <c r="BH4" s="120" t="str">
        <f>"Week "&amp;(BH6-($C$4-WEEKDAY($C$4,1)+2))/7+1</f>
        <v>Week 8</v>
      </c>
      <c r="BI4" s="121"/>
      <c r="BJ4" s="121"/>
      <c r="BK4" s="121"/>
      <c r="BL4" s="121"/>
      <c r="BM4" s="121"/>
      <c r="BN4" s="122"/>
    </row>
    <row r="5" spans="1:150" s="38" customFormat="1" ht="19.5" customHeight="1" thickBot="1" x14ac:dyDescent="0.25">
      <c r="A5" s="89"/>
      <c r="B5" s="91" t="s">
        <v>31</v>
      </c>
      <c r="C5" s="145"/>
      <c r="D5" s="146"/>
      <c r="E5" s="147"/>
      <c r="F5" s="89"/>
      <c r="G5" s="89"/>
      <c r="H5" s="89"/>
      <c r="I5" s="89"/>
      <c r="K5" s="149">
        <f>K6</f>
        <v>44942</v>
      </c>
      <c r="L5" s="124"/>
      <c r="M5" s="124"/>
      <c r="N5" s="124"/>
      <c r="O5" s="124"/>
      <c r="P5" s="124"/>
      <c r="Q5" s="151"/>
      <c r="R5" s="149">
        <f>R6</f>
        <v>44949</v>
      </c>
      <c r="S5" s="124"/>
      <c r="T5" s="124"/>
      <c r="U5" s="124"/>
      <c r="V5" s="124"/>
      <c r="W5" s="124"/>
      <c r="X5" s="150"/>
      <c r="Y5" s="154">
        <f>Y6</f>
        <v>44956</v>
      </c>
      <c r="Z5" s="124"/>
      <c r="AA5" s="124"/>
      <c r="AB5" s="124"/>
      <c r="AC5" s="124"/>
      <c r="AD5" s="124"/>
      <c r="AE5" s="155"/>
      <c r="AF5" s="141">
        <f>AF6</f>
        <v>44963</v>
      </c>
      <c r="AG5" s="124"/>
      <c r="AH5" s="124"/>
      <c r="AI5" s="124"/>
      <c r="AJ5" s="124"/>
      <c r="AK5" s="124"/>
      <c r="AL5" s="142"/>
      <c r="AM5" s="126">
        <f>AM6</f>
        <v>44970</v>
      </c>
      <c r="AN5" s="124"/>
      <c r="AO5" s="124"/>
      <c r="AP5" s="124"/>
      <c r="AQ5" s="124"/>
      <c r="AR5" s="124"/>
      <c r="AS5" s="127"/>
      <c r="AT5" s="130">
        <f>AT6</f>
        <v>44977</v>
      </c>
      <c r="AU5" s="124"/>
      <c r="AV5" s="124"/>
      <c r="AW5" s="124"/>
      <c r="AX5" s="124"/>
      <c r="AY5" s="124"/>
      <c r="AZ5" s="131"/>
      <c r="BA5" s="136">
        <f>BA6</f>
        <v>44984</v>
      </c>
      <c r="BB5" s="124"/>
      <c r="BC5" s="124"/>
      <c r="BD5" s="124"/>
      <c r="BE5" s="124"/>
      <c r="BF5" s="124"/>
      <c r="BG5" s="137"/>
      <c r="BH5" s="123">
        <f>BH6</f>
        <v>44991</v>
      </c>
      <c r="BI5" s="124"/>
      <c r="BJ5" s="124"/>
      <c r="BK5" s="124"/>
      <c r="BL5" s="124"/>
      <c r="BM5" s="124"/>
      <c r="BN5" s="125"/>
    </row>
    <row r="6" spans="1:150" s="36" customFormat="1" ht="14.25" customHeight="1" x14ac:dyDescent="0.2">
      <c r="K6" s="47">
        <f>C4-WEEKDAY(C4,1)+2+7*(I4-1)</f>
        <v>44942</v>
      </c>
      <c r="L6" s="37">
        <f t="shared" ref="L6:AQ6" si="0">K6+1</f>
        <v>44943</v>
      </c>
      <c r="M6" s="37">
        <f t="shared" si="0"/>
        <v>44944</v>
      </c>
      <c r="N6" s="37">
        <f t="shared" si="0"/>
        <v>44945</v>
      </c>
      <c r="O6" s="37">
        <f t="shared" si="0"/>
        <v>44946</v>
      </c>
      <c r="P6" s="37">
        <f t="shared" si="0"/>
        <v>44947</v>
      </c>
      <c r="Q6" s="48">
        <f t="shared" si="0"/>
        <v>44948</v>
      </c>
      <c r="R6" s="47">
        <f t="shared" si="0"/>
        <v>44949</v>
      </c>
      <c r="S6" s="37">
        <f t="shared" si="0"/>
        <v>44950</v>
      </c>
      <c r="T6" s="37">
        <f t="shared" si="0"/>
        <v>44951</v>
      </c>
      <c r="U6" s="37">
        <f t="shared" ref="U6" si="1">T6+1</f>
        <v>44952</v>
      </c>
      <c r="V6" s="37">
        <f t="shared" ref="V6" si="2">U6+1</f>
        <v>44953</v>
      </c>
      <c r="W6" s="37">
        <f t="shared" ref="W6" si="3">V6+1</f>
        <v>44954</v>
      </c>
      <c r="X6" s="49">
        <f t="shared" si="0"/>
        <v>44955</v>
      </c>
      <c r="Y6" s="50">
        <f t="shared" si="0"/>
        <v>44956</v>
      </c>
      <c r="Z6" s="37">
        <f t="shared" si="0"/>
        <v>44957</v>
      </c>
      <c r="AA6" s="37">
        <f t="shared" si="0"/>
        <v>44958</v>
      </c>
      <c r="AB6" s="37">
        <f t="shared" si="0"/>
        <v>44959</v>
      </c>
      <c r="AC6" s="37">
        <f t="shared" si="0"/>
        <v>44960</v>
      </c>
      <c r="AD6" s="37">
        <f t="shared" si="0"/>
        <v>44961</v>
      </c>
      <c r="AE6" s="51">
        <f t="shared" si="0"/>
        <v>44962</v>
      </c>
      <c r="AF6" s="52">
        <f t="shared" si="0"/>
        <v>44963</v>
      </c>
      <c r="AG6" s="37">
        <f t="shared" si="0"/>
        <v>44964</v>
      </c>
      <c r="AH6" s="37">
        <f t="shared" si="0"/>
        <v>44965</v>
      </c>
      <c r="AI6" s="37">
        <f t="shared" si="0"/>
        <v>44966</v>
      </c>
      <c r="AJ6" s="37">
        <f t="shared" si="0"/>
        <v>44967</v>
      </c>
      <c r="AK6" s="37">
        <f t="shared" si="0"/>
        <v>44968</v>
      </c>
      <c r="AL6" s="53">
        <f t="shared" si="0"/>
        <v>44969</v>
      </c>
      <c r="AM6" s="54">
        <f t="shared" si="0"/>
        <v>44970</v>
      </c>
      <c r="AN6" s="37">
        <f t="shared" si="0"/>
        <v>44971</v>
      </c>
      <c r="AO6" s="37">
        <f t="shared" si="0"/>
        <v>44972</v>
      </c>
      <c r="AP6" s="37">
        <f t="shared" si="0"/>
        <v>44973</v>
      </c>
      <c r="AQ6" s="37">
        <f t="shared" si="0"/>
        <v>44974</v>
      </c>
      <c r="AR6" s="37">
        <f t="shared" ref="AR6:BN6" si="4">AQ6+1</f>
        <v>44975</v>
      </c>
      <c r="AS6" s="55">
        <f t="shared" si="4"/>
        <v>44976</v>
      </c>
      <c r="AT6" s="56">
        <f t="shared" si="4"/>
        <v>44977</v>
      </c>
      <c r="AU6" s="37">
        <f t="shared" si="4"/>
        <v>44978</v>
      </c>
      <c r="AV6" s="37">
        <f t="shared" si="4"/>
        <v>44979</v>
      </c>
      <c r="AW6" s="37">
        <f t="shared" si="4"/>
        <v>44980</v>
      </c>
      <c r="AX6" s="37">
        <f t="shared" si="4"/>
        <v>44981</v>
      </c>
      <c r="AY6" s="37">
        <f t="shared" si="4"/>
        <v>44982</v>
      </c>
      <c r="AZ6" s="57">
        <f t="shared" si="4"/>
        <v>44983</v>
      </c>
      <c r="BA6" s="58">
        <f t="shared" si="4"/>
        <v>44984</v>
      </c>
      <c r="BB6" s="37">
        <f t="shared" si="4"/>
        <v>44985</v>
      </c>
      <c r="BC6" s="37">
        <f t="shared" si="4"/>
        <v>44986</v>
      </c>
      <c r="BD6" s="37">
        <f t="shared" si="4"/>
        <v>44987</v>
      </c>
      <c r="BE6" s="37">
        <f t="shared" si="4"/>
        <v>44988</v>
      </c>
      <c r="BF6" s="37">
        <f t="shared" si="4"/>
        <v>44989</v>
      </c>
      <c r="BG6" s="59">
        <f t="shared" si="4"/>
        <v>44990</v>
      </c>
      <c r="BH6" s="60">
        <f t="shared" si="4"/>
        <v>44991</v>
      </c>
      <c r="BI6" s="37">
        <f t="shared" si="4"/>
        <v>44992</v>
      </c>
      <c r="BJ6" s="37">
        <f t="shared" si="4"/>
        <v>44993</v>
      </c>
      <c r="BK6" s="37">
        <f t="shared" si="4"/>
        <v>44994</v>
      </c>
      <c r="BL6" s="37">
        <f t="shared" si="4"/>
        <v>44995</v>
      </c>
      <c r="BM6" s="37">
        <f t="shared" si="4"/>
        <v>44996</v>
      </c>
      <c r="BN6" s="61">
        <f t="shared" si="4"/>
        <v>44997</v>
      </c>
    </row>
    <row r="7" spans="1:150" s="35" customFormat="1" ht="30" customHeight="1" thickBot="1" x14ac:dyDescent="0.25">
      <c r="A7" s="30" t="s">
        <v>0</v>
      </c>
      <c r="B7" s="30" t="s">
        <v>23</v>
      </c>
      <c r="C7" s="31" t="s">
        <v>88</v>
      </c>
      <c r="D7" s="31" t="s">
        <v>29</v>
      </c>
      <c r="E7" s="32" t="s">
        <v>24</v>
      </c>
      <c r="F7" s="32" t="s">
        <v>25</v>
      </c>
      <c r="G7" s="31" t="s">
        <v>26</v>
      </c>
      <c r="H7" s="31" t="s">
        <v>27</v>
      </c>
      <c r="I7" s="66" t="s">
        <v>28</v>
      </c>
      <c r="J7" s="29"/>
      <c r="K7" s="44" t="str">
        <f t="shared" ref="K7:AP7" si="5">CHOOSE(WEEKDAY(K6,1),"S","M","T","W","T","F","S")</f>
        <v>M</v>
      </c>
      <c r="L7" s="33" t="str">
        <f t="shared" si="5"/>
        <v>T</v>
      </c>
      <c r="M7" s="33" t="str">
        <f t="shared" si="5"/>
        <v>W</v>
      </c>
      <c r="N7" s="33" t="str">
        <f t="shared" si="5"/>
        <v>T</v>
      </c>
      <c r="O7" s="33" t="str">
        <f t="shared" si="5"/>
        <v>F</v>
      </c>
      <c r="P7" s="33" t="str">
        <f t="shared" si="5"/>
        <v>S</v>
      </c>
      <c r="Q7" s="45" t="str">
        <f t="shared" si="5"/>
        <v>S</v>
      </c>
      <c r="R7" s="44" t="str">
        <f t="shared" si="5"/>
        <v>M</v>
      </c>
      <c r="S7" s="33" t="str">
        <f t="shared" si="5"/>
        <v>T</v>
      </c>
      <c r="T7" s="33" t="str">
        <f t="shared" si="5"/>
        <v>W</v>
      </c>
      <c r="U7" s="33" t="str">
        <f t="shared" ref="U7:W7" si="6">CHOOSE(WEEKDAY(U6,1),"S","M","T","W","T","F","S")</f>
        <v>T</v>
      </c>
      <c r="V7" s="33" t="str">
        <f t="shared" si="6"/>
        <v>F</v>
      </c>
      <c r="W7" s="33" t="str">
        <f t="shared" si="6"/>
        <v>S</v>
      </c>
      <c r="X7" s="45" t="str">
        <f t="shared" si="5"/>
        <v>S</v>
      </c>
      <c r="Y7" s="43" t="str">
        <f t="shared" si="5"/>
        <v>M</v>
      </c>
      <c r="Z7" s="33" t="str">
        <f t="shared" si="5"/>
        <v>T</v>
      </c>
      <c r="AA7" s="33" t="str">
        <f t="shared" si="5"/>
        <v>W</v>
      </c>
      <c r="AB7" s="33" t="str">
        <f t="shared" si="5"/>
        <v>T</v>
      </c>
      <c r="AC7" s="33" t="str">
        <f t="shared" si="5"/>
        <v>F</v>
      </c>
      <c r="AD7" s="33" t="str">
        <f t="shared" si="5"/>
        <v>S</v>
      </c>
      <c r="AE7" s="46" t="str">
        <f t="shared" si="5"/>
        <v>S</v>
      </c>
      <c r="AF7" s="44" t="str">
        <f t="shared" si="5"/>
        <v>M</v>
      </c>
      <c r="AG7" s="33" t="str">
        <f t="shared" si="5"/>
        <v>T</v>
      </c>
      <c r="AH7" s="33" t="str">
        <f t="shared" si="5"/>
        <v>W</v>
      </c>
      <c r="AI7" s="33" t="str">
        <f t="shared" si="5"/>
        <v>T</v>
      </c>
      <c r="AJ7" s="33" t="str">
        <f t="shared" si="5"/>
        <v>F</v>
      </c>
      <c r="AK7" s="33" t="str">
        <f t="shared" si="5"/>
        <v>S</v>
      </c>
      <c r="AL7" s="45" t="str">
        <f t="shared" si="5"/>
        <v>S</v>
      </c>
      <c r="AM7" s="44" t="str">
        <f t="shared" si="5"/>
        <v>M</v>
      </c>
      <c r="AN7" s="33" t="str">
        <f t="shared" si="5"/>
        <v>T</v>
      </c>
      <c r="AO7" s="33" t="str">
        <f t="shared" si="5"/>
        <v>W</v>
      </c>
      <c r="AP7" s="33" t="str">
        <f t="shared" si="5"/>
        <v>T</v>
      </c>
      <c r="AQ7" s="33" t="str">
        <f t="shared" ref="AQ7:BN7" si="7">CHOOSE(WEEKDAY(AQ6,1),"S","M","T","W","T","F","S")</f>
        <v>F</v>
      </c>
      <c r="AR7" s="33" t="str">
        <f t="shared" si="7"/>
        <v>S</v>
      </c>
      <c r="AS7" s="45" t="str">
        <f t="shared" si="7"/>
        <v>S</v>
      </c>
      <c r="AT7" s="44" t="str">
        <f t="shared" si="7"/>
        <v>M</v>
      </c>
      <c r="AU7" s="33" t="str">
        <f t="shared" si="7"/>
        <v>T</v>
      </c>
      <c r="AV7" s="33" t="str">
        <f t="shared" si="7"/>
        <v>W</v>
      </c>
      <c r="AW7" s="33" t="str">
        <f t="shared" si="7"/>
        <v>T</v>
      </c>
      <c r="AX7" s="33" t="str">
        <f t="shared" si="7"/>
        <v>F</v>
      </c>
      <c r="AY7" s="33" t="str">
        <f t="shared" si="7"/>
        <v>S</v>
      </c>
      <c r="AZ7" s="45" t="str">
        <f t="shared" si="7"/>
        <v>S</v>
      </c>
      <c r="BA7" s="44" t="str">
        <f t="shared" si="7"/>
        <v>M</v>
      </c>
      <c r="BB7" s="33" t="str">
        <f t="shared" si="7"/>
        <v>T</v>
      </c>
      <c r="BC7" s="33" t="str">
        <f t="shared" si="7"/>
        <v>W</v>
      </c>
      <c r="BD7" s="33" t="str">
        <f t="shared" si="7"/>
        <v>T</v>
      </c>
      <c r="BE7" s="33" t="str">
        <f t="shared" si="7"/>
        <v>F</v>
      </c>
      <c r="BF7" s="33" t="str">
        <f t="shared" si="7"/>
        <v>S</v>
      </c>
      <c r="BG7" s="45" t="str">
        <f t="shared" si="7"/>
        <v>S</v>
      </c>
      <c r="BH7" s="44" t="str">
        <f t="shared" si="7"/>
        <v>M</v>
      </c>
      <c r="BI7" s="33" t="str">
        <f t="shared" si="7"/>
        <v>T</v>
      </c>
      <c r="BJ7" s="33" t="str">
        <f t="shared" si="7"/>
        <v>W</v>
      </c>
      <c r="BK7" s="33" t="str">
        <f t="shared" si="7"/>
        <v>T</v>
      </c>
      <c r="BL7" s="33" t="str">
        <f t="shared" si="7"/>
        <v>F</v>
      </c>
      <c r="BM7" s="33" t="str">
        <f t="shared" si="7"/>
        <v>S</v>
      </c>
      <c r="BN7" s="45" t="str">
        <f t="shared" si="7"/>
        <v>S</v>
      </c>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row>
    <row r="8" spans="1:150" s="11" customFormat="1" ht="18.75" thickTop="1" x14ac:dyDescent="0.2">
      <c r="A8" s="74" t="str">
        <f>IF(ISERROR(VALUE(SUBSTITUTE(prevWBS,".",""))),"1",IF(ISERROR(FIND("`",SUBSTITUTE(prevWBS,".","`",1))),TEXT(VALUE(prevWBS)+1,"#"),TEXT(VALUE(LEFT(prevWBS,FIND("`",SUBSTITUTE(prevWBS,".","`",1))-1))+1,"#")))</f>
        <v>1</v>
      </c>
      <c r="B8" s="62" t="s">
        <v>85</v>
      </c>
      <c r="D8" s="12"/>
      <c r="E8" s="13"/>
      <c r="F8" s="13"/>
      <c r="G8" s="14"/>
      <c r="H8" s="15"/>
      <c r="I8" s="87"/>
      <c r="J8" s="77"/>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row>
    <row r="9" spans="1:150" s="17" customFormat="1" ht="18" x14ac:dyDescent="0.2">
      <c r="A9" s="75" t="str">
        <f t="shared" ref="A9:A11"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1" t="s">
        <v>86</v>
      </c>
      <c r="C9" s="72" t="s">
        <v>87</v>
      </c>
      <c r="D9" s="73"/>
      <c r="E9" s="70">
        <v>44941</v>
      </c>
      <c r="F9" s="67">
        <f t="shared" ref="F9:F11" si="9">IF(ISBLANK(E9)," - ",IF(G9=0,E9,E9+G9-1))</f>
        <v>44941</v>
      </c>
      <c r="G9" s="27">
        <v>1</v>
      </c>
      <c r="H9" s="28">
        <v>1</v>
      </c>
      <c r="I9" s="85">
        <f t="shared" ref="I9:I11" si="10">IF(OR(F9=0,E9=0),0,NETWORKDAYS(E9,F9))</f>
        <v>0</v>
      </c>
      <c r="J9" s="78"/>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row>
    <row r="10" spans="1:150" s="17" customFormat="1" ht="18" x14ac:dyDescent="0.2">
      <c r="A10" s="75" t="str">
        <f t="shared" si="8"/>
        <v>1.2</v>
      </c>
      <c r="B10" s="71" t="s">
        <v>89</v>
      </c>
      <c r="C10" s="72" t="s">
        <v>113</v>
      </c>
      <c r="D10" s="73"/>
      <c r="E10" s="70">
        <v>44941</v>
      </c>
      <c r="F10" s="67">
        <f t="shared" si="9"/>
        <v>44942</v>
      </c>
      <c r="G10" s="27">
        <v>2</v>
      </c>
      <c r="H10" s="28">
        <v>1</v>
      </c>
      <c r="I10" s="85">
        <f t="shared" si="10"/>
        <v>1</v>
      </c>
      <c r="J10" s="78"/>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row>
    <row r="11" spans="1:150" s="17" customFormat="1" ht="18" x14ac:dyDescent="0.2">
      <c r="A11" s="75" t="str">
        <f t="shared" si="8"/>
        <v>1.3</v>
      </c>
      <c r="B11" s="71" t="s">
        <v>90</v>
      </c>
      <c r="C11" s="72" t="s">
        <v>91</v>
      </c>
      <c r="D11" s="73"/>
      <c r="E11" s="70">
        <v>44941</v>
      </c>
      <c r="F11" s="67">
        <f t="shared" si="9"/>
        <v>44942</v>
      </c>
      <c r="G11" s="27">
        <v>2</v>
      </c>
      <c r="H11" s="28">
        <v>1</v>
      </c>
      <c r="I11" s="85">
        <f t="shared" si="10"/>
        <v>1</v>
      </c>
      <c r="J11" s="78"/>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row>
    <row r="12" spans="1:150" s="16" customFormat="1" ht="18" x14ac:dyDescent="0.2">
      <c r="A12" s="76" t="str">
        <f>IF(ISERROR(VALUE(SUBSTITUTE(prevWBS,".",""))),"1",IF(ISERROR(FIND("`",SUBSTITUTE(prevWBS,".","`",1))),TEXT(VALUE(prevWBS)+1,"#"),TEXT(VALUE(LEFT(prevWBS,FIND("`",SUBSTITUTE(prevWBS,".","`",1))-1))+1,"#")))</f>
        <v>2</v>
      </c>
      <c r="B12" s="63" t="s">
        <v>92</v>
      </c>
      <c r="D12" s="21"/>
      <c r="E12" s="64"/>
      <c r="F12" s="65"/>
      <c r="G12" s="22"/>
      <c r="H12" s="23"/>
      <c r="I12" s="86"/>
      <c r="J12" s="79"/>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row>
    <row r="13" spans="1:150" s="17" customFormat="1" ht="18" x14ac:dyDescent="0.2">
      <c r="A13"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20" t="s">
        <v>100</v>
      </c>
      <c r="C13" s="17" t="s">
        <v>114</v>
      </c>
      <c r="D13" s="18"/>
      <c r="E13" s="70">
        <v>44942</v>
      </c>
      <c r="F13" s="67">
        <v>44942</v>
      </c>
      <c r="G13" s="27">
        <v>1</v>
      </c>
      <c r="H13" s="28">
        <v>1</v>
      </c>
      <c r="I13" s="85">
        <f>IF(OR(F13=0,E13=0),0,NETWORKDAYS(E13,F13))</f>
        <v>1</v>
      </c>
      <c r="J13" s="78"/>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row>
    <row r="14" spans="1:150" s="17" customFormat="1" ht="18" x14ac:dyDescent="0.2">
      <c r="A14" s="75">
        <v>2.2000000000000002</v>
      </c>
      <c r="B14" s="20" t="s">
        <v>103</v>
      </c>
      <c r="C14" s="17" t="s">
        <v>114</v>
      </c>
      <c r="D14" s="18"/>
      <c r="E14" s="70">
        <v>44943</v>
      </c>
      <c r="F14" s="67">
        <v>44943</v>
      </c>
      <c r="G14" s="27">
        <v>1</v>
      </c>
      <c r="H14" s="28">
        <v>1</v>
      </c>
      <c r="I14" s="85"/>
      <c r="J14" s="78"/>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row>
    <row r="15" spans="1:150" s="17" customFormat="1" ht="18" x14ac:dyDescent="0.2">
      <c r="A15" s="75">
        <v>2.2999999999999998</v>
      </c>
      <c r="B15" s="20" t="s">
        <v>116</v>
      </c>
      <c r="C15" s="17" t="s">
        <v>87</v>
      </c>
      <c r="D15" s="18"/>
      <c r="E15" s="70">
        <v>44943</v>
      </c>
      <c r="F15" s="67">
        <v>44943</v>
      </c>
      <c r="G15" s="27">
        <v>1</v>
      </c>
      <c r="H15" s="28">
        <v>1</v>
      </c>
      <c r="I15" s="85"/>
      <c r="J15" s="78"/>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row>
    <row r="16" spans="1:150" s="17" customFormat="1" ht="18" x14ac:dyDescent="0.2">
      <c r="A16"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20" t="s">
        <v>101</v>
      </c>
      <c r="C16" s="17" t="s">
        <v>113</v>
      </c>
      <c r="D16" s="18"/>
      <c r="E16" s="70">
        <v>44942</v>
      </c>
      <c r="F16" s="67">
        <f t="shared" ref="F16:F19" si="11">IF(ISBLANK(E16)," - ",IF(G16=0,E16,E16+G16-1))</f>
        <v>44946</v>
      </c>
      <c r="G16" s="27">
        <v>5</v>
      </c>
      <c r="H16" s="28">
        <v>1</v>
      </c>
      <c r="I16" s="85">
        <f>IF(OR(F16=0,E16=0),0,NETWORKDAYS(E16,F16))</f>
        <v>5</v>
      </c>
      <c r="J16" s="78"/>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row>
    <row r="17" spans="1:66" s="17" customFormat="1" ht="18" x14ac:dyDescent="0.2">
      <c r="A17" s="75">
        <v>2.5</v>
      </c>
      <c r="B17" s="20" t="s">
        <v>102</v>
      </c>
      <c r="C17" s="17" t="s">
        <v>115</v>
      </c>
      <c r="D17" s="18"/>
      <c r="E17" s="70">
        <v>44942</v>
      </c>
      <c r="F17" s="67">
        <f t="shared" si="11"/>
        <v>44946</v>
      </c>
      <c r="G17" s="27">
        <v>5</v>
      </c>
      <c r="H17" s="28">
        <v>1</v>
      </c>
      <c r="I17" s="85">
        <f>IF(OR(F17=0,E17=0),0,NETWORKDAYS(E17,F17))</f>
        <v>5</v>
      </c>
      <c r="J17" s="78"/>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row>
    <row r="18" spans="1:66" s="17" customFormat="1" ht="18" x14ac:dyDescent="0.2">
      <c r="A18" s="75">
        <v>2.6</v>
      </c>
      <c r="B18" s="20" t="s">
        <v>98</v>
      </c>
      <c r="C18" s="17" t="s">
        <v>128</v>
      </c>
      <c r="D18" s="18"/>
      <c r="E18" s="70">
        <v>43154</v>
      </c>
      <c r="F18" s="67">
        <f t="shared" ref="F18" si="12">IF(ISBLANK(E18)," - ",IF(G18=0,E18,E18+G18-1))</f>
        <v>43154</v>
      </c>
      <c r="G18" s="27">
        <v>1</v>
      </c>
      <c r="H18" s="28">
        <v>1</v>
      </c>
      <c r="I18" s="85">
        <f>IF(OR(F18=0,E18=0),0,NETWORKDAYS(E18,F18))</f>
        <v>1</v>
      </c>
      <c r="J18" s="78"/>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row>
    <row r="19" spans="1:66" s="17" customFormat="1" ht="18" x14ac:dyDescent="0.2">
      <c r="A19" s="75">
        <v>2.7</v>
      </c>
      <c r="B19" s="20" t="s">
        <v>97</v>
      </c>
      <c r="C19" s="17" t="s">
        <v>131</v>
      </c>
      <c r="D19" s="18"/>
      <c r="E19" s="70">
        <v>44942</v>
      </c>
      <c r="F19" s="67">
        <f t="shared" si="11"/>
        <v>44948</v>
      </c>
      <c r="G19" s="27">
        <v>7</v>
      </c>
      <c r="H19" s="28">
        <v>1</v>
      </c>
      <c r="I19" s="85">
        <f>IF(OR(F19=0,E19=0),0,NETWORKDAYS(E19,F19))</f>
        <v>5</v>
      </c>
      <c r="J19" s="78"/>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row>
    <row r="20" spans="1:66" s="17" customFormat="1" ht="18" x14ac:dyDescent="0.2">
      <c r="A20" s="75">
        <v>2.8</v>
      </c>
      <c r="B20" s="20" t="s">
        <v>104</v>
      </c>
      <c r="C20" s="17" t="s">
        <v>114</v>
      </c>
      <c r="D20" s="18"/>
      <c r="E20" s="70">
        <v>44942</v>
      </c>
      <c r="F20" s="67">
        <v>44951</v>
      </c>
      <c r="G20" s="27">
        <v>3</v>
      </c>
      <c r="H20" s="28">
        <v>0</v>
      </c>
      <c r="I20" s="85"/>
      <c r="J20" s="78"/>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row>
    <row r="21" spans="1:66" s="17" customFormat="1" ht="24" x14ac:dyDescent="0.2">
      <c r="A21" s="75">
        <v>2.9</v>
      </c>
      <c r="B21" s="20" t="s">
        <v>108</v>
      </c>
      <c r="C21" s="17" t="s">
        <v>91</v>
      </c>
      <c r="D21" s="18"/>
      <c r="E21" s="70">
        <v>44948</v>
      </c>
      <c r="F21" s="67">
        <f t="shared" ref="F21:F22" si="13">IF(ISBLANK(E21)," - ",IF(G21=0,E21,E21+G21-1))</f>
        <v>44948</v>
      </c>
      <c r="G21" s="27">
        <v>1</v>
      </c>
      <c r="H21" s="28">
        <v>1</v>
      </c>
      <c r="I21" s="85">
        <f>IF(OR(F21=0,E21=0),0,NETWORKDAYS(E21,F21))</f>
        <v>0</v>
      </c>
      <c r="J21" s="78"/>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row>
    <row r="22" spans="1:66" s="17" customFormat="1" ht="18" x14ac:dyDescent="0.2">
      <c r="A22"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2.10</v>
      </c>
      <c r="B22" s="20" t="s">
        <v>99</v>
      </c>
      <c r="C22" s="17" t="s">
        <v>113</v>
      </c>
      <c r="D22" s="18"/>
      <c r="E22" s="70">
        <v>44950</v>
      </c>
      <c r="F22" s="67">
        <f t="shared" si="13"/>
        <v>44950</v>
      </c>
      <c r="G22" s="27">
        <v>1</v>
      </c>
      <c r="H22" s="28">
        <v>1</v>
      </c>
      <c r="I22" s="85">
        <f>IF(OR(F22=0,E22=0),0,NETWORKDAYS(E22,F22))</f>
        <v>1</v>
      </c>
      <c r="J22" s="78"/>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row>
    <row r="23" spans="1:66" s="16" customFormat="1" ht="18" x14ac:dyDescent="0.2">
      <c r="A23" s="76" t="str">
        <f>IF(ISERROR(VALUE(SUBSTITUTE(prevWBS,".",""))),"1",IF(ISERROR(FIND("`",SUBSTITUTE(prevWBS,".","`",1))),TEXT(VALUE(prevWBS)+1,"#"),TEXT(VALUE(LEFT(prevWBS,FIND("`",SUBSTITUTE(prevWBS,".","`",1))-1))+1,"#")))</f>
        <v>3</v>
      </c>
      <c r="B23" s="63" t="s">
        <v>93</v>
      </c>
      <c r="D23" s="21"/>
      <c r="E23" s="68"/>
      <c r="F23" s="69"/>
      <c r="G23" s="22"/>
      <c r="H23" s="23"/>
      <c r="I23" s="86"/>
      <c r="J23" s="79"/>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row>
    <row r="24" spans="1:66" s="17" customFormat="1" ht="18" x14ac:dyDescent="0.2">
      <c r="A24"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20" t="s">
        <v>119</v>
      </c>
      <c r="C24" s="17" t="s">
        <v>115</v>
      </c>
      <c r="D24" s="18"/>
      <c r="E24" s="70">
        <v>44949</v>
      </c>
      <c r="F24" s="67">
        <f t="shared" ref="F24:F31" si="14">IF(ISBLANK(E24)," - ",IF(G24=0,E24,E24+G24-1))</f>
        <v>44953</v>
      </c>
      <c r="G24" s="27">
        <v>5</v>
      </c>
      <c r="H24" s="28">
        <v>0</v>
      </c>
      <c r="I24" s="85">
        <f>IF(OR(F24=0,E24=0),0,NETWORKDAYS(E24,F24))</f>
        <v>5</v>
      </c>
      <c r="J24" s="78"/>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row>
    <row r="25" spans="1:66" s="17" customFormat="1" ht="18" x14ac:dyDescent="0.2">
      <c r="A25" s="75">
        <v>3.2</v>
      </c>
      <c r="B25" s="20" t="s">
        <v>133</v>
      </c>
      <c r="C25" s="17" t="s">
        <v>115</v>
      </c>
      <c r="D25" s="18"/>
      <c r="E25" s="70">
        <v>44949</v>
      </c>
      <c r="F25" s="67">
        <f t="shared" si="14"/>
        <v>44953</v>
      </c>
      <c r="G25" s="27">
        <v>5</v>
      </c>
      <c r="H25" s="28">
        <v>0</v>
      </c>
      <c r="I25" s="85">
        <v>5</v>
      </c>
      <c r="J25" s="78"/>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row>
    <row r="26" spans="1:66" s="17" customFormat="1" ht="18" x14ac:dyDescent="0.2">
      <c r="A26" s="75">
        <v>3.3</v>
      </c>
      <c r="B26" s="20" t="s">
        <v>130</v>
      </c>
      <c r="C26" s="17" t="s">
        <v>91</v>
      </c>
      <c r="D26" s="18"/>
      <c r="E26" s="70">
        <v>44949</v>
      </c>
      <c r="F26" s="67">
        <f>IF(ISBLANK(E26)," - ",IF(G26=0,E26,E26+G26-1))</f>
        <v>44953</v>
      </c>
      <c r="G26" s="27">
        <v>5</v>
      </c>
      <c r="H26" s="28">
        <v>0</v>
      </c>
      <c r="I26" s="85">
        <f>IF(OR(F26=0,E26=0),0,NETWORKDAYS(E26,F26))</f>
        <v>5</v>
      </c>
      <c r="J26" s="78"/>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row>
    <row r="27" spans="1:66" s="17" customFormat="1" ht="18" x14ac:dyDescent="0.2">
      <c r="A27"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7" s="20" t="s">
        <v>121</v>
      </c>
      <c r="C27" s="17" t="s">
        <v>115</v>
      </c>
      <c r="D27" s="18"/>
      <c r="E27" s="70">
        <v>44949</v>
      </c>
      <c r="F27" s="67">
        <f t="shared" ref="F27:F29" si="15">IF(ISBLANK(E27)," - ",IF(G27=0,E27,E27+G27-1))</f>
        <v>44953</v>
      </c>
      <c r="G27" s="27">
        <v>5</v>
      </c>
      <c r="H27" s="28">
        <v>0</v>
      </c>
      <c r="I27" s="85">
        <v>5</v>
      </c>
      <c r="J27" s="78"/>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row>
    <row r="28" spans="1:66" s="17" customFormat="1" ht="18" x14ac:dyDescent="0.2">
      <c r="A28" s="75">
        <v>3.5</v>
      </c>
      <c r="B28" s="20" t="s">
        <v>120</v>
      </c>
      <c r="C28" s="17" t="s">
        <v>122</v>
      </c>
      <c r="D28" s="18"/>
      <c r="E28" s="70">
        <v>44949</v>
      </c>
      <c r="F28" s="67">
        <f t="shared" si="15"/>
        <v>44953</v>
      </c>
      <c r="G28" s="27">
        <v>5</v>
      </c>
      <c r="H28" s="28">
        <v>0</v>
      </c>
      <c r="I28" s="85">
        <v>5</v>
      </c>
      <c r="J28" s="78"/>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row>
    <row r="29" spans="1:66" s="17" customFormat="1" ht="18" x14ac:dyDescent="0.2">
      <c r="A29" s="75">
        <v>3.6</v>
      </c>
      <c r="B29" s="20" t="s">
        <v>125</v>
      </c>
      <c r="C29" s="17" t="s">
        <v>123</v>
      </c>
      <c r="D29" s="18"/>
      <c r="E29" s="70">
        <v>44949</v>
      </c>
      <c r="F29" s="67">
        <f t="shared" si="15"/>
        <v>44953</v>
      </c>
      <c r="G29" s="27">
        <v>5</v>
      </c>
      <c r="H29" s="28">
        <v>0</v>
      </c>
      <c r="I29" s="85">
        <v>5</v>
      </c>
      <c r="J29" s="78"/>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row>
    <row r="30" spans="1:66" s="17" customFormat="1" ht="24" x14ac:dyDescent="0.2">
      <c r="A30"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30" s="20" t="s">
        <v>126</v>
      </c>
      <c r="C30" s="17" t="s">
        <v>91</v>
      </c>
      <c r="D30" s="18"/>
      <c r="E30" s="70">
        <v>44949</v>
      </c>
      <c r="F30" s="67">
        <f t="shared" si="14"/>
        <v>44953</v>
      </c>
      <c r="G30" s="27">
        <v>5</v>
      </c>
      <c r="H30" s="28">
        <v>0</v>
      </c>
      <c r="I30" s="85">
        <f>IF(OR(F30=0,E30=0),0,NETWORKDAYS(E30,F30))</f>
        <v>5</v>
      </c>
      <c r="J30" s="78"/>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row>
    <row r="31" spans="1:66" s="17" customFormat="1" ht="18" x14ac:dyDescent="0.2">
      <c r="A31" s="75">
        <v>3.8</v>
      </c>
      <c r="B31" s="20" t="s">
        <v>98</v>
      </c>
      <c r="C31" s="17" t="s">
        <v>128</v>
      </c>
      <c r="D31" s="18"/>
      <c r="E31" s="70">
        <v>44949</v>
      </c>
      <c r="F31" s="67">
        <f t="shared" si="14"/>
        <v>44953</v>
      </c>
      <c r="G31" s="27">
        <v>5</v>
      </c>
      <c r="H31" s="28">
        <v>0</v>
      </c>
      <c r="I31" s="85">
        <f>IF(OR(F31=0,E31=0),0,NETWORKDAYS(E31,F31))</f>
        <v>5</v>
      </c>
      <c r="J31" s="78"/>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row>
    <row r="32" spans="1:66" s="17" customFormat="1" ht="18" x14ac:dyDescent="0.2">
      <c r="A32" s="75">
        <v>3.9</v>
      </c>
      <c r="B32" s="20" t="s">
        <v>129</v>
      </c>
      <c r="C32" s="17" t="s">
        <v>122</v>
      </c>
      <c r="D32" s="18"/>
      <c r="E32" s="70">
        <v>44949</v>
      </c>
      <c r="F32" s="67">
        <f>IF(ISBLANK(E32)," - ",IF(G32=0,E32,E32+G32-1))</f>
        <v>44953</v>
      </c>
      <c r="G32" s="27">
        <v>5</v>
      </c>
      <c r="H32" s="28">
        <v>0</v>
      </c>
      <c r="I32" s="85">
        <f>IF(OR(F32=0,E32=0),0,NETWORKDAYS(E32,F32))</f>
        <v>5</v>
      </c>
      <c r="J32" s="78"/>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row>
    <row r="33" spans="1:66" s="17" customFormat="1" ht="18" x14ac:dyDescent="0.2">
      <c r="A33"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3.10</v>
      </c>
      <c r="B33" s="20" t="s">
        <v>132</v>
      </c>
      <c r="C33" s="17" t="s">
        <v>113</v>
      </c>
      <c r="D33" s="18"/>
      <c r="E33" s="70">
        <v>44949</v>
      </c>
      <c r="F33" s="67">
        <f>IF(ISBLANK(E33)," - ",IF(G33=0,E33,E33+G33-1))</f>
        <v>44953</v>
      </c>
      <c r="G33" s="27">
        <v>5</v>
      </c>
      <c r="H33" s="28">
        <v>0</v>
      </c>
      <c r="I33" s="85">
        <v>5</v>
      </c>
      <c r="J33" s="78"/>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row>
    <row r="34" spans="1:66" s="17" customFormat="1" ht="18" x14ac:dyDescent="0.2">
      <c r="A34" s="75">
        <v>3.11</v>
      </c>
      <c r="B34" s="20" t="s">
        <v>127</v>
      </c>
      <c r="C34" s="17" t="s">
        <v>113</v>
      </c>
      <c r="D34" s="18"/>
      <c r="E34" s="70">
        <v>44949</v>
      </c>
      <c r="F34" s="67">
        <f t="shared" ref="F34" si="16">IF(ISBLANK(E34)," - ",IF(G34=0,E34,E34+G34-1))</f>
        <v>44953</v>
      </c>
      <c r="G34" s="27">
        <v>5</v>
      </c>
      <c r="H34" s="28">
        <v>0</v>
      </c>
      <c r="I34" s="85">
        <f>IF(OR(F34=0,E34=0),0,NETWORKDAYS(E34,F34))</f>
        <v>5</v>
      </c>
      <c r="J34" s="78"/>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row>
    <row r="35" spans="1:66" s="16" customFormat="1" ht="18" x14ac:dyDescent="0.2">
      <c r="A35" s="76" t="str">
        <f>IF(ISERROR(VALUE(SUBSTITUTE(prevWBS,".",""))),"1",IF(ISERROR(FIND("`",SUBSTITUTE(prevWBS,".","`",1))),TEXT(VALUE(prevWBS)+1,"#"),TEXT(VALUE(LEFT(prevWBS,FIND("`",SUBSTITUTE(prevWBS,".","`",1))-1))+1,"#")))</f>
        <v>4</v>
      </c>
      <c r="B35" s="63" t="s">
        <v>94</v>
      </c>
      <c r="D35" s="21"/>
      <c r="E35" s="68"/>
      <c r="F35" s="69"/>
      <c r="G35" s="22"/>
      <c r="H35" s="23"/>
      <c r="I35" s="86"/>
      <c r="J35" s="79"/>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row>
    <row r="36" spans="1:66" s="17" customFormat="1" ht="18" x14ac:dyDescent="0.2">
      <c r="A36" s="75" t="str">
        <f t="shared" ref="A36:A42"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6" s="20" t="s">
        <v>112</v>
      </c>
      <c r="D36" s="18"/>
      <c r="E36" s="70"/>
      <c r="F36" s="67" t="str">
        <f t="shared" ref="F36:F43" si="18">IF(ISBLANK(E36)," - ",IF(G36=0,E36,E36+G36-1))</f>
        <v xml:space="preserve"> - </v>
      </c>
      <c r="G36" s="27">
        <v>1</v>
      </c>
      <c r="H36" s="28">
        <v>0</v>
      </c>
      <c r="I36" s="85">
        <f t="shared" ref="I36:I43" si="19">IF(OR(F36=0,E36=0),0,NETWORKDAYS(E36,F36))</f>
        <v>0</v>
      </c>
      <c r="J36" s="78"/>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row>
    <row r="37" spans="1:66" s="17" customFormat="1" ht="18" x14ac:dyDescent="0.2">
      <c r="A37" s="75">
        <v>2.2000000000000002</v>
      </c>
      <c r="B37" s="20" t="s">
        <v>105</v>
      </c>
      <c r="D37" s="18"/>
      <c r="E37" s="70"/>
      <c r="F37" s="67"/>
      <c r="G37" s="27"/>
      <c r="H37" s="28"/>
      <c r="I37" s="85"/>
      <c r="J37" s="78"/>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row>
    <row r="38" spans="1:66" s="72" customFormat="1" ht="18" x14ac:dyDescent="0.2">
      <c r="A38" s="75" t="str">
        <f t="shared" si="17"/>
        <v>2.3</v>
      </c>
      <c r="B38" s="71" t="s">
        <v>124</v>
      </c>
      <c r="D38" s="157"/>
      <c r="E38" s="70"/>
      <c r="F38" s="67"/>
      <c r="G38" s="158"/>
      <c r="H38" s="159"/>
      <c r="I38" s="85"/>
      <c r="J38" s="160"/>
      <c r="K38" s="161"/>
      <c r="L38" s="161"/>
      <c r="M38" s="161"/>
      <c r="N38" s="161"/>
      <c r="O38" s="161"/>
      <c r="P38" s="161"/>
      <c r="Q38" s="161"/>
      <c r="R38" s="161"/>
      <c r="S38" s="161"/>
      <c r="T38" s="161"/>
      <c r="U38" s="161"/>
      <c r="V38" s="161"/>
      <c r="W38" s="161"/>
      <c r="X38" s="161"/>
      <c r="Y38" s="161"/>
      <c r="Z38" s="161"/>
      <c r="AA38" s="161"/>
      <c r="AB38" s="161"/>
      <c r="AC38" s="161"/>
      <c r="AD38" s="161"/>
      <c r="AE38" s="161"/>
      <c r="AF38" s="161"/>
      <c r="AG38" s="161"/>
      <c r="AH38" s="161"/>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row>
    <row r="39" spans="1:66" s="17" customFormat="1" ht="18" x14ac:dyDescent="0.2">
      <c r="A39" s="75">
        <v>2.4</v>
      </c>
      <c r="B39" s="20" t="s">
        <v>109</v>
      </c>
      <c r="D39" s="18"/>
      <c r="E39" s="70"/>
      <c r="F39" s="67" t="str">
        <f t="shared" ref="F39" si="20">IF(ISBLANK(E39)," - ",IF(G39=0,E39,E39+G39-1))</f>
        <v xml:space="preserve"> - </v>
      </c>
      <c r="G39" s="27">
        <v>1</v>
      </c>
      <c r="H39" s="28">
        <v>0</v>
      </c>
      <c r="I39" s="85">
        <f t="shared" si="19"/>
        <v>0</v>
      </c>
      <c r="J39" s="78"/>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row>
    <row r="40" spans="1:66" s="17" customFormat="1" ht="18" x14ac:dyDescent="0.2">
      <c r="A40" s="75" t="str">
        <f t="shared" si="17"/>
        <v>2.5</v>
      </c>
      <c r="B40" s="20" t="s">
        <v>110</v>
      </c>
      <c r="D40" s="18"/>
      <c r="E40" s="70"/>
      <c r="F40" s="67" t="str">
        <f t="shared" si="18"/>
        <v xml:space="preserve"> - </v>
      </c>
      <c r="G40" s="27">
        <v>1</v>
      </c>
      <c r="H40" s="28">
        <v>0</v>
      </c>
      <c r="I40" s="85">
        <f t="shared" si="19"/>
        <v>0</v>
      </c>
      <c r="J40" s="78"/>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row>
    <row r="41" spans="1:66" s="17" customFormat="1" ht="18" x14ac:dyDescent="0.2">
      <c r="A41" s="75">
        <v>2.6</v>
      </c>
      <c r="B41" s="20" t="s">
        <v>111</v>
      </c>
      <c r="D41" s="18"/>
      <c r="E41" s="70"/>
      <c r="F41" s="67" t="str">
        <f t="shared" si="18"/>
        <v xml:space="preserve"> - </v>
      </c>
      <c r="G41" s="27">
        <v>1</v>
      </c>
      <c r="H41" s="28">
        <v>0</v>
      </c>
      <c r="I41" s="85">
        <f t="shared" si="19"/>
        <v>0</v>
      </c>
      <c r="J41" s="78"/>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row>
    <row r="42" spans="1:66" s="17" customFormat="1" ht="18" x14ac:dyDescent="0.2">
      <c r="A42" s="75" t="str">
        <f t="shared" si="17"/>
        <v>2.7</v>
      </c>
      <c r="B42" s="20" t="s">
        <v>107</v>
      </c>
      <c r="D42" s="18"/>
      <c r="E42" s="70">
        <v>44964</v>
      </c>
      <c r="F42" s="67">
        <f t="shared" si="18"/>
        <v>44964</v>
      </c>
      <c r="G42" s="27">
        <v>1</v>
      </c>
      <c r="H42" s="28">
        <v>0</v>
      </c>
      <c r="I42" s="85">
        <f t="shared" si="19"/>
        <v>1</v>
      </c>
      <c r="J42" s="78"/>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row>
    <row r="43" spans="1:66" s="17" customFormat="1" ht="18" x14ac:dyDescent="0.2">
      <c r="A43" s="75">
        <v>2.8</v>
      </c>
      <c r="B43" s="20" t="s">
        <v>106</v>
      </c>
      <c r="D43" s="18"/>
      <c r="E43" s="70">
        <v>44965</v>
      </c>
      <c r="F43" s="67">
        <f t="shared" si="18"/>
        <v>44965</v>
      </c>
      <c r="G43" s="27">
        <v>1</v>
      </c>
      <c r="H43" s="28">
        <v>0</v>
      </c>
      <c r="I43" s="85">
        <f t="shared" si="19"/>
        <v>1</v>
      </c>
      <c r="J43" s="78"/>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row>
    <row r="44" spans="1:66" s="16" customFormat="1" ht="18" x14ac:dyDescent="0.2">
      <c r="A44" s="76" t="str">
        <f>IF(ISERROR(VALUE(SUBSTITUTE(prevWBS,".",""))),"1",IF(ISERROR(FIND("`",SUBSTITUTE(prevWBS,".","`",1))),TEXT(VALUE(prevWBS)+1,"#"),TEXT(VALUE(LEFT(prevWBS,FIND("`",SUBSTITUTE(prevWBS,".","`",1))-1))+1,"#")))</f>
        <v>3</v>
      </c>
      <c r="B44" s="63" t="s">
        <v>95</v>
      </c>
      <c r="D44" s="21"/>
      <c r="E44" s="68"/>
      <c r="F44" s="69"/>
      <c r="G44" s="22"/>
      <c r="H44" s="23"/>
      <c r="I44" s="86"/>
      <c r="J44" s="79"/>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row>
    <row r="45" spans="1:66" s="17" customFormat="1" ht="18" x14ac:dyDescent="0.2">
      <c r="A45"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5" s="20" t="s">
        <v>96</v>
      </c>
      <c r="C45" s="17" t="s">
        <v>91</v>
      </c>
      <c r="D45" s="18"/>
      <c r="E45" s="70">
        <v>44965</v>
      </c>
      <c r="F45" s="67">
        <f t="shared" ref="F45" si="21">IF(ISBLANK(E45)," - ",IF(G45=0,E45,E45+G45-1))</f>
        <v>44965</v>
      </c>
      <c r="G45" s="27">
        <v>1</v>
      </c>
      <c r="H45" s="28">
        <v>0</v>
      </c>
      <c r="I45" s="85">
        <f>IF(OR(F45=0,E45=0),0,NETWORKDAYS(E45,F45))</f>
        <v>1</v>
      </c>
      <c r="J45" s="78"/>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row>
    <row r="46" spans="1:66" ht="19.5" customHeight="1" x14ac:dyDescent="0.2"/>
    <row r="47" spans="1:66" ht="19.5" customHeight="1" x14ac:dyDescent="0.2"/>
  </sheetData>
  <sheetProtection formatCells="0" formatColumns="0" formatRows="0" insertRows="0" deleteRows="0"/>
  <mergeCells count="19">
    <mergeCell ref="AD1:AR1"/>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8:H45">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45">
    <cfRule type="expression" dxfId="2" priority="49">
      <formula>AND($E8&lt;=K$6,ROUNDDOWN(($F8-$E8+1)*$H8,0)+$E8-1&gt;=K$6)</formula>
    </cfRule>
    <cfRule type="expression" dxfId="1" priority="50">
      <formula>AND(NOT(ISBLANK($E8)),$E8&lt;=K$6,$F8&gt;=K$6)</formula>
    </cfRule>
  </conditionalFormatting>
  <conditionalFormatting sqref="K6:BN45">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F12 F23 F35 I13 I9:I11 H40:I42 H12:I12 H30:I30 H35:I36 I19 H23:I24 I16:I17" unlockedFormula="1"/>
    <ignoredError sqref="A35 A23 A1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2" workbookViewId="0">
      <selection activeCell="B52" sqref="B52"/>
    </sheetView>
  </sheetViews>
  <sheetFormatPr defaultColWidth="8.85546875" defaultRowHeight="12.75" x14ac:dyDescent="0.2"/>
  <cols>
    <col min="1" max="1" width="5.5703125" style="1" customWidth="1"/>
    <col min="2" max="2" width="90.42578125" style="1" customWidth="1"/>
    <col min="3" max="3" width="16.42578125" style="1" bestFit="1" customWidth="1"/>
    <col min="4" max="16384" width="8.85546875" style="1"/>
  </cols>
  <sheetData>
    <row r="1" spans="1:4" ht="30" customHeight="1" x14ac:dyDescent="0.2">
      <c r="A1" s="8" t="s">
        <v>32</v>
      </c>
      <c r="B1" s="9"/>
    </row>
    <row r="2" spans="1:4" ht="14.25" x14ac:dyDescent="0.2">
      <c r="A2" s="97" t="s">
        <v>19</v>
      </c>
      <c r="B2" s="2"/>
    </row>
    <row r="3" spans="1:4" x14ac:dyDescent="0.2">
      <c r="B3" s="2"/>
    </row>
    <row r="4" spans="1:4" ht="18" x14ac:dyDescent="0.25">
      <c r="A4" s="98" t="s">
        <v>33</v>
      </c>
      <c r="B4" s="6"/>
    </row>
    <row r="5" spans="1:4" ht="57" x14ac:dyDescent="0.2">
      <c r="B5" s="99" t="s">
        <v>34</v>
      </c>
    </row>
    <row r="7" spans="1:4" ht="28.5" x14ac:dyDescent="0.2">
      <c r="B7" s="99" t="s">
        <v>18</v>
      </c>
    </row>
    <row r="9" spans="1:4" ht="14.25" x14ac:dyDescent="0.2">
      <c r="B9" s="97" t="s">
        <v>21</v>
      </c>
    </row>
    <row r="11" spans="1:4" ht="28.5" x14ac:dyDescent="0.2">
      <c r="B11" s="100" t="s">
        <v>22</v>
      </c>
    </row>
    <row r="13" spans="1:4" ht="18" x14ac:dyDescent="0.25">
      <c r="A13" s="156" t="s">
        <v>1</v>
      </c>
      <c r="B13" s="156"/>
    </row>
    <row r="15" spans="1:4" ht="18" x14ac:dyDescent="0.2">
      <c r="A15" s="101"/>
      <c r="B15" s="102" t="s">
        <v>35</v>
      </c>
      <c r="C15" s="103"/>
      <c r="D15" s="103"/>
    </row>
    <row r="16" spans="1:4" ht="18" x14ac:dyDescent="0.2">
      <c r="A16" s="101"/>
      <c r="B16" s="102" t="s">
        <v>36</v>
      </c>
      <c r="C16" s="103"/>
      <c r="D16" s="103"/>
    </row>
    <row r="17" spans="1:2" ht="18" x14ac:dyDescent="0.25">
      <c r="A17" s="104"/>
      <c r="B17" s="102" t="s">
        <v>37</v>
      </c>
    </row>
    <row r="18" spans="1:2" ht="18" x14ac:dyDescent="0.25">
      <c r="A18" s="104"/>
      <c r="B18" s="102" t="s">
        <v>38</v>
      </c>
    </row>
    <row r="19" spans="1:2" ht="28.5" x14ac:dyDescent="0.25">
      <c r="A19" s="104"/>
      <c r="B19" s="102" t="s">
        <v>84</v>
      </c>
    </row>
    <row r="20" spans="1:2" ht="18" x14ac:dyDescent="0.25">
      <c r="A20" s="104"/>
      <c r="B20" s="102" t="s">
        <v>39</v>
      </c>
    </row>
    <row r="21" spans="1:2" ht="18" x14ac:dyDescent="0.25">
      <c r="A21" s="104"/>
      <c r="B21" s="105" t="s">
        <v>40</v>
      </c>
    </row>
    <row r="22" spans="1:2" ht="18" x14ac:dyDescent="0.25">
      <c r="A22" s="104"/>
      <c r="B22" s="3"/>
    </row>
    <row r="23" spans="1:2" ht="18" x14ac:dyDescent="0.25">
      <c r="A23" s="156" t="s">
        <v>41</v>
      </c>
      <c r="B23" s="156"/>
    </row>
    <row r="24" spans="1:2" ht="43.5" x14ac:dyDescent="0.25">
      <c r="A24" s="104"/>
      <c r="B24" s="102" t="s">
        <v>42</v>
      </c>
    </row>
    <row r="25" spans="1:2" ht="18" x14ac:dyDescent="0.25">
      <c r="A25" s="104"/>
      <c r="B25" s="102"/>
    </row>
    <row r="26" spans="1:2" ht="18" x14ac:dyDescent="0.25">
      <c r="A26" s="104"/>
      <c r="B26" s="106" t="s">
        <v>43</v>
      </c>
    </row>
    <row r="27" spans="1:2" ht="18" x14ac:dyDescent="0.25">
      <c r="A27" s="104"/>
      <c r="B27" s="102" t="s">
        <v>44</v>
      </c>
    </row>
    <row r="28" spans="1:2" ht="28.5" x14ac:dyDescent="0.25">
      <c r="A28" s="104"/>
      <c r="B28" s="102" t="s">
        <v>45</v>
      </c>
    </row>
    <row r="29" spans="1:2" ht="18" x14ac:dyDescent="0.25">
      <c r="A29" s="104"/>
      <c r="B29" s="102"/>
    </row>
    <row r="30" spans="1:2" ht="18" x14ac:dyDescent="0.25">
      <c r="A30" s="104"/>
      <c r="B30" s="106" t="s">
        <v>46</v>
      </c>
    </row>
    <row r="31" spans="1:2" ht="18" x14ac:dyDescent="0.25">
      <c r="A31" s="104"/>
      <c r="B31" s="102" t="s">
        <v>47</v>
      </c>
    </row>
    <row r="32" spans="1:2" ht="18" x14ac:dyDescent="0.25">
      <c r="A32" s="104"/>
      <c r="B32" s="102" t="s">
        <v>48</v>
      </c>
    </row>
    <row r="33" spans="1:2" ht="18" x14ac:dyDescent="0.25">
      <c r="A33" s="104"/>
      <c r="B33" s="3"/>
    </row>
    <row r="34" spans="1:2" ht="28.5" x14ac:dyDescent="0.25">
      <c r="A34" s="104"/>
      <c r="B34" s="102" t="s">
        <v>49</v>
      </c>
    </row>
    <row r="35" spans="1:2" ht="18" x14ac:dyDescent="0.25">
      <c r="A35" s="104"/>
      <c r="B35" s="107" t="s">
        <v>50</v>
      </c>
    </row>
    <row r="36" spans="1:2" ht="18" x14ac:dyDescent="0.25">
      <c r="A36" s="104"/>
      <c r="B36" s="3"/>
    </row>
    <row r="37" spans="1:2" ht="18" x14ac:dyDescent="0.25">
      <c r="A37" s="156" t="s">
        <v>6</v>
      </c>
      <c r="B37" s="156"/>
    </row>
    <row r="38" spans="1:2" ht="28.5" x14ac:dyDescent="0.2">
      <c r="B38" s="102" t="s">
        <v>51</v>
      </c>
    </row>
    <row r="40" spans="1:2" ht="14.25" x14ac:dyDescent="0.2">
      <c r="B40" s="102" t="s">
        <v>52</v>
      </c>
    </row>
    <row r="42" spans="1:2" ht="28.5" x14ac:dyDescent="0.2">
      <c r="B42" s="102" t="s">
        <v>53</v>
      </c>
    </row>
    <row r="44" spans="1:2" ht="28.5" x14ac:dyDescent="0.2">
      <c r="B44" s="102" t="s">
        <v>54</v>
      </c>
    </row>
    <row r="45" spans="1:2" x14ac:dyDescent="0.2">
      <c r="B45" s="5"/>
    </row>
    <row r="46" spans="1:2" ht="28.5" x14ac:dyDescent="0.2">
      <c r="B46" s="102" t="s">
        <v>55</v>
      </c>
    </row>
    <row r="48" spans="1:2" ht="18" x14ac:dyDescent="0.25">
      <c r="A48" s="156" t="s">
        <v>4</v>
      </c>
      <c r="B48" s="156"/>
    </row>
    <row r="49" spans="1:2" ht="28.5" x14ac:dyDescent="0.2">
      <c r="B49" s="102" t="s">
        <v>56</v>
      </c>
    </row>
    <row r="51" spans="1:2" ht="14.25" x14ac:dyDescent="0.2">
      <c r="A51" s="108" t="s">
        <v>7</v>
      </c>
      <c r="B51" s="102" t="s">
        <v>8</v>
      </c>
    </row>
    <row r="52" spans="1:2" ht="14.25" x14ac:dyDescent="0.2">
      <c r="A52" s="108" t="s">
        <v>9</v>
      </c>
      <c r="B52" s="102" t="s">
        <v>10</v>
      </c>
    </row>
    <row r="53" spans="1:2" ht="14.25" x14ac:dyDescent="0.2">
      <c r="A53" s="108" t="s">
        <v>11</v>
      </c>
      <c r="B53" s="102" t="s">
        <v>12</v>
      </c>
    </row>
    <row r="54" spans="1:2" ht="28.5" x14ac:dyDescent="0.2">
      <c r="A54" s="100"/>
      <c r="B54" s="102" t="s">
        <v>57</v>
      </c>
    </row>
    <row r="55" spans="1:2" ht="28.5" x14ac:dyDescent="0.2">
      <c r="A55" s="100"/>
      <c r="B55" s="102" t="s">
        <v>58</v>
      </c>
    </row>
    <row r="56" spans="1:2" ht="14.25" x14ac:dyDescent="0.2">
      <c r="A56" s="108" t="s">
        <v>13</v>
      </c>
      <c r="B56" s="102" t="s">
        <v>14</v>
      </c>
    </row>
    <row r="57" spans="1:2" ht="14.25" x14ac:dyDescent="0.2">
      <c r="A57" s="100"/>
      <c r="B57" s="102" t="s">
        <v>59</v>
      </c>
    </row>
    <row r="58" spans="1:2" ht="14.25" x14ac:dyDescent="0.2">
      <c r="A58" s="100"/>
      <c r="B58" s="102" t="s">
        <v>60</v>
      </c>
    </row>
    <row r="59" spans="1:2" ht="14.25" x14ac:dyDescent="0.2">
      <c r="A59" s="108" t="s">
        <v>15</v>
      </c>
      <c r="B59" s="102" t="s">
        <v>16</v>
      </c>
    </row>
    <row r="60" spans="1:2" ht="28.5" x14ac:dyDescent="0.2">
      <c r="A60" s="100"/>
      <c r="B60" s="102" t="s">
        <v>61</v>
      </c>
    </row>
    <row r="61" spans="1:2" ht="14.25" x14ac:dyDescent="0.2">
      <c r="A61" s="108" t="s">
        <v>62</v>
      </c>
      <c r="B61" s="102" t="s">
        <v>63</v>
      </c>
    </row>
    <row r="62" spans="1:2" ht="14.25" x14ac:dyDescent="0.2">
      <c r="A62" s="109"/>
      <c r="B62" s="102" t="s">
        <v>64</v>
      </c>
    </row>
    <row r="63" spans="1:2" x14ac:dyDescent="0.2">
      <c r="B63" s="4"/>
    </row>
    <row r="64" spans="1:2" ht="18" x14ac:dyDescent="0.25">
      <c r="A64" s="156" t="s">
        <v>5</v>
      </c>
      <c r="B64" s="156"/>
    </row>
    <row r="65" spans="1:2" ht="42.75" x14ac:dyDescent="0.2">
      <c r="B65" s="102" t="s">
        <v>65</v>
      </c>
    </row>
    <row r="67" spans="1:2" ht="18" x14ac:dyDescent="0.25">
      <c r="A67" s="156" t="s">
        <v>2</v>
      </c>
      <c r="B67" s="156"/>
    </row>
    <row r="68" spans="1:2" ht="15" x14ac:dyDescent="0.25">
      <c r="A68" s="110" t="s">
        <v>3</v>
      </c>
      <c r="B68" s="111" t="s">
        <v>66</v>
      </c>
    </row>
    <row r="69" spans="1:2" ht="28.5" x14ac:dyDescent="0.2">
      <c r="A69" s="109"/>
      <c r="B69" s="112" t="s">
        <v>67</v>
      </c>
    </row>
    <row r="70" spans="1:2" ht="14.25" x14ac:dyDescent="0.2">
      <c r="A70" s="109"/>
      <c r="B70" s="113"/>
    </row>
    <row r="71" spans="1:2" ht="15" x14ac:dyDescent="0.25">
      <c r="A71" s="110" t="s">
        <v>3</v>
      </c>
      <c r="B71" s="111" t="s">
        <v>68</v>
      </c>
    </row>
    <row r="72" spans="1:2" ht="28.5" x14ac:dyDescent="0.2">
      <c r="A72" s="109"/>
      <c r="B72" s="112" t="s">
        <v>69</v>
      </c>
    </row>
    <row r="73" spans="1:2" ht="14.25" x14ac:dyDescent="0.2">
      <c r="A73" s="109"/>
      <c r="B73" s="113"/>
    </row>
    <row r="74" spans="1:2" ht="15" x14ac:dyDescent="0.25">
      <c r="A74" s="110" t="s">
        <v>3</v>
      </c>
      <c r="B74" s="114" t="s">
        <v>70</v>
      </c>
    </row>
    <row r="75" spans="1:2" ht="42.75" x14ac:dyDescent="0.2">
      <c r="A75" s="109"/>
      <c r="B75" s="99" t="s">
        <v>71</v>
      </c>
    </row>
    <row r="76" spans="1:2" ht="14.25" x14ac:dyDescent="0.2">
      <c r="A76" s="109"/>
      <c r="B76" s="109"/>
    </row>
    <row r="77" spans="1:2" ht="15" x14ac:dyDescent="0.25">
      <c r="A77" s="110" t="s">
        <v>3</v>
      </c>
      <c r="B77" s="114" t="s">
        <v>72</v>
      </c>
    </row>
    <row r="78" spans="1:2" ht="28.5" x14ac:dyDescent="0.2">
      <c r="A78" s="109"/>
      <c r="B78" s="99" t="s">
        <v>73</v>
      </c>
    </row>
    <row r="79" spans="1:2" ht="14.25" x14ac:dyDescent="0.2">
      <c r="A79" s="109"/>
      <c r="B79" s="109"/>
    </row>
    <row r="80" spans="1:2" ht="15" x14ac:dyDescent="0.25">
      <c r="A80" s="110" t="s">
        <v>3</v>
      </c>
      <c r="B80" s="114" t="s">
        <v>74</v>
      </c>
    </row>
    <row r="81" spans="1:2" ht="14.25" x14ac:dyDescent="0.2">
      <c r="A81" s="109"/>
      <c r="B81" s="115" t="s">
        <v>75</v>
      </c>
    </row>
    <row r="82" spans="1:2" ht="14.25" x14ac:dyDescent="0.2">
      <c r="A82" s="109"/>
      <c r="B82" s="115" t="s">
        <v>76</v>
      </c>
    </row>
    <row r="83" spans="1:2" ht="14.25" x14ac:dyDescent="0.2">
      <c r="A83" s="109"/>
      <c r="B83" s="115" t="s">
        <v>77</v>
      </c>
    </row>
    <row r="84" spans="1:2" ht="15" x14ac:dyDescent="0.25">
      <c r="A84" s="109"/>
      <c r="B84" s="116"/>
    </row>
    <row r="85" spans="1:2" ht="15" x14ac:dyDescent="0.25">
      <c r="A85" s="110" t="s">
        <v>3</v>
      </c>
      <c r="B85" s="114" t="s">
        <v>78</v>
      </c>
    </row>
    <row r="86" spans="1:2" ht="42.75" x14ac:dyDescent="0.2">
      <c r="A86" s="109"/>
      <c r="B86" s="99" t="s">
        <v>79</v>
      </c>
    </row>
    <row r="87" spans="1:2" ht="14.25" x14ac:dyDescent="0.2">
      <c r="A87" s="109"/>
      <c r="B87" s="117" t="s">
        <v>80</v>
      </c>
    </row>
    <row r="88" spans="1:2" ht="57" x14ac:dyDescent="0.2">
      <c r="A88" s="109"/>
      <c r="B88" s="118" t="s">
        <v>81</v>
      </c>
    </row>
    <row r="89" spans="1:2" ht="14.25" x14ac:dyDescent="0.2">
      <c r="A89" s="109"/>
      <c r="B89" s="109"/>
    </row>
    <row r="90" spans="1:2" ht="15" x14ac:dyDescent="0.25">
      <c r="A90" s="110" t="s">
        <v>3</v>
      </c>
      <c r="B90" s="114" t="s">
        <v>82</v>
      </c>
    </row>
    <row r="91" spans="1:2" ht="28.5" x14ac:dyDescent="0.2">
      <c r="A91" s="100"/>
      <c r="B91" s="115" t="s">
        <v>17</v>
      </c>
    </row>
    <row r="93" spans="1:2" x14ac:dyDescent="0.2">
      <c r="A93" s="7" t="s">
        <v>20</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Tim Channer</cp:lastModifiedBy>
  <cp:lastPrinted>2018-02-09T22:40:51Z</cp:lastPrinted>
  <dcterms:created xsi:type="dcterms:W3CDTF">2010-06-09T16:05:03Z</dcterms:created>
  <dcterms:modified xsi:type="dcterms:W3CDTF">2023-01-22T17:36:25Z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