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klita/Desktop/desktopjuly22/"/>
    </mc:Choice>
  </mc:AlternateContent>
  <xr:revisionPtr revIDLastSave="0" documentId="13_ncr:1_{E7B5B277-CC8B-8642-A3E8-53D7EAAFED31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Theater Outcomes by Launch Date" sheetId="6" r:id="rId2"/>
    <sheet name="Outcomes based on goals" sheetId="8" r:id="rId3"/>
  </sheets>
  <definedNames>
    <definedName name="_xlnm._FilterDatabase" localSheetId="0" hidden="1">Sheet1!$A$1:$O$4115</definedName>
    <definedName name="_xlnm.Print_Titles" localSheetId="1">'Theater Outcomes by Launch Date'!$A:$A,'Theater Outcomes by Launch Date'!$1:$5</definedName>
  </definedNames>
  <calcPr calcId="191029"/>
  <pivotCaches>
    <pivotCache cacheId="26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C2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B2" i="8"/>
  <c r="E11" i="8" l="1"/>
  <c r="H11" i="8" s="1"/>
  <c r="E7" i="8"/>
  <c r="H7" i="8" s="1"/>
  <c r="E3" i="8"/>
  <c r="H3" i="8" s="1"/>
  <c r="E2" i="8"/>
  <c r="H2" i="8" s="1"/>
  <c r="E10" i="8"/>
  <c r="H10" i="8" s="1"/>
  <c r="E6" i="8"/>
  <c r="H6" i="8" s="1"/>
  <c r="E13" i="8"/>
  <c r="H13" i="8" s="1"/>
  <c r="E9" i="8"/>
  <c r="H9" i="8" s="1"/>
  <c r="E5" i="8"/>
  <c r="H5" i="8" s="1"/>
  <c r="E12" i="8"/>
  <c r="H12" i="8" s="1"/>
  <c r="E8" i="8"/>
  <c r="G8" i="8" s="1"/>
  <c r="E4" i="8"/>
  <c r="H4" i="8" s="1"/>
  <c r="H8" i="8" l="1"/>
  <c r="F7" i="8"/>
  <c r="G7" i="8"/>
  <c r="F6" i="8"/>
  <c r="F10" i="8"/>
  <c r="F4" i="8"/>
  <c r="G9" i="8"/>
  <c r="F2" i="8"/>
  <c r="G2" i="8"/>
  <c r="F12" i="8"/>
  <c r="F8" i="8"/>
  <c r="F13" i="8"/>
  <c r="F9" i="8"/>
  <c r="G12" i="8"/>
  <c r="G5" i="8"/>
  <c r="G10" i="8"/>
  <c r="F11" i="8"/>
  <c r="G11" i="8"/>
  <c r="G6" i="8"/>
  <c r="F3" i="8"/>
  <c r="G13" i="8"/>
  <c r="G4" i="8"/>
  <c r="G3" i="8"/>
  <c r="F5" i="8"/>
</calcChain>
</file>

<file path=xl/sharedStrings.xml><?xml version="1.0" encoding="utf-8"?>
<sst xmlns="http://schemas.openxmlformats.org/spreadsheetml/2006/main" count="28856" uniqueCount="8354">
  <si>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</si>
  <si>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</si>
  <si>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</si>
  <si>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</si>
  <si>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</si>
  <si>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</si>
  <si>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</si>
  <si>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</si>
  <si>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</si>
  <si>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</si>
  <si>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</si>
  <si>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</si>
  <si>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</si>
  <si>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</si>
  <si>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</si>
  <si>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</si>
  <si>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</si>
  <si>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</si>
  <si>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</si>
  <si>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</si>
  <si>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</si>
  <si>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</si>
  <si>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</si>
  <si>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</si>
  <si>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</si>
  <si>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</si>
  <si>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</si>
  <si>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</si>
  <si>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</si>
  <si>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</si>
  <si>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</si>
  <si>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</si>
  <si>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</si>
  <si>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</si>
  <si>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</si>
  <si>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</si>
  <si>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</si>
  <si>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</si>
  <si>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</si>
  <si>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</si>
  <si>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</si>
  <si>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</si>
  <si>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</si>
  <si>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</si>
  <si>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</si>
  <si>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</si>
  <si>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</si>
  <si>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</si>
  <si>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</si>
  <si>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</si>
  <si>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</si>
  <si>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</si>
  <si>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</si>
  <si>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</si>
  <si>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</si>
  <si>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</si>
  <si>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</si>
  <si>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</si>
  <si>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</si>
  <si>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</si>
  <si>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</si>
  <si>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</si>
  <si>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</si>
  <si>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</si>
  <si>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</si>
  <si>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</si>
  <si>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</si>
  <si>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</si>
  <si>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</si>
  <si>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</si>
  <si>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</si>
  <si>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</si>
  <si>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</si>
  <si>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</si>
  <si>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</si>
  <si>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</si>
  <si>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</si>
  <si>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</si>
  <si>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</si>
  <si>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</si>
  <si>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</si>
  <si>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</si>
  <si>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</si>
  <si>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</si>
  <si>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</si>
  <si>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</si>
  <si>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</si>
  <si>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</si>
  <si>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</si>
  <si>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</si>
  <si>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</si>
  <si>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</si>
  <si>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</si>
  <si>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</si>
  <si>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</si>
  <si>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</si>
  <si>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</si>
  <si>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</si>
  <si>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</si>
  <si>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</si>
  <si>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</si>
  <si>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</si>
  <si>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</si>
  <si>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</si>
  <si>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</si>
  <si>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</si>
  <si>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</si>
  <si>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</si>
  <si>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</si>
  <si>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</si>
  <si>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</si>
  <si>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</si>
  <si>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</si>
  <si>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</si>
  <si>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</si>
  <si>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</si>
  <si>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</si>
  <si>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</si>
  <si>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</si>
  <si>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</si>
  <si>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</si>
  <si>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</si>
  <si>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</si>
  <si>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</si>
  <si>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</si>
  <si>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</si>
  <si>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</si>
  <si>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</si>
  <si>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</si>
  <si>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</si>
  <si>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</si>
  <si>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</si>
  <si>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</si>
  <si>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</si>
  <si>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</si>
  <si>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</si>
  <si>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</si>
  <si>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</si>
  <si>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</si>
  <si>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</si>
  <si>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</si>
  <si>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</si>
  <si>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</si>
  <si>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</si>
  <si>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</si>
  <si>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</si>
  <si>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</si>
  <si>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</si>
  <si>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</si>
  <si>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</si>
  <si>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</si>
  <si>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</si>
  <si>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</si>
  <si>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</si>
  <si>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</si>
  <si>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</si>
  <si>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</si>
  <si>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</si>
  <si>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</si>
  <si>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</si>
  <si>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</si>
  <si>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</si>
  <si>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</si>
  <si>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</si>
  <si>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</si>
  <si>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</si>
  <si>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</si>
  <si>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</si>
  <si>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</si>
  <si>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</si>
  <si>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</si>
  <si>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</si>
  <si>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</si>
  <si>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</si>
  <si>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</si>
  <si>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</si>
  <si>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</si>
  <si>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</si>
  <si>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</si>
  <si>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</si>
  <si>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</si>
  <si>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</si>
  <si>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</si>
  <si>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</si>
  <si>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</si>
  <si>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</si>
  <si>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</si>
  <si>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</si>
  <si>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</si>
  <si>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</si>
  <si>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</si>
  <si>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</si>
  <si>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</si>
  <si>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</si>
  <si>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</si>
  <si>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</si>
  <si>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</si>
  <si>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</si>
  <si>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</si>
  <si>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</si>
  <si>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</si>
  <si>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</si>
  <si>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</si>
  <si>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</si>
  <si>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</si>
  <si>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</si>
  <si>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</si>
  <si>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</si>
  <si>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</si>
  <si>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</si>
  <si>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</si>
  <si>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</si>
  <si>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</si>
  <si>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</si>
  <si>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</si>
  <si>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</si>
  <si>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</si>
  <si>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</si>
  <si>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</si>
  <si>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</si>
  <si>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</si>
  <si>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</si>
  <si>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</si>
  <si>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</si>
  <si>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</si>
  <si>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</si>
  <si>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</si>
  <si>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</si>
  <si>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</si>
  <si>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</si>
  <si>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</si>
  <si>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</si>
  <si>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</si>
  <si>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</si>
  <si>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</si>
  <si>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</si>
  <si>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</si>
  <si>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</si>
  <si>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</si>
  <si>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</si>
  <si>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</si>
  <si>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</si>
  <si>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</si>
  <si>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</si>
  <si>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</si>
  <si>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</si>
  <si>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</si>
  <si>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</si>
  <si>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</si>
  <si>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</si>
  <si>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</si>
  <si>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</si>
  <si>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</si>
  <si>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</si>
  <si>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</si>
  <si>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</si>
  <si>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</si>
  <si>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</si>
  <si>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</si>
  <si>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</si>
  <si>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</si>
  <si>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</si>
  <si>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</si>
  <si>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</si>
  <si>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</si>
  <si>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</si>
  <si>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</si>
  <si>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</si>
  <si>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</si>
  <si>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</si>
  <si>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</si>
  <si>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</si>
  <si>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</si>
  <si>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</si>
  <si>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</si>
  <si>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</si>
  <si>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</si>
  <si>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</si>
  <si>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</si>
  <si>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</si>
  <si>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</si>
  <si>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</si>
  <si>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</si>
  <si>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</si>
  <si>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</si>
  <si>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</si>
  <si>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</si>
  <si>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</si>
  <si>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</si>
  <si>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</si>
  <si>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</si>
  <si>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</si>
  <si>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</si>
  <si>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</si>
  <si>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</si>
  <si>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</si>
  <si>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</si>
  <si>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</si>
  <si>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</si>
  <si>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</si>
  <si>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</si>
  <si>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</si>
  <si>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</si>
  <si>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</si>
  <si>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</si>
  <si>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</si>
  <si>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</si>
  <si>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</si>
  <si>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</si>
  <si>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</si>
  <si>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</si>
  <si>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</si>
  <si>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</si>
  <si>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</si>
  <si>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</si>
  <si>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</si>
  <si>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</si>
  <si>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</si>
  <si>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</si>
  <si>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</si>
  <si>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</si>
  <si>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</si>
  <si>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</si>
  <si>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</si>
  <si>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</si>
  <si>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</si>
  <si>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</si>
  <si>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</si>
  <si>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</si>
  <si>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</si>
  <si>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</si>
  <si>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</si>
  <si>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</si>
  <si>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</si>
  <si>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</si>
  <si>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</si>
  <si>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</si>
  <si>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</si>
  <si>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</si>
  <si>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</si>
  <si>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</si>
  <si>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</si>
  <si>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</si>
  <si>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</si>
  <si>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</si>
  <si>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</si>
  <si>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</si>
  <si>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</si>
  <si>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</si>
  <si>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</si>
  <si>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</si>
  <si>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</si>
  <si>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</si>
  <si>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</si>
  <si>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</si>
  <si>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</si>
  <si>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</si>
  <si>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</si>
  <si>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</si>
  <si>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</si>
  <si>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</si>
  <si>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</si>
  <si>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</si>
  <si>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</si>
  <si>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</si>
  <si>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</si>
  <si>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</si>
  <si>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</si>
  <si>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</si>
  <si>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</si>
  <si>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</si>
  <si>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</si>
  <si>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</si>
  <si>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</si>
  <si>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</si>
  <si>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</si>
  <si>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</si>
  <si>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</si>
  <si>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</si>
  <si>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</si>
  <si>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</si>
  <si>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</si>
  <si>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</si>
  <si>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</si>
  <si>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</si>
  <si>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</si>
  <si>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</si>
  <si>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</si>
  <si>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</si>
  <si>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</si>
  <si>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</si>
  <si>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</si>
  <si>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</si>
  <si>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</si>
  <si>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</si>
  <si>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</si>
  <si>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</si>
  <si>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</si>
  <si>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</si>
  <si>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</si>
  <si>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</si>
  <si>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</si>
  <si>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</si>
  <si>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</si>
  <si>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</si>
  <si>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</si>
  <si>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</si>
  <si>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</si>
  <si>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</si>
  <si>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</si>
  <si>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</si>
  <si>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</si>
  <si>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</si>
  <si>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</si>
  <si>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</si>
  <si>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</si>
  <si>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</si>
  <si>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</si>
  <si>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</si>
  <si>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</si>
  <si>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</si>
  <si>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</si>
  <si>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</si>
  <si>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</si>
  <si>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</si>
  <si>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</si>
  <si>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</si>
  <si>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</si>
  <si>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</si>
  <si>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</si>
  <si>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</si>
  <si>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</si>
  <si>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</si>
  <si>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</si>
  <si>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</si>
  <si>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</si>
  <si>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</si>
  <si>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</si>
  <si>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</si>
  <si>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</si>
  <si>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</si>
  <si>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</si>
  <si>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</si>
  <si>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</si>
  <si>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</si>
  <si>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</si>
  <si>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</si>
  <si>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</si>
  <si>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</si>
  <si>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</si>
  <si>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</si>
  <si>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</si>
  <si>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</si>
  <si>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</si>
  <si>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</si>
  <si>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</si>
  <si>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</si>
  <si>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</si>
  <si>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</si>
  <si>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</si>
  <si>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</si>
  <si>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</si>
  <si>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</si>
  <si>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</si>
  <si>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</si>
  <si>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</si>
  <si>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</si>
  <si>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</si>
  <si>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</si>
  <si>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</si>
  <si>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</si>
  <si>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</si>
  <si>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</si>
  <si>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</si>
  <si>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</si>
  <si>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</si>
  <si>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</si>
  <si>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</si>
  <si>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</si>
  <si>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</si>
  <si>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</si>
  <si>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</si>
  <si>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</si>
  <si>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</si>
  <si>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</si>
  <si>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</si>
  <si>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</si>
  <si>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</si>
  <si>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</si>
  <si>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</si>
  <si>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</si>
  <si>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</si>
  <si>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</si>
  <si>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</si>
  <si>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</si>
  <si>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</si>
  <si>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</si>
  <si>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</si>
  <si>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</si>
  <si>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</si>
  <si>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</si>
  <si>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</si>
  <si>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</si>
  <si>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</si>
  <si>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</si>
  <si>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</si>
  <si>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</si>
  <si>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</si>
  <si>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</si>
  <si>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</si>
  <si>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</si>
  <si>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</si>
  <si>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</si>
  <si>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</si>
  <si>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</si>
  <si>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</si>
  <si>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</si>
  <si>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</si>
  <si>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</si>
  <si>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</si>
  <si>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</si>
  <si>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</si>
  <si>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</si>
  <si>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</si>
  <si>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</si>
  <si>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</si>
  <si>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</si>
  <si>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</si>
  <si>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</si>
  <si>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</si>
  <si>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</si>
  <si>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</si>
  <si>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</si>
  <si>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</si>
  <si>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</si>
  <si>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</si>
  <si>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</si>
  <si>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</si>
  <si>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</si>
  <si>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</si>
  <si>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</si>
  <si>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</si>
  <si>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</si>
  <si>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</si>
  <si>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</si>
  <si>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</si>
  <si>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</si>
  <si>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</si>
  <si>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</si>
  <si>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</si>
  <si>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</si>
  <si>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</si>
  <si>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</si>
  <si>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</si>
  <si>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</si>
  <si>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</si>
  <si>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</si>
  <si>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</si>
  <si>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</si>
  <si>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</si>
  <si>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</si>
  <si>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</si>
  <si>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</si>
  <si>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</si>
  <si>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</si>
  <si>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</si>
  <si>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</si>
  <si>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</si>
  <si>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</si>
  <si>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</si>
  <si>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</si>
  <si>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</si>
  <si>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</si>
  <si>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</si>
  <si>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</si>
  <si>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</si>
  <si>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</si>
  <si>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</si>
  <si>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</si>
  <si>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</si>
  <si>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</si>
  <si>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</si>
  <si>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</si>
  <si>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</si>
  <si>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</si>
  <si>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</si>
  <si>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</si>
  <si>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</si>
  <si>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</si>
  <si>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</si>
  <si>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</si>
  <si>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</si>
  <si>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</si>
  <si>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</si>
  <si>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</si>
  <si>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</si>
  <si>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</si>
  <si>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</si>
  <si>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</si>
  <si>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</si>
  <si>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</si>
  <si>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</si>
  <si>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</si>
  <si>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</si>
  <si>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</si>
  <si>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</si>
  <si>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</si>
  <si>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</si>
  <si>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</si>
  <si>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</si>
  <si>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</si>
  <si>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</si>
  <si>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</si>
  <si>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</si>
  <si>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</si>
  <si>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</si>
  <si>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</si>
  <si>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</si>
  <si>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</si>
  <si>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</si>
  <si>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</si>
  <si>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</si>
  <si>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</si>
  <si>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</si>
  <si>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</si>
  <si>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</si>
  <si>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</si>
  <si>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</si>
  <si>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</si>
  <si>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</si>
  <si>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</si>
  <si>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</si>
  <si>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</si>
  <si>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</si>
  <si>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</si>
  <si>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</si>
  <si>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</si>
  <si>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</si>
  <si>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</si>
  <si>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</si>
  <si>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</si>
  <si>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</si>
  <si>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</si>
  <si>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</si>
  <si>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</si>
  <si>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</si>
  <si>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</si>
  <si>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</si>
  <si>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</si>
  <si>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</si>
  <si>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</si>
  <si>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</si>
  <si>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</si>
  <si>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</si>
  <si>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</si>
  <si>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</si>
  <si>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</si>
  <si>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</si>
  <si>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</si>
  <si>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</si>
  <si>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</si>
  <si>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</si>
  <si>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</si>
  <si>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</si>
  <si>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</si>
  <si>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</si>
  <si>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</si>
  <si>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</si>
  <si>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</si>
  <si>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</si>
  <si>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</si>
  <si>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</si>
  <si>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</si>
  <si>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</si>
  <si>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</si>
  <si>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</si>
  <si>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</si>
  <si>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</si>
  <si>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</si>
  <si>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</si>
  <si>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</si>
  <si>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</si>
  <si>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</si>
  <si>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</si>
  <si>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</si>
  <si>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</si>
  <si>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</si>
  <si>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</si>
  <si>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</si>
  <si>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</si>
  <si>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</si>
  <si>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</si>
  <si>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</si>
  <si>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</si>
  <si>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</si>
  <si>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</si>
  <si>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</si>
  <si>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</si>
  <si>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</si>
  <si>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</si>
  <si>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</si>
  <si>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</si>
  <si>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</si>
  <si>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</si>
  <si>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</si>
  <si>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</si>
  <si>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</si>
  <si>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</si>
  <si>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</si>
  <si>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</si>
  <si>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</si>
  <si>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</si>
  <si>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</si>
  <si>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</si>
  <si>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</si>
  <si>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</si>
  <si>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</si>
  <si>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</si>
  <si>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</si>
  <si>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</si>
  <si>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</si>
  <si>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</si>
  <si>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</si>
  <si>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</si>
  <si>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</si>
  <si>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</si>
  <si>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</si>
  <si>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</si>
  <si>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</si>
  <si>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</si>
  <si>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</si>
  <si>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</si>
  <si>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</si>
  <si>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</si>
  <si>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</si>
  <si>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</si>
  <si>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</si>
  <si>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</si>
  <si>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</si>
  <si>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</si>
  <si>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</si>
  <si>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</si>
  <si>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</si>
  <si>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</si>
  <si>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</si>
  <si>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</si>
  <si>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</si>
  <si>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</si>
  <si>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</si>
  <si>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</si>
  <si>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</si>
  <si>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</si>
  <si>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</si>
  <si>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</si>
  <si>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</si>
  <si>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</si>
  <si>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</si>
  <si>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</si>
  <si>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</si>
  <si>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</si>
  <si>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</si>
  <si>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</si>
  <si>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</si>
  <si>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</si>
  <si>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</si>
  <si>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</si>
  <si>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</si>
  <si>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</si>
  <si>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</si>
  <si>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</si>
  <si>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</si>
  <si>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</si>
  <si>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</si>
  <si>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</si>
  <si>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</si>
  <si>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</si>
  <si>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</si>
  <si>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</si>
  <si>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</si>
  <si>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</si>
  <si>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</si>
  <si>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</si>
  <si>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</si>
  <si>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</si>
  <si>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</si>
  <si>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</si>
  <si>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</si>
  <si>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</si>
  <si>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</si>
  <si>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</si>
  <si>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</si>
  <si>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</si>
  <si>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</si>
  <si>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</si>
  <si>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</si>
  <si>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</si>
  <si>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</si>
  <si>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</si>
  <si>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</si>
  <si>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</si>
  <si>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</si>
  <si>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</si>
  <si>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</si>
  <si>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</si>
  <si>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</si>
  <si>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</si>
  <si>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</si>
  <si>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</si>
  <si>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</si>
  <si>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</si>
  <si>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</si>
  <si>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</si>
  <si>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</si>
  <si>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</si>
  <si>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</si>
  <si>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</si>
  <si>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</si>
  <si>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</si>
  <si>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</si>
  <si>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</si>
  <si>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</si>
  <si>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</si>
  <si>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</si>
  <si>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</si>
  <si>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</si>
  <si>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</si>
  <si>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</si>
  <si>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</si>
  <si>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</si>
  <si>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</si>
  <si>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</si>
  <si>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</si>
  <si>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</si>
  <si>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</si>
  <si>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</si>
  <si>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</si>
  <si>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</si>
  <si>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</si>
  <si>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</si>
  <si>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</si>
  <si>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</si>
  <si>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</si>
  <si>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</si>
  <si>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</si>
  <si>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</si>
  <si>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</si>
  <si>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</si>
  <si>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</si>
  <si>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</si>
  <si>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</si>
  <si>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</si>
  <si>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</si>
  <si>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</si>
  <si>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</si>
  <si>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</si>
  <si>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</si>
  <si>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</si>
  <si>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</si>
  <si>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</si>
  <si>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</si>
  <si>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</si>
  <si>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</si>
  <si>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</si>
  <si>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</si>
  <si>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</si>
  <si>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</si>
  <si>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</si>
  <si>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</si>
  <si>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</si>
  <si>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</si>
  <si>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</si>
  <si>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</si>
  <si>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</si>
  <si>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</si>
  <si>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</si>
  <si>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</si>
  <si>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</si>
  <si>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</si>
  <si>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</si>
  <si>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</si>
  <si>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</si>
  <si>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</si>
  <si>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</si>
  <si>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</si>
  <si>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</si>
  <si>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</si>
  <si>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</si>
  <si>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</si>
  <si>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</si>
  <si>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</si>
  <si>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</si>
  <si>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</si>
  <si>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</si>
  <si>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</si>
  <si>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</si>
  <si>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</si>
  <si>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</si>
  <si>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</si>
  <si>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</si>
  <si>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</si>
  <si>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</si>
  <si>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</si>
  <si>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</si>
  <si>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</si>
  <si>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</si>
  <si>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</si>
  <si>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</si>
  <si>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</si>
  <si>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</si>
  <si>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</si>
  <si>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</si>
  <si>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</si>
  <si>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</si>
  <si>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</si>
  <si>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</si>
  <si>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</si>
  <si>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</si>
  <si>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</si>
  <si>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</si>
  <si>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</si>
  <si>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</si>
  <si>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</si>
  <si>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</si>
  <si>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</si>
  <si>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</si>
  <si>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</si>
  <si>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</si>
  <si>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</si>
  <si>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</si>
  <si>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</si>
  <si>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</si>
  <si>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</si>
  <si>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</si>
  <si>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</si>
  <si>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</si>
  <si>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</si>
  <si>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</si>
  <si>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</si>
  <si>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</si>
  <si>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</si>
  <si>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</si>
  <si>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</si>
  <si>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</si>
  <si>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</si>
  <si>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</si>
  <si>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</si>
  <si>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</si>
  <si>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</si>
  <si>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</si>
  <si>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</si>
  <si>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</si>
  <si>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</si>
  <si>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</si>
  <si>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</si>
  <si>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</si>
  <si>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</si>
  <si>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</si>
  <si>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</si>
  <si>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</si>
  <si>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</si>
  <si>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</si>
  <si>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</si>
  <si>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</si>
  <si>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</si>
  <si>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</si>
  <si>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</si>
  <si>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</si>
  <si>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</si>
  <si>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</si>
  <si>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</si>
  <si>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</si>
  <si>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</si>
  <si>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</si>
  <si>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</si>
  <si>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</si>
  <si>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</si>
  <si>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</si>
  <si>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</si>
  <si>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</si>
  <si>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</si>
  <si>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</si>
  <si>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</si>
  <si>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</si>
  <si>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</si>
  <si>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</si>
  <si>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</si>
  <si>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</si>
  <si>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</si>
  <si>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</si>
  <si>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</si>
  <si>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</si>
  <si>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</si>
  <si>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</si>
  <si>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</si>
  <si>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</si>
  <si>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</si>
  <si>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</si>
  <si>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</si>
  <si>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</si>
  <si>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</si>
  <si>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</si>
  <si>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</si>
  <si>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</si>
  <si>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</si>
  <si>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</si>
  <si>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</si>
  <si>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</si>
  <si>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</si>
  <si>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</si>
  <si>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</si>
  <si>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</si>
  <si>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</si>
  <si>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</si>
  <si>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</si>
  <si>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</si>
  <si>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</si>
  <si>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</si>
  <si>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</si>
  <si>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</si>
  <si>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</si>
  <si>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</si>
  <si>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</si>
  <si>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</si>
  <si>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</si>
  <si>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</si>
  <si>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</si>
  <si>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</si>
  <si>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</si>
  <si>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</si>
  <si>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</si>
  <si>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</si>
  <si>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</si>
  <si>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</si>
  <si>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</si>
  <si>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</si>
  <si>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</si>
  <si>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</si>
  <si>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</si>
  <si>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</si>
  <si>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</si>
  <si>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</si>
  <si>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</si>
  <si>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</si>
  <si>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</si>
  <si>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</si>
  <si>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</si>
  <si>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</si>
  <si>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</si>
  <si>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</si>
  <si>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</si>
  <si>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</si>
  <si>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</si>
  <si>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</si>
  <si>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</si>
  <si>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</si>
  <si>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</si>
  <si>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</si>
  <si>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</si>
  <si>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</si>
  <si>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</si>
  <si>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</si>
  <si>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</si>
  <si>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</si>
  <si>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</si>
  <si>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</si>
  <si>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</si>
  <si>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</si>
  <si>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</si>
  <si>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</si>
  <si>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</si>
  <si>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</si>
  <si>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</si>
  <si>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</si>
  <si>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</si>
  <si>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</si>
  <si>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</si>
  <si>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</si>
  <si>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</si>
  <si>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</si>
  <si>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</si>
  <si>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</si>
  <si>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</si>
  <si>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</si>
  <si>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</si>
  <si>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</si>
  <si>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</si>
  <si>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</si>
  <si>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</si>
  <si>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</si>
  <si>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</si>
  <si>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</si>
  <si>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</si>
  <si>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</si>
  <si>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</si>
  <si>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</si>
  <si>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</si>
  <si>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</si>
  <si>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</si>
  <si>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</si>
  <si>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</si>
  <si>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</si>
  <si>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</si>
  <si>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</si>
  <si>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</si>
  <si>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</si>
  <si>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</si>
  <si>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</si>
  <si>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</si>
  <si>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</si>
  <si>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</si>
  <si>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</si>
  <si>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</si>
  <si>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</si>
  <si>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</si>
  <si>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</si>
  <si>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</si>
  <si>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</si>
  <si>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</si>
  <si>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</si>
  <si>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</si>
  <si>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</si>
  <si>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</si>
  <si>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</si>
  <si>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</si>
  <si>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</si>
  <si>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</si>
  <si>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</si>
  <si>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</si>
  <si>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</si>
  <si>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</si>
  <si>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</si>
  <si>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</si>
  <si>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</si>
  <si>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</si>
  <si>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</si>
  <si>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</si>
  <si>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</si>
  <si>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</si>
  <si>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</si>
  <si>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</si>
  <si>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</si>
  <si>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</si>
  <si>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</si>
  <si>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</si>
  <si>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</si>
  <si>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</si>
  <si>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</si>
  <si>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</si>
  <si>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</si>
  <si>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</si>
  <si>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</si>
  <si>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</si>
  <si>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</si>
  <si>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</si>
  <si>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</si>
  <si>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</si>
  <si>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</si>
  <si>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</si>
  <si>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</si>
  <si>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</si>
  <si>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</si>
  <si>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</si>
  <si>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</si>
  <si>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</si>
  <si>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</si>
  <si>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</si>
  <si>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</si>
  <si>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</si>
  <si>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</si>
  <si>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</si>
  <si>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</si>
  <si>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</si>
  <si>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</si>
  <si>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</si>
  <si>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</si>
  <si>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</si>
  <si>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</si>
  <si>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</si>
  <si>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</si>
  <si>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</si>
  <si>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</si>
  <si>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</si>
  <si>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</si>
  <si>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</si>
  <si>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</si>
  <si>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</si>
  <si>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</si>
  <si>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</si>
  <si>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</si>
  <si>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</si>
  <si>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</si>
  <si>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</si>
  <si>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</si>
  <si>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</si>
  <si>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</si>
  <si>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</si>
  <si>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</si>
  <si>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</si>
  <si>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</si>
  <si>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</si>
  <si>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</si>
  <si>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</si>
  <si>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</si>
  <si>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</si>
  <si>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</si>
  <si>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</si>
  <si>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</si>
  <si>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</si>
  <si>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</si>
  <si>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</si>
  <si>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</si>
  <si>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</si>
  <si>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</si>
  <si>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</si>
  <si>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</si>
  <si>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</si>
  <si>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</si>
  <si>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</si>
  <si>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</si>
  <si>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</si>
  <si>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</si>
  <si>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</si>
  <si>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</si>
  <si>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</si>
  <si>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</si>
  <si>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</si>
  <si>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</si>
  <si>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</si>
  <si>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</si>
  <si>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</si>
  <si>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</si>
  <si>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</si>
  <si>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</si>
  <si>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</si>
  <si>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</si>
  <si>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</si>
  <si>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</si>
  <si>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</si>
  <si>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</si>
  <si>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</si>
  <si>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</si>
  <si>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</si>
  <si>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</si>
  <si>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</si>
  <si>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</si>
  <si>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</si>
  <si>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</si>
  <si>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</si>
  <si>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</si>
  <si>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</si>
  <si>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</si>
  <si>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</si>
  <si>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</si>
  <si>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</si>
  <si>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</si>
  <si>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</si>
  <si>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</si>
  <si>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</si>
  <si>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</si>
  <si>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</si>
  <si>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</si>
  <si>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</si>
  <si>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</si>
  <si>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</si>
  <si>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</si>
  <si>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</si>
  <si>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</si>
  <si>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</si>
  <si>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</si>
  <si>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</si>
  <si>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</si>
  <si>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</si>
  <si>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</si>
  <si>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</si>
  <si>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</si>
  <si>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</si>
  <si>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</si>
  <si>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</si>
  <si>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</si>
  <si>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</si>
  <si>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</si>
  <si>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</si>
  <si>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</si>
  <si>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</si>
  <si>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</si>
  <si>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</si>
  <si>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</si>
  <si>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</si>
  <si>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</si>
  <si>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</si>
  <si>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</si>
  <si>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</si>
  <si>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</si>
  <si>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</si>
  <si>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</si>
  <si>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</si>
  <si>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</si>
  <si>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</si>
  <si>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</si>
  <si>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</si>
  <si>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</si>
  <si>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</si>
  <si>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</si>
  <si>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</si>
  <si>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</si>
  <si>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</si>
  <si>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</si>
  <si>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</si>
  <si>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</si>
  <si>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</si>
  <si>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</si>
  <si>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</si>
  <si>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</si>
  <si>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</si>
  <si>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</si>
  <si>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</si>
  <si>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</si>
  <si>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</si>
  <si>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</si>
  <si>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</si>
  <si>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</si>
  <si>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</si>
  <si>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</si>
  <si>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</si>
  <si>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</si>
  <si>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</si>
  <si>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</si>
  <si>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</si>
  <si>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</si>
  <si>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</si>
  <si>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</si>
  <si>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</si>
  <si>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</si>
  <si>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</si>
  <si>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</si>
  <si>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</si>
  <si>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</si>
  <si>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</si>
  <si>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</si>
  <si>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</si>
  <si>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</si>
  <si>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</si>
  <si>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</si>
  <si>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</si>
  <si>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</si>
  <si>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</si>
  <si>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</si>
  <si>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</si>
  <si>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</si>
  <si>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</si>
  <si>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</si>
  <si>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</si>
  <si>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</si>
  <si>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</si>
  <si>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</si>
  <si>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</si>
  <si>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</si>
  <si>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</si>
  <si>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</si>
  <si>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</si>
  <si>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</si>
  <si>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</si>
  <si>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</si>
  <si>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</si>
  <si>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</si>
  <si>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</si>
  <si>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</si>
  <si>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</si>
  <si>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</si>
  <si>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</si>
  <si>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</si>
  <si>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</si>
  <si>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</si>
  <si>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</si>
  <si>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</si>
  <si>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</si>
  <si>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</si>
  <si>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</si>
  <si>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</si>
  <si>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</si>
  <si>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</si>
  <si>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</si>
  <si>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</si>
  <si>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</si>
  <si>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</si>
  <si>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</si>
  <si>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</si>
  <si>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</si>
  <si>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</si>
  <si>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</si>
  <si>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</si>
  <si>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</si>
  <si>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</si>
  <si>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</si>
  <si>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</si>
  <si>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</si>
  <si>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</si>
  <si>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</si>
  <si>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</si>
  <si>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</si>
  <si>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</si>
  <si>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</si>
  <si>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</si>
  <si>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</si>
  <si>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</si>
  <si>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</si>
  <si>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</si>
  <si>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</si>
  <si>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</si>
  <si>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</si>
  <si>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</si>
  <si>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</si>
  <si>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</si>
  <si>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</si>
  <si>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</si>
  <si>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</si>
  <si>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</si>
  <si>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</si>
  <si>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</si>
  <si>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</si>
  <si>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</si>
  <si>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</si>
  <si>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</si>
  <si>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</si>
  <si>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</si>
  <si>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</si>
  <si>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</si>
  <si>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</si>
  <si>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</si>
  <si>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</si>
  <si>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</si>
  <si>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</si>
  <si>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</si>
  <si>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</si>
  <si>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</si>
  <si>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</si>
  <si>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</si>
  <si>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</si>
  <si>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</si>
  <si>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</si>
  <si>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</si>
  <si>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</si>
  <si>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</si>
  <si>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</si>
  <si>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</si>
  <si>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</si>
  <si>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</si>
  <si>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</si>
  <si>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</si>
  <si>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</si>
  <si>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</si>
  <si>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</si>
  <si>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</si>
  <si>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</si>
  <si>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</si>
  <si>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</si>
  <si>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</si>
  <si>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</si>
  <si>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</si>
  <si>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</si>
  <si>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</si>
  <si>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</si>
  <si>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</si>
  <si>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</si>
  <si>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</si>
  <si>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</si>
  <si>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</si>
  <si>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</si>
  <si>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</si>
  <si>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</si>
  <si>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</si>
  <si>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</si>
  <si>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</si>
  <si>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</si>
  <si>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</si>
  <si>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</si>
  <si>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</si>
  <si>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</si>
  <si>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</si>
  <si>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</si>
  <si>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</si>
  <si>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</si>
  <si>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</si>
  <si>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</si>
  <si>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</si>
  <si>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</si>
  <si>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</si>
  <si>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</si>
  <si>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</si>
  <si>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</si>
  <si>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</si>
  <si>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</si>
  <si>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</si>
  <si>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</si>
  <si>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</si>
  <si>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</si>
  <si>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</si>
  <si>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</si>
  <si>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</si>
  <si>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</si>
  <si>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</si>
  <si>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</si>
  <si>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</si>
  <si>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</si>
  <si>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</si>
  <si>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</si>
  <si>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</si>
  <si>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</si>
  <si>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</si>
  <si>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</si>
  <si>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</si>
  <si>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</si>
  <si>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</si>
  <si>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</si>
  <si>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</si>
  <si>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</si>
  <si>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</si>
  <si>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</si>
  <si>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</si>
  <si>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</si>
  <si>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</si>
  <si>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</si>
  <si>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</si>
  <si>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</si>
  <si>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</si>
  <si>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</si>
  <si>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</si>
  <si>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</si>
  <si>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</si>
  <si>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</si>
  <si>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</si>
  <si>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</si>
  <si>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</si>
  <si>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</si>
  <si>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</si>
  <si>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</si>
  <si>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</si>
  <si>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</si>
  <si>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</si>
  <si>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</si>
  <si>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</si>
  <si>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</si>
  <si>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</si>
  <si>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</si>
  <si>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</si>
  <si>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</si>
  <si>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</si>
  <si>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</si>
  <si>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</si>
  <si>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</si>
  <si>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</si>
  <si>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</si>
  <si>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</si>
  <si>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</si>
  <si>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</si>
  <si>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</si>
  <si>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</si>
  <si>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</si>
  <si>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</si>
  <si>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</si>
  <si>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</si>
  <si>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</si>
  <si>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</si>
  <si>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</si>
  <si>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</si>
  <si>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</si>
  <si>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</si>
  <si>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</si>
  <si>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</si>
  <si>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</si>
  <si>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</si>
  <si>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</si>
  <si>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</si>
  <si>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</si>
  <si>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</si>
  <si>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</si>
  <si>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</si>
  <si>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</si>
  <si>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</si>
  <si>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</si>
  <si>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</si>
  <si>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</si>
  <si>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</si>
  <si>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</si>
  <si>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</si>
  <si>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</si>
  <si>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</si>
  <si>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</si>
  <si>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</si>
  <si>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</si>
  <si>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</si>
  <si>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</si>
  <si>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</si>
  <si>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</si>
  <si>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</si>
  <si>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</si>
  <si>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</si>
  <si>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</si>
  <si>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</si>
  <si>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</si>
  <si>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</si>
  <si>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</si>
  <si>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</si>
  <si>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</si>
  <si>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</si>
  <si>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</si>
  <si>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</si>
  <si>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</si>
  <si>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</si>
  <si>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</si>
  <si>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</si>
  <si>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</si>
  <si>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</si>
  <si>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</si>
  <si>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</si>
  <si>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</si>
  <si>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</si>
  <si>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</si>
  <si>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</si>
  <si>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</si>
  <si>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</si>
  <si>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</si>
  <si>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</si>
  <si>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</si>
  <si>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</si>
  <si>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</si>
  <si>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</si>
  <si>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</si>
  <si>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</si>
  <si>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</si>
  <si>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</si>
  <si>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</si>
  <si>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</si>
  <si>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</si>
  <si>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</si>
  <si>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</si>
  <si>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</si>
  <si>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</si>
  <si>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</si>
  <si>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</si>
  <si>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</si>
  <si>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</si>
  <si>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</si>
  <si>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</si>
  <si>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</si>
  <si>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</si>
  <si>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</si>
  <si>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</si>
  <si>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</si>
  <si>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</si>
  <si>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</si>
  <si>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</si>
  <si>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</si>
  <si>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</si>
  <si>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</si>
  <si>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</si>
  <si>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</si>
  <si>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</si>
  <si>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</si>
  <si>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</si>
  <si>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</si>
  <si>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</si>
  <si>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</si>
  <si>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</si>
  <si>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</si>
  <si>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</si>
  <si>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</si>
  <si>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</si>
  <si>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</si>
  <si>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</si>
  <si>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</si>
  <si>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</si>
  <si>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</si>
  <si>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</si>
  <si>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</si>
  <si>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</si>
  <si>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</si>
  <si>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</si>
  <si>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</si>
  <si>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</si>
  <si>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</si>
  <si>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</si>
  <si>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</si>
  <si>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</si>
  <si>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</si>
  <si>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</si>
  <si>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</si>
  <si>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</si>
  <si>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</si>
  <si>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</si>
  <si>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</si>
  <si>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</si>
  <si>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</si>
  <si>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</si>
  <si>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</si>
  <si>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</si>
  <si>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</si>
  <si>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</si>
  <si>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</si>
  <si>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</si>
  <si>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</si>
  <si>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</si>
  <si>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</si>
  <si>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</si>
  <si>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</si>
  <si>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</si>
  <si>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</si>
  <si>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</si>
  <si>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</si>
  <si>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</si>
  <si>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</si>
  <si>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</si>
  <si>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</si>
  <si>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</si>
  <si>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</si>
  <si>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</si>
  <si>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</si>
  <si>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</si>
  <si>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</si>
  <si>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</si>
  <si>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</si>
  <si>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</si>
  <si>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</si>
  <si>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</si>
  <si>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</si>
  <si>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</si>
  <si>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</si>
  <si>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</si>
  <si>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</si>
  <si>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</si>
  <si>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</si>
  <si>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</si>
  <si>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</si>
  <si>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</si>
  <si>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</si>
  <si>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</si>
  <si>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</si>
  <si>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</si>
  <si>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</si>
  <si>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</si>
  <si>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</si>
  <si>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</si>
  <si>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</si>
  <si>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</si>
  <si>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</si>
  <si>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</si>
  <si>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</si>
  <si>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</si>
  <si>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</si>
  <si>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</si>
  <si>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</si>
  <si>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</si>
  <si>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</si>
  <si>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</si>
  <si>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</si>
  <si>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</si>
  <si>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</si>
  <si>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</si>
  <si>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</si>
  <si>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</si>
  <si>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</si>
  <si>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</si>
  <si>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</si>
  <si>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</si>
  <si>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</si>
  <si>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</si>
  <si>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</si>
  <si>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</si>
  <si>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</si>
  <si>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</si>
  <si>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</si>
  <si>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</si>
  <si>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</si>
  <si>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</si>
  <si>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</si>
  <si>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</si>
  <si>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</si>
  <si>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</si>
  <si>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</si>
  <si>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</si>
  <si>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</si>
  <si>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</si>
  <si>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</si>
  <si>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</si>
  <si>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</si>
  <si>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</si>
  <si>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</si>
  <si>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</si>
  <si>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</si>
  <si>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</si>
  <si>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</si>
  <si>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</si>
  <si>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</si>
  <si>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</si>
  <si>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</si>
  <si>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</si>
  <si>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</si>
  <si>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</si>
  <si>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</si>
  <si>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</si>
  <si>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</si>
  <si>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</si>
  <si>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</si>
  <si>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</si>
  <si>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</si>
  <si>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</si>
  <si>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</si>
  <si>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</si>
  <si>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</si>
  <si>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</si>
  <si>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</si>
  <si>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</si>
  <si>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</si>
  <si>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</si>
  <si>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</si>
  <si>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</si>
  <si>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</si>
  <si>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</si>
  <si>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</si>
  <si>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</si>
  <si>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</si>
  <si>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</si>
  <si>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</si>
  <si>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</si>
  <si>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</si>
  <si>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</si>
  <si>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</si>
  <si>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</si>
  <si>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</si>
  <si>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</si>
  <si>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</si>
  <si>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</si>
  <si>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</si>
  <si>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</si>
  <si>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</si>
  <si>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</si>
  <si>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</si>
  <si>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</si>
  <si>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</si>
  <si>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</si>
  <si>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</si>
  <si>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</si>
  <si>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</si>
  <si>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</si>
  <si>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</si>
  <si>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</si>
  <si>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</si>
  <si>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</si>
  <si>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</si>
  <si>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</si>
  <si>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</si>
  <si>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</si>
  <si>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</si>
  <si>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</si>
  <si>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</si>
  <si>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</si>
  <si>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</si>
  <si>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</si>
  <si>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</si>
  <si>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</si>
  <si>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</si>
  <si>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</si>
  <si>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</si>
  <si>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</si>
  <si>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</si>
  <si>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</si>
  <si>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</si>
  <si>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</si>
  <si>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</si>
  <si>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</si>
  <si>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</si>
  <si>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</si>
  <si>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</si>
  <si>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</si>
  <si>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</si>
  <si>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</si>
  <si>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</si>
  <si>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</si>
  <si>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</si>
  <si>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</si>
  <si>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</si>
  <si>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</si>
  <si>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</si>
  <si>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</si>
  <si>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</si>
  <si>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</si>
  <si>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</si>
  <si>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</si>
  <si>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</si>
  <si>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</si>
  <si>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</si>
  <si>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</si>
  <si>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</si>
  <si>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</si>
  <si>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</si>
  <si>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</si>
  <si>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</si>
  <si>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</si>
  <si>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</si>
  <si>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</si>
  <si>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</si>
  <si>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</si>
  <si>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</si>
  <si>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</si>
  <si>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</si>
  <si>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</si>
  <si>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</si>
  <si>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</si>
  <si>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</si>
  <si>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</si>
  <si>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</si>
  <si>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</si>
  <si>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</si>
  <si>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</si>
  <si>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</si>
  <si>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</si>
  <si>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</si>
  <si>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</si>
  <si>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</si>
  <si>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</si>
  <si>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</si>
  <si>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</si>
  <si>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</si>
  <si>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</si>
  <si>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</si>
  <si>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</si>
  <si>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</si>
  <si>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</si>
  <si>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</si>
  <si>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</si>
  <si>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</si>
  <si>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</si>
  <si>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</si>
  <si>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</si>
  <si>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</si>
  <si>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</si>
  <si>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</si>
  <si>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</si>
  <si>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</si>
  <si>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</si>
  <si>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</si>
  <si>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</si>
  <si>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</si>
  <si>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</si>
  <si>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</si>
  <si>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</si>
  <si>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</si>
  <si>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</si>
  <si>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</si>
  <si>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</si>
  <si>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</si>
  <si>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</si>
  <si>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</si>
  <si>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</si>
  <si>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</si>
  <si>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</si>
  <si>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</si>
  <si>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</si>
  <si>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</si>
  <si>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</si>
  <si>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</si>
  <si>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</si>
  <si>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</si>
  <si>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</si>
  <si>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</si>
  <si>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</si>
  <si>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</si>
  <si>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</si>
  <si>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</si>
  <si>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</si>
  <si>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</si>
  <si>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</si>
  <si>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</si>
  <si>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</si>
  <si>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</si>
  <si>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</si>
  <si>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</si>
  <si>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</si>
  <si>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</si>
  <si>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</si>
  <si>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</si>
  <si>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</si>
  <si>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</si>
  <si>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</si>
  <si>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</si>
  <si>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</si>
  <si>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</si>
  <si>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</si>
  <si>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</si>
  <si>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</si>
  <si>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</si>
  <si>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</si>
  <si>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</si>
  <si>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</si>
  <si>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</si>
  <si>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</si>
  <si>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</si>
  <si>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</si>
  <si>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</si>
  <si>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</si>
  <si>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</si>
  <si>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</si>
  <si>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</si>
  <si>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</si>
  <si>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</si>
  <si>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</si>
  <si>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</si>
  <si>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</si>
  <si>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</si>
  <si>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</si>
  <si>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</si>
  <si>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</si>
  <si>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</si>
  <si>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</si>
  <si>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</si>
  <si>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</si>
  <si>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</si>
  <si>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</si>
  <si>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</si>
  <si>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</si>
  <si>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</si>
  <si>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</si>
  <si>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</si>
  <si>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</si>
  <si>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</si>
  <si>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</si>
  <si>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</si>
  <si>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</si>
  <si>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</si>
  <si>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</si>
  <si>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</si>
  <si>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</si>
  <si>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</si>
  <si>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</si>
  <si>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</si>
  <si>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</si>
  <si>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</si>
  <si>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</si>
  <si>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</si>
  <si>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</si>
  <si>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</si>
  <si>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</si>
  <si>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</si>
  <si>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</si>
  <si>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</si>
  <si>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</si>
  <si>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</si>
  <si>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</si>
  <si>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</si>
  <si>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</si>
  <si>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</si>
  <si>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</si>
  <si>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</si>
  <si>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</si>
  <si>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</si>
  <si>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</si>
  <si>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</si>
  <si>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</si>
  <si>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</si>
  <si>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</si>
  <si>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</si>
  <si>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</si>
  <si>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</si>
  <si>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</si>
  <si>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</si>
  <si>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</si>
  <si>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</si>
  <si>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</si>
  <si>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</si>
  <si>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</si>
  <si>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</si>
  <si>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</si>
  <si>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</si>
  <si>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</si>
  <si>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</si>
  <si>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</si>
  <si>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</si>
  <si>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</si>
  <si>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</si>
  <si>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</si>
  <si>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</si>
  <si>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</si>
  <si>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</si>
  <si>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</si>
  <si>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</si>
  <si>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</si>
  <si>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</si>
  <si>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</si>
  <si>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</si>
  <si>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</si>
  <si>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</si>
  <si>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</si>
  <si>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</si>
  <si>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</si>
  <si>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</si>
  <si>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</si>
  <si>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</si>
  <si>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</si>
  <si>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</si>
  <si>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</si>
  <si>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</si>
  <si>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</si>
  <si>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</si>
  <si>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</si>
  <si>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</si>
  <si>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</si>
  <si>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</si>
  <si>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</si>
  <si>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</si>
  <si>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</si>
  <si>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</si>
  <si>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</si>
  <si>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</si>
  <si>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</si>
  <si>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</si>
  <si>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</si>
  <si>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</si>
  <si>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</si>
  <si>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</si>
  <si>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</si>
  <si>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</si>
  <si>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</si>
  <si>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</si>
  <si>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</si>
  <si>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</si>
  <si>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</si>
  <si>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</si>
  <si>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</si>
  <si>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</si>
  <si>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</si>
  <si>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</si>
  <si>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</si>
  <si>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</si>
  <si>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</si>
  <si>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</si>
  <si>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</si>
  <si>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</si>
  <si>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</si>
  <si>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</si>
  <si>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</si>
  <si>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</si>
  <si>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</si>
  <si>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</si>
  <si>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</si>
  <si>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</si>
  <si>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</si>
  <si>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</si>
  <si>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</si>
  <si>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</si>
  <si>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</si>
  <si>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</si>
  <si>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</si>
  <si>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</si>
  <si>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</si>
  <si>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</si>
  <si>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</si>
  <si>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</si>
  <si>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</si>
  <si>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</si>
  <si>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</si>
  <si>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</si>
  <si>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</si>
  <si>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</si>
  <si>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</si>
  <si>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</si>
  <si>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</si>
  <si>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</si>
  <si>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</si>
  <si>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</si>
  <si>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</si>
  <si>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</si>
  <si>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</si>
  <si>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</si>
  <si>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</si>
  <si>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</si>
  <si>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</si>
  <si>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</si>
  <si>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</si>
  <si>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</si>
  <si>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</si>
  <si>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</si>
  <si>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</si>
  <si>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</si>
  <si>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</si>
  <si>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</si>
  <si>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</si>
  <si>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</si>
  <si>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</si>
  <si>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</si>
  <si>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</si>
  <si>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</si>
  <si>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</si>
  <si>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</si>
  <si>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</si>
  <si>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</si>
  <si>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</si>
  <si>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</si>
  <si>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</si>
  <si>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</si>
  <si>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</si>
  <si>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</si>
  <si>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</si>
  <si>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</si>
  <si>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</si>
  <si>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</si>
  <si>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</si>
  <si>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</si>
  <si>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</si>
  <si>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</si>
  <si>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</si>
  <si>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</si>
  <si>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</si>
  <si>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</si>
  <si>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</si>
  <si>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</si>
  <si>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</si>
  <si>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</si>
  <si>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</si>
  <si>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</si>
  <si>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</si>
  <si>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</si>
  <si>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</si>
  <si>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</si>
  <si>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</si>
  <si>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</si>
  <si>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</si>
  <si>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</si>
  <si>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</si>
  <si>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</si>
  <si>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</si>
  <si>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</si>
  <si>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</si>
  <si>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</si>
  <si>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</si>
  <si>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</si>
  <si>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</si>
  <si>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</si>
  <si>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</si>
  <si>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</si>
  <si>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</si>
  <si>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</si>
  <si>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</si>
  <si>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</si>
  <si>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</si>
  <si>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</si>
  <si>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</si>
  <si>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</si>
  <si>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</si>
  <si>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</si>
  <si>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</si>
  <si>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</si>
  <si>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</si>
  <si>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</si>
  <si>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</si>
  <si>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</si>
  <si>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</si>
  <si>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</si>
  <si>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</si>
  <si>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</si>
  <si>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</si>
  <si>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</si>
  <si>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</si>
  <si>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</si>
  <si>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</si>
  <si>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</si>
  <si>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</si>
  <si>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</si>
  <si>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</si>
  <si>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</si>
  <si>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</si>
  <si>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</si>
  <si>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</si>
  <si>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</si>
  <si>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</si>
  <si>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</si>
  <si>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</si>
  <si>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</si>
  <si>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</si>
  <si>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</si>
  <si>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</si>
  <si>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</si>
  <si>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</si>
  <si>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</si>
  <si>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</si>
  <si>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</si>
  <si>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</si>
  <si>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</si>
  <si>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</si>
  <si>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</si>
  <si>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</si>
  <si>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</si>
  <si>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</si>
  <si>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</si>
  <si>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</si>
  <si>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</si>
  <si>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</si>
  <si>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</si>
  <si>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</si>
  <si>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</si>
  <si>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</si>
  <si>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</si>
  <si>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</si>
  <si>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</si>
  <si>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</si>
  <si>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</si>
  <si>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</si>
  <si>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</si>
  <si>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</si>
  <si>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</si>
  <si>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</si>
  <si>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</si>
  <si>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</si>
  <si>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</si>
  <si>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</si>
  <si>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</si>
  <si>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</si>
  <si>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</si>
  <si>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</si>
  <si>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</si>
  <si>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</si>
  <si>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</si>
  <si>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</si>
  <si>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</si>
  <si>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</si>
  <si>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</si>
  <si>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</si>
  <si>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</si>
  <si>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</si>
  <si>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</si>
  <si>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</si>
  <si>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</si>
  <si>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</si>
  <si>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</si>
  <si>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</si>
  <si>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</si>
  <si>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</si>
  <si>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</si>
  <si>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</si>
  <si>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</si>
  <si>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</si>
  <si>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</si>
  <si>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</si>
  <si>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</si>
  <si>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</si>
  <si>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</si>
  <si>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</si>
  <si>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</si>
  <si>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</si>
  <si>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</si>
  <si>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</si>
  <si>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</si>
  <si>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</si>
  <si>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</si>
  <si>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</si>
  <si>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</si>
  <si>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</si>
  <si>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</si>
  <si>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</si>
  <si>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</si>
  <si>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</si>
  <si>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</si>
  <si>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</si>
  <si>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</si>
  <si>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</si>
  <si>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</si>
  <si>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</si>
  <si>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</si>
  <si>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</si>
  <si>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</si>
  <si>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</si>
  <si>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</si>
  <si>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</si>
  <si>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</si>
  <si>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</si>
  <si>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</si>
  <si>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</si>
  <si>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</si>
  <si>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</si>
  <si>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</si>
  <si>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</si>
  <si>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</si>
  <si>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</si>
  <si>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</si>
  <si>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</si>
  <si>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</si>
  <si>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</si>
  <si>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</si>
  <si>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</si>
  <si>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</si>
  <si>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</si>
  <si>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</si>
  <si>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</si>
  <si>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</si>
  <si>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</si>
  <si>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</si>
  <si>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</si>
  <si>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</si>
  <si>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</si>
  <si>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</si>
  <si>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</si>
  <si>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</si>
  <si>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</si>
  <si>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</si>
  <si>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</si>
  <si>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</si>
  <si>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</si>
  <si>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</si>
  <si>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</si>
  <si>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</si>
  <si>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</si>
  <si>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</si>
  <si>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</si>
  <si>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</si>
  <si>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</si>
  <si>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</si>
  <si>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</si>
  <si>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</si>
  <si>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</si>
  <si>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</si>
  <si>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</si>
  <si>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</si>
  <si>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</si>
  <si>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</si>
  <si>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</si>
  <si>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</si>
  <si>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</si>
  <si>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</si>
  <si>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</si>
  <si>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</si>
  <si>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</si>
  <si>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</si>
  <si>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</si>
  <si>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</si>
  <si>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</si>
  <si>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</si>
  <si>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</si>
  <si>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</si>
  <si>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</si>
  <si>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</si>
  <si>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</si>
  <si>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</si>
  <si>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</si>
  <si>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</si>
  <si>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</si>
  <si>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</si>
  <si>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</si>
  <si>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</si>
  <si>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</si>
  <si>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</si>
  <si>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</si>
  <si>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</si>
  <si>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</si>
  <si>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</si>
  <si>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</si>
  <si>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</si>
  <si>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</si>
  <si>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</si>
  <si>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</si>
  <si>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</si>
  <si>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</si>
  <si>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</si>
  <si>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</si>
  <si>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</si>
  <si>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</si>
  <si>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</si>
  <si>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</si>
  <si>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</si>
  <si>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</si>
  <si>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</si>
  <si>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</si>
  <si>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</si>
  <si>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</si>
  <si>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</si>
  <si>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</si>
  <si>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</si>
  <si>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</si>
  <si>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</si>
  <si>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</si>
  <si>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</si>
  <si>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</si>
  <si>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</si>
  <si>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</si>
  <si>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</si>
  <si>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</si>
  <si>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</si>
  <si>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</si>
  <si>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</si>
  <si>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</si>
  <si>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</si>
  <si>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</si>
  <si>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</si>
  <si>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</si>
  <si>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</si>
  <si>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</si>
  <si>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</si>
  <si>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</si>
  <si>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</si>
  <si>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</si>
  <si>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</si>
  <si>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</si>
  <si>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</si>
  <si>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</si>
  <si>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</si>
  <si>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</si>
  <si>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</si>
  <si>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</si>
  <si>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</si>
  <si>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</si>
  <si>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</si>
  <si>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</si>
  <si>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</si>
  <si>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</si>
  <si>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</si>
  <si>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</si>
  <si>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</si>
  <si>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</si>
  <si>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</si>
  <si>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</si>
  <si>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</si>
  <si>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</si>
  <si>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</si>
  <si>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</si>
  <si>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</si>
  <si>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</si>
  <si>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</si>
  <si>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</si>
  <si>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</si>
  <si>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</si>
  <si>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</si>
  <si>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</si>
  <si>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</si>
  <si>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</si>
  <si>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</si>
  <si>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</si>
  <si>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</si>
  <si>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</si>
  <si>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</si>
  <si>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</si>
  <si>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</si>
  <si>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</si>
  <si>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</si>
  <si>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</si>
  <si>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</si>
  <si>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</si>
  <si>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</si>
  <si>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</si>
  <si>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</si>
  <si>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</si>
  <si>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</si>
  <si>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</si>
  <si>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</si>
  <si>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</si>
  <si>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</si>
  <si>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</si>
  <si>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</si>
  <si>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</si>
  <si>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</si>
  <si>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</si>
  <si>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</si>
  <si>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</si>
  <si>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</si>
  <si>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</si>
  <si>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</si>
  <si>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</si>
  <si>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</si>
  <si>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</si>
  <si>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</si>
  <si>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</si>
  <si>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</si>
  <si>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</si>
  <si>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</si>
  <si>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</si>
  <si>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</si>
  <si>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</si>
  <si>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</si>
  <si>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</si>
  <si>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</si>
  <si>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</si>
  <si>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</si>
  <si>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</si>
  <si>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</si>
  <si>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</si>
  <si>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</si>
  <si>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</si>
  <si>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</si>
  <si>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</si>
  <si>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</si>
  <si>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</si>
  <si>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</si>
  <si>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</si>
  <si>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</si>
  <si>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</si>
  <si>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</si>
  <si>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</si>
  <si>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</si>
  <si>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</si>
  <si>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</si>
  <si>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</si>
  <si>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</si>
  <si>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</si>
  <si>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</si>
  <si>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</si>
  <si>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</si>
  <si>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</si>
  <si>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</si>
  <si>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</si>
  <si>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</si>
  <si>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</si>
  <si>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</si>
  <si>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</si>
  <si>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</si>
  <si>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</si>
  <si>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</si>
  <si>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</si>
  <si>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</si>
  <si>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</si>
  <si>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</si>
  <si>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</si>
  <si>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</si>
  <si>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</si>
  <si>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</si>
  <si>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</si>
  <si>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</si>
  <si>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</si>
  <si>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</si>
  <si>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</si>
  <si>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</si>
  <si>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</si>
  <si>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</si>
  <si>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</si>
  <si>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</si>
  <si>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</si>
  <si>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</si>
  <si>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</si>
  <si>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</si>
  <si>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</si>
  <si>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</si>
  <si>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</si>
  <si>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</si>
  <si>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</si>
  <si>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</si>
  <si>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</si>
  <si>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</si>
  <si>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</si>
  <si>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</si>
  <si>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</si>
  <si>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</si>
  <si>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</si>
  <si>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</si>
  <si>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</si>
  <si>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</si>
  <si>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</si>
  <si>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</si>
  <si>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</si>
  <si>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</si>
  <si>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</si>
  <si>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</si>
  <si>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</si>
  <si>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</si>
  <si>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</si>
  <si>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</si>
  <si>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</si>
  <si>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</si>
  <si>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</si>
  <si>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</si>
  <si>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</si>
  <si>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</si>
  <si>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</si>
  <si>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</si>
  <si>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</si>
  <si>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</si>
  <si>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</si>
  <si>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</si>
  <si>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</si>
  <si>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</si>
  <si>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</si>
  <si>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</si>
  <si>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</si>
  <si>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</si>
  <si>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</si>
  <si>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</si>
  <si>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</si>
  <si>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</si>
  <si>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</si>
  <si>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</si>
  <si>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</si>
  <si>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</si>
  <si>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</si>
  <si>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</si>
  <si>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</si>
  <si>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</si>
  <si>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</si>
  <si>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</si>
  <si>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</si>
  <si>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</si>
  <si>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</si>
  <si>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</si>
  <si>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</si>
  <si>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</si>
  <si>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</si>
  <si>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</si>
  <si>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</si>
  <si>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</si>
  <si>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</si>
  <si>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</si>
  <si>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</si>
  <si>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</si>
  <si>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</si>
  <si>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</si>
  <si>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</si>
  <si>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</si>
  <si>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</si>
  <si>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</si>
  <si>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</si>
  <si>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</si>
  <si>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</si>
  <si>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</si>
  <si>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</si>
  <si>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</si>
  <si>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</si>
  <si>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</si>
  <si>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</si>
  <si>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</si>
  <si>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</si>
  <si>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</si>
  <si>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</si>
  <si>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</si>
  <si>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</si>
  <si>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</si>
  <si>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</si>
  <si>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</si>
  <si>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</si>
  <si>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</si>
  <si>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</si>
  <si>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</si>
  <si>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</si>
  <si>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</si>
  <si>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</si>
  <si>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</si>
  <si>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</si>
  <si>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</si>
  <si>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</si>
  <si>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</si>
  <si>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</si>
  <si>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</si>
  <si>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</si>
  <si>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</si>
  <si>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</si>
  <si>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</si>
  <si>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</si>
  <si>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</si>
  <si>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</si>
  <si>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</si>
  <si>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</si>
  <si>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</si>
  <si>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</si>
  <si>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</si>
  <si>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</si>
  <si>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</si>
  <si>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</si>
  <si>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</si>
  <si>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</si>
  <si>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</si>
  <si>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</si>
  <si>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</si>
  <si>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</si>
  <si>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</si>
  <si>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</si>
  <si>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</si>
  <si>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</si>
  <si>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</si>
  <si>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</si>
  <si>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</si>
  <si>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</si>
  <si>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</si>
  <si>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</si>
  <si>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</si>
  <si>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</si>
  <si>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</si>
  <si>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</si>
  <si>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</si>
  <si>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</si>
  <si>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</si>
  <si>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</si>
  <si>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</si>
  <si>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</si>
  <si>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</si>
  <si>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</si>
  <si>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</si>
  <si>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</si>
  <si>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</si>
  <si>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</si>
  <si>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</si>
  <si>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</si>
  <si>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</si>
  <si>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</si>
  <si>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</si>
  <si>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</si>
  <si>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</si>
  <si>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</si>
  <si>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</si>
  <si>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</si>
  <si>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</si>
  <si>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</si>
  <si>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</si>
  <si>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</si>
  <si>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</si>
  <si>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</si>
  <si>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</si>
  <si>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</si>
  <si>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</si>
  <si>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</si>
  <si>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</si>
  <si>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</si>
  <si>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</si>
  <si>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</si>
  <si>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</si>
  <si>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</si>
  <si>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</si>
  <si>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</si>
  <si>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</si>
  <si>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</si>
  <si>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</si>
  <si>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</si>
  <si>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</si>
  <si>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</si>
  <si>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</si>
  <si>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</si>
  <si>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</si>
  <si>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</si>
  <si>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</si>
  <si>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</si>
  <si>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</si>
  <si>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</si>
  <si>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</si>
  <si>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</si>
  <si>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</si>
  <si>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</si>
  <si>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</si>
  <si>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</si>
  <si>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</si>
  <si>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</si>
  <si>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</si>
  <si>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</si>
  <si>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</si>
  <si>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</si>
  <si>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</si>
  <si>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</si>
  <si>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</si>
  <si>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</si>
  <si>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</si>
  <si>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</si>
  <si>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</si>
  <si>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</si>
  <si>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</si>
  <si>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</si>
  <si>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</si>
  <si>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</si>
  <si>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</si>
  <si>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</si>
  <si>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</si>
  <si>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</si>
  <si>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</si>
  <si>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</si>
  <si>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</si>
  <si>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</si>
  <si>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</si>
  <si>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</si>
  <si>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</si>
  <si>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</si>
  <si>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</si>
  <si>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</si>
  <si>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</si>
  <si>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</si>
  <si>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</si>
  <si>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</si>
  <si>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</si>
  <si>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</si>
  <si>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</si>
  <si>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</si>
  <si>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</si>
  <si>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</si>
  <si>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</si>
  <si>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</si>
  <si>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</si>
  <si>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</si>
  <si>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</si>
  <si>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</si>
  <si>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</si>
  <si>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</si>
  <si>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</si>
  <si>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</si>
  <si>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</si>
  <si>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</si>
  <si>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</si>
  <si>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</si>
  <si>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</si>
  <si>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</si>
  <si>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</si>
  <si>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</si>
  <si>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</si>
  <si>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</si>
  <si>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</si>
  <si>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</si>
  <si>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</si>
  <si>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</si>
  <si>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</si>
  <si>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</si>
  <si>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</si>
  <si>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</si>
  <si>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</si>
  <si>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</si>
  <si>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</si>
  <si>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</si>
  <si>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</si>
  <si>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</si>
  <si>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</si>
  <si>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</si>
  <si>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</si>
  <si>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</si>
  <si>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</si>
  <si>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</si>
  <si>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</si>
  <si>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</si>
  <si>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</si>
  <si>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</si>
  <si>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</si>
  <si>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</si>
  <si>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</si>
  <si>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</si>
  <si>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</si>
  <si>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</si>
  <si>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</si>
  <si>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</si>
  <si>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</si>
  <si>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</si>
  <si>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</si>
  <si>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</si>
  <si>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</si>
  <si>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</si>
  <si>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</si>
  <si>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</si>
  <si>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</si>
  <si>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</si>
  <si>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</si>
  <si>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</si>
  <si>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</si>
  <si>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</si>
  <si>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</si>
  <si>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</si>
  <si>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</si>
  <si>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</si>
  <si>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</si>
  <si>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</si>
  <si>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</si>
  <si>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</si>
  <si>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</si>
  <si>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</si>
  <si>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</si>
  <si>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</si>
  <si>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</si>
  <si>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</si>
  <si>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</si>
  <si>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</si>
  <si>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</si>
  <si>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</si>
  <si>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</si>
  <si>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</si>
  <si>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</si>
  <si>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</si>
  <si>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</si>
  <si>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</si>
  <si>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</si>
  <si>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</si>
  <si>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</si>
  <si>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</si>
  <si>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</si>
  <si>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</si>
  <si>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</si>
  <si>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</si>
  <si>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</si>
  <si>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</si>
  <si>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</si>
  <si>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</si>
  <si>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</si>
  <si>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</si>
  <si>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</si>
  <si>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</si>
  <si>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</si>
  <si>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</si>
  <si>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</si>
  <si>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</si>
  <si>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</si>
  <si>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</si>
  <si>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</si>
  <si>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</si>
  <si>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</si>
  <si>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</si>
  <si>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</si>
  <si>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</si>
  <si>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</si>
  <si>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</si>
  <si>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</si>
  <si>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</si>
  <si>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</si>
  <si>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</si>
  <si>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</si>
  <si>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</si>
  <si>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</si>
  <si>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</si>
  <si>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</si>
  <si>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</si>
  <si>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</si>
  <si>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</si>
  <si>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</si>
  <si>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</si>
  <si>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</si>
  <si>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</si>
  <si>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</si>
  <si>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</si>
  <si>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</si>
  <si>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</si>
  <si>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</si>
  <si>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</si>
  <si>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</si>
  <si>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</si>
  <si>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</si>
  <si>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</si>
  <si>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</si>
  <si>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</si>
  <si>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</si>
  <si>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</si>
  <si>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</si>
  <si>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</si>
  <si>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</si>
  <si>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</si>
  <si>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</si>
  <si>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</si>
  <si>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</si>
  <si>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</si>
  <si>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</si>
  <si>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</si>
  <si>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</si>
  <si>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</si>
  <si>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</si>
  <si>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</si>
  <si>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</si>
  <si>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</si>
  <si>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</si>
  <si>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</si>
  <si>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</si>
  <si>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</si>
  <si>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</si>
  <si>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</si>
  <si>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</si>
  <si>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</si>
  <si>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</si>
  <si>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</si>
  <si>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</si>
  <si>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</si>
  <si>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</si>
  <si>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</si>
  <si>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</si>
  <si>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</si>
  <si>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</si>
  <si>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</si>
  <si>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</si>
  <si>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</si>
  <si>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</si>
  <si>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</si>
  <si>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</si>
  <si>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</si>
  <si>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</si>
  <si>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</si>
  <si>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</si>
  <si>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</si>
  <si>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</si>
  <si>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</si>
  <si>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</si>
  <si>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</si>
  <si>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</si>
  <si>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</si>
  <si>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</si>
  <si>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</si>
  <si>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</si>
  <si>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</si>
  <si>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</si>
  <si>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</si>
  <si>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</si>
  <si>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</si>
  <si>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</si>
  <si>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</si>
  <si>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</si>
  <si>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</si>
  <si>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</si>
  <si>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</si>
  <si>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</si>
  <si>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</si>
  <si>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</si>
  <si>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</si>
  <si>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</si>
  <si>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</si>
  <si>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</si>
  <si>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</si>
  <si>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</si>
  <si>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</si>
  <si>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</si>
  <si>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</si>
  <si>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</si>
  <si>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</si>
  <si>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</si>
  <si>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</si>
  <si>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</si>
  <si>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</si>
  <si>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</si>
  <si>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</si>
  <si>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</si>
  <si>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</si>
  <si>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</si>
  <si>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</si>
  <si>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</si>
  <si>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</si>
  <si>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</si>
  <si>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</si>
  <si>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</si>
  <si>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</si>
  <si>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</si>
  <si>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</si>
  <si>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</si>
  <si>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</si>
  <si>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</si>
  <si>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</si>
  <si>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</si>
  <si>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</si>
  <si>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</si>
  <si>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</si>
  <si>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</si>
  <si>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</si>
  <si>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</si>
  <si>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</si>
  <si>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</si>
  <si>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</si>
  <si>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</si>
  <si>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</si>
  <si>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</si>
  <si>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</si>
  <si>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</si>
  <si>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</si>
  <si>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</si>
  <si>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</si>
  <si>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</si>
  <si>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</si>
  <si>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</si>
  <si>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</si>
  <si>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</si>
  <si>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</si>
  <si>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</si>
  <si>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</si>
  <si>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</si>
  <si>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</si>
  <si>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</si>
  <si>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</si>
  <si>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</si>
  <si>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</si>
  <si>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</si>
  <si>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</si>
  <si>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</si>
  <si>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</si>
  <si>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</si>
  <si>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</si>
  <si>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</si>
  <si>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</si>
  <si>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</si>
  <si>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</si>
  <si>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</si>
  <si>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</si>
  <si>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</si>
  <si>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</si>
  <si>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</si>
  <si>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</si>
  <si>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</si>
  <si>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</si>
  <si>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</si>
  <si>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</si>
  <si>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</si>
  <si>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</si>
  <si>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</si>
  <si>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</si>
  <si>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</si>
  <si>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</si>
  <si>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</si>
  <si>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</si>
  <si>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</si>
  <si>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</si>
  <si>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</si>
  <si>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</si>
  <si>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</si>
  <si>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</si>
  <si>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</si>
  <si>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</si>
  <si>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</si>
  <si>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</si>
  <si>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</si>
  <si>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</si>
  <si>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</si>
  <si>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</si>
  <si>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</si>
  <si>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</si>
  <si>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</si>
  <si>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</si>
  <si>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</si>
  <si>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</si>
  <si>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</si>
  <si>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</si>
  <si>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</si>
  <si>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</si>
  <si>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</si>
  <si>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</si>
  <si>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</si>
  <si>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</si>
  <si>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</si>
  <si>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</si>
  <si>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</si>
  <si>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</si>
  <si>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</si>
  <si>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</si>
  <si>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</si>
  <si>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</si>
  <si>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</si>
  <si>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</si>
  <si>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</si>
  <si>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</si>
  <si>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</si>
  <si>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</si>
  <si>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</si>
  <si>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</si>
  <si>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</si>
  <si>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</si>
  <si>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</si>
  <si>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</si>
  <si>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</si>
  <si>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</si>
  <si>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</si>
  <si>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</si>
  <si>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</si>
  <si>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</si>
  <si>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</si>
  <si>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</si>
  <si>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</si>
  <si>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</si>
  <si>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</si>
  <si>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</si>
  <si>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</si>
  <si>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</si>
  <si>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</si>
  <si>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</si>
  <si>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</si>
  <si>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</si>
  <si>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</si>
  <si>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</si>
  <si>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</si>
  <si>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</si>
  <si>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</si>
  <si>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</si>
  <si>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</si>
  <si>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</si>
  <si>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</si>
  <si>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</si>
  <si>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</si>
  <si>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</si>
  <si>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</si>
  <si>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</si>
  <si>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</si>
  <si>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</si>
  <si>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</si>
  <si>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</si>
  <si>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</si>
  <si>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</si>
  <si>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</si>
  <si>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</si>
  <si>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</si>
  <si>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</si>
  <si>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</si>
  <si>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</si>
  <si>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</si>
  <si>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</si>
  <si>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</si>
  <si>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</si>
  <si>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</si>
  <si>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</si>
  <si>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</si>
  <si>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</si>
  <si>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</si>
  <si>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</si>
  <si>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</si>
  <si>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</si>
  <si>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</si>
  <si>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</si>
  <si>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</si>
  <si>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</si>
  <si>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</si>
  <si>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</si>
  <si>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</si>
  <si>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</si>
  <si>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</si>
  <si>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</si>
  <si>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</si>
  <si>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</si>
  <si>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</si>
  <si>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</si>
  <si>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</si>
  <si>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</si>
  <si>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</si>
  <si>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</si>
  <si>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</si>
  <si>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</si>
  <si>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</si>
  <si>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</si>
  <si>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</si>
  <si>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</si>
  <si>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</si>
  <si>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</si>
  <si>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</si>
  <si>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</si>
  <si>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</si>
  <si>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</si>
  <si>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</si>
  <si>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</si>
  <si>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</si>
  <si>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</si>
  <si>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</si>
  <si>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</si>
  <si>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</si>
  <si>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</si>
  <si>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</si>
  <si>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</si>
  <si>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</si>
  <si>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</si>
  <si>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</si>
  <si>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</si>
  <si>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</si>
  <si>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</si>
  <si>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</si>
  <si>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</si>
  <si>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</si>
  <si>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</si>
  <si>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</si>
  <si>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</si>
  <si>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</si>
  <si>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</si>
  <si>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</si>
  <si>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</si>
  <si>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</si>
  <si>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</si>
  <si>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</si>
  <si>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</si>
  <si>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</si>
  <si>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</si>
  <si>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</si>
  <si>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</si>
  <si>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</si>
  <si>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</si>
  <si>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</si>
  <si>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</si>
  <si>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</si>
  <si>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</si>
  <si>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</si>
  <si>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</si>
  <si>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</si>
  <si>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</si>
  <si>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</si>
  <si>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</si>
  <si>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</si>
  <si>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</si>
  <si>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</si>
  <si>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</si>
  <si>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</si>
  <si>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</si>
  <si>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</si>
  <si>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</si>
  <si>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</si>
  <si>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</si>
  <si>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</si>
  <si>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</si>
  <si>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</si>
  <si>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</si>
  <si>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</si>
  <si>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</si>
  <si>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</si>
  <si>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</si>
  <si>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</si>
  <si>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</si>
  <si>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</si>
  <si>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</si>
  <si>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</si>
  <si>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</si>
  <si>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</si>
  <si>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</si>
  <si>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</si>
  <si>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</si>
  <si>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</si>
  <si>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</si>
  <si>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</si>
  <si>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</si>
  <si>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</si>
  <si>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</si>
  <si>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</si>
  <si>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</si>
  <si>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</si>
  <si>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</si>
  <si>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</si>
  <si>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</si>
  <si>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</si>
  <si>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</si>
  <si>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</si>
  <si>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</si>
  <si>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</si>
  <si>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</si>
  <si>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</si>
  <si>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</si>
  <si>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</si>
  <si>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</si>
  <si>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</si>
  <si>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</si>
  <si>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</si>
  <si>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</si>
  <si>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</si>
  <si>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</si>
  <si>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</si>
  <si>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</si>
  <si>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</si>
  <si>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</si>
  <si>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</si>
  <si>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</si>
  <si>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</si>
  <si>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</si>
  <si>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</si>
  <si>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</si>
  <si>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</si>
  <si>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</si>
  <si>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</si>
  <si>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</si>
  <si>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</si>
  <si>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</si>
  <si>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</si>
  <si>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</si>
  <si>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</si>
  <si>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</si>
  <si>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</si>
  <si>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</si>
  <si>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</si>
  <si>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</si>
  <si>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</si>
  <si>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</si>
  <si>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</si>
  <si>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</si>
  <si>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</si>
  <si>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</si>
  <si>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</si>
  <si>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</si>
  <si>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</si>
  <si>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</si>
  <si>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</si>
  <si>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</si>
  <si>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</si>
  <si>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</si>
  <si>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</si>
  <si>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</si>
  <si>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</si>
  <si>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</si>
  <si>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</si>
  <si>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</si>
  <si>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</si>
  <si>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</si>
  <si>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</si>
  <si>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</si>
  <si>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</si>
  <si>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</si>
  <si>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</si>
  <si>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</si>
  <si>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</si>
  <si>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</si>
  <si>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</si>
  <si>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</si>
  <si>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</si>
  <si>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</si>
  <si>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</si>
  <si>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</si>
  <si>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</si>
  <si>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</si>
  <si>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</si>
  <si>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</si>
  <si>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</si>
  <si>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</si>
  <si>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</si>
  <si>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</si>
  <si>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</si>
  <si>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</si>
  <si>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</si>
  <si>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</si>
  <si>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</si>
  <si>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</si>
  <si>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</si>
  <si>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</si>
  <si>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</si>
  <si>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</si>
  <si>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</si>
  <si>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</si>
  <si>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</si>
  <si>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</si>
  <si>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</si>
  <si>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</si>
  <si>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</si>
  <si>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</si>
  <si>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</si>
  <si>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</si>
  <si>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</si>
  <si>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</si>
  <si>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</si>
  <si>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</si>
  <si>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</si>
  <si>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</si>
  <si>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</si>
  <si>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</si>
  <si>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</si>
  <si>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</si>
  <si>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</si>
  <si>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</si>
  <si>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</si>
  <si>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</si>
  <si>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</si>
  <si>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</si>
  <si>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</si>
  <si>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</si>
  <si>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</si>
  <si>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</si>
  <si>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</si>
  <si>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</si>
  <si>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</si>
  <si>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</si>
  <si>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</si>
  <si>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</si>
  <si>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</si>
  <si>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</si>
  <si>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</si>
  <si>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</si>
  <si>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</si>
  <si>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</si>
  <si>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</si>
  <si>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</si>
  <si>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</si>
  <si>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</si>
  <si>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</si>
  <si>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</si>
  <si>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</si>
  <si>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</si>
  <si>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</si>
  <si>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</si>
  <si>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</si>
  <si>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</si>
  <si>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</si>
  <si>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</si>
  <si>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</si>
  <si>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</si>
  <si>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</si>
  <si>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</si>
  <si>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</si>
  <si>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</si>
  <si>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</si>
  <si>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</si>
  <si>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</si>
  <si>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</si>
  <si>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</si>
  <si>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</si>
  <si>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</si>
  <si>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</si>
  <si>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</si>
  <si>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</si>
  <si>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</si>
  <si>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</si>
  <si>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</si>
  <si>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</si>
  <si>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</si>
  <si>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</si>
  <si>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</si>
  <si>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</si>
  <si>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</si>
  <si>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</si>
  <si>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</si>
  <si>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</si>
  <si>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</si>
  <si>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</si>
  <si>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</si>
  <si>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</si>
  <si>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</si>
  <si>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</si>
  <si>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</si>
  <si>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</si>
  <si>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</si>
  <si>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</si>
  <si>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</si>
  <si>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</si>
  <si>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</si>
  <si>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</si>
  <si>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</si>
  <si>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</si>
  <si>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</si>
  <si>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</si>
  <si>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</si>
  <si>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</si>
  <si>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</si>
  <si>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</si>
  <si>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</si>
  <si>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</si>
  <si>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</si>
  <si>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</si>
  <si>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</si>
  <si>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</si>
  <si>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</si>
  <si>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</si>
  <si>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</si>
  <si>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</si>
  <si>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</si>
  <si>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</si>
  <si>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</si>
  <si>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</si>
  <si>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</si>
  <si>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</si>
  <si>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</si>
  <si>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</si>
  <si>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</si>
  <si>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</si>
  <si>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</si>
  <si>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</si>
  <si>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</si>
  <si>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</si>
  <si>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</si>
  <si>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</si>
  <si>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</si>
  <si>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</si>
  <si>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</si>
  <si>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</si>
  <si>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</si>
  <si>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</si>
  <si>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</si>
  <si>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</si>
  <si>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</si>
  <si>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</si>
  <si>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</si>
  <si>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</si>
  <si>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</si>
  <si>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</si>
  <si>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</si>
  <si>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</si>
  <si>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</si>
  <si>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</si>
  <si>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</si>
  <si>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</si>
  <si>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</si>
  <si>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</si>
  <si>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</si>
  <si>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</si>
  <si>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</si>
  <si>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</si>
  <si>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</si>
  <si>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</si>
  <si>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</si>
  <si>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</si>
  <si>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</si>
  <si>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</si>
  <si>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</si>
  <si>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</si>
  <si>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</si>
  <si>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</si>
  <si>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</si>
  <si>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</si>
  <si>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</si>
  <si>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</si>
  <si>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</si>
  <si>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</si>
  <si>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</si>
  <si>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</si>
  <si>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</si>
  <si>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</si>
  <si>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</si>
  <si>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</si>
  <si>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</si>
  <si>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</si>
  <si>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</si>
  <si>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</si>
  <si>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</si>
  <si>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</si>
  <si>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</si>
  <si>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</si>
  <si>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</si>
  <si>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</si>
  <si>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</si>
  <si>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</si>
  <si>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</si>
  <si>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</si>
  <si>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</si>
  <si>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</si>
  <si>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</si>
  <si>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</si>
  <si>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</si>
  <si>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</si>
  <si>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</si>
  <si>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</si>
  <si>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</si>
  <si>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</si>
  <si>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</si>
  <si>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</si>
  <si>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</si>
  <si>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</si>
  <si>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</si>
  <si>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</si>
  <si>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</si>
  <si>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</si>
  <si>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</si>
  <si>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</si>
  <si>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</si>
  <si>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</si>
  <si>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</si>
  <si>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</si>
  <si>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</si>
  <si>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</si>
  <si>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</si>
  <si>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</si>
  <si>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</si>
  <si>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</si>
  <si>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</si>
  <si>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</si>
  <si>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</si>
  <si>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</si>
  <si>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</si>
  <si>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</si>
  <si>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</si>
  <si>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</si>
  <si>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</si>
  <si>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</si>
  <si>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</si>
  <si>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</si>
  <si>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</si>
  <si>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</si>
  <si>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</si>
  <si>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</si>
  <si>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</si>
  <si>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</si>
  <si>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</si>
  <si>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</si>
  <si>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</si>
  <si>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</si>
  <si>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</si>
  <si>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</si>
  <si>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</si>
  <si>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</si>
  <si>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</si>
  <si>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</si>
  <si>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</si>
  <si>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</si>
  <si>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</si>
  <si>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</si>
  <si>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</si>
  <si>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</si>
  <si>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</si>
  <si>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</si>
  <si>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</si>
  <si>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</si>
  <si>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</si>
  <si>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</si>
  <si>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</si>
  <si>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</si>
  <si>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</si>
  <si>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</si>
  <si>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</si>
  <si>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</si>
  <si>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</si>
  <si>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</si>
  <si>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</si>
  <si>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</si>
  <si>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</si>
  <si>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</si>
  <si>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</si>
  <si>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</si>
  <si>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</si>
  <si>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</si>
  <si>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</si>
  <si>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</si>
  <si>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</si>
  <si>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</si>
  <si>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</si>
  <si>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</si>
  <si>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</si>
  <si>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</si>
  <si>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</si>
  <si>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</si>
  <si>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</si>
  <si>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</si>
  <si>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</si>
  <si>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</si>
  <si>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</si>
  <si>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</si>
  <si>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</si>
  <si>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</si>
  <si>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</si>
  <si>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</si>
  <si>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</si>
  <si>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</si>
  <si>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</si>
  <si>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</si>
  <si>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</si>
  <si>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</si>
  <si>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</si>
  <si>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</si>
  <si>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</si>
  <si>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</si>
  <si>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</si>
  <si>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</si>
  <si>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</si>
  <si>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</si>
  <si>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</si>
  <si>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</si>
  <si>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</si>
  <si>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</si>
  <si>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</si>
  <si>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</si>
  <si>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</si>
  <si>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</si>
  <si>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</si>
  <si>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</si>
  <si>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</si>
  <si>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</si>
  <si>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</si>
  <si>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</si>
  <si>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</si>
  <si>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</si>
  <si>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</si>
  <si>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</si>
  <si>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</si>
  <si>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</si>
  <si>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</si>
  <si>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</si>
  <si>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</si>
  <si>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</si>
  <si>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</si>
  <si>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</si>
  <si>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</si>
  <si>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</si>
  <si>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</si>
  <si>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</si>
  <si>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</si>
  <si>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</si>
  <si>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</si>
  <si>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</si>
  <si>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</si>
  <si>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</si>
  <si>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</si>
  <si>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</si>
  <si>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</si>
  <si>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</si>
  <si>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</si>
  <si>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</si>
  <si>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</si>
  <si>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</si>
  <si>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</si>
  <si>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</si>
  <si>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</si>
  <si>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</si>
  <si>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</si>
  <si>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</si>
  <si>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</si>
  <si>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</si>
  <si>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</si>
  <si>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</si>
  <si>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</si>
  <si>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</si>
  <si>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</si>
  <si>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</si>
  <si>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</si>
  <si>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</si>
  <si>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</si>
  <si>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</si>
  <si>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</si>
  <si>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</si>
  <si>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</si>
  <si>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</si>
  <si>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</si>
  <si>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</si>
  <si>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</si>
  <si>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</si>
  <si>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</si>
  <si>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</si>
  <si>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</si>
  <si>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</si>
  <si>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</si>
  <si>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</si>
  <si>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</si>
  <si>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</si>
  <si>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</si>
  <si>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</si>
  <si>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</si>
  <si>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</si>
  <si>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</si>
  <si>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</si>
  <si>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</si>
  <si>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</si>
  <si>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</si>
  <si>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</si>
  <si>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</si>
  <si>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</si>
  <si>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</si>
  <si>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</si>
  <si>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</si>
  <si>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</si>
  <si>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</si>
  <si>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</si>
  <si>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</si>
  <si>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</si>
  <si>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</si>
  <si>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</si>
  <si>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</si>
  <si>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</si>
  <si>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</si>
  <si>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</si>
  <si>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</si>
  <si>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</si>
  <si>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</si>
  <si>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</si>
  <si>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</si>
  <si>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</si>
  <si>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</si>
  <si>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</si>
  <si>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</si>
  <si>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</si>
  <si>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</si>
  <si>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</si>
  <si>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</si>
  <si>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</si>
  <si>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</si>
  <si>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</si>
  <si>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</si>
  <si>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</si>
  <si>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</si>
  <si>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</si>
  <si>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</si>
  <si>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</si>
  <si>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</si>
  <si>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</si>
  <si>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</si>
  <si>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</si>
  <si>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</si>
  <si>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</si>
  <si>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</si>
  <si>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</si>
  <si>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</si>
  <si>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</si>
  <si>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</si>
  <si>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</si>
  <si>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</si>
  <si>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</si>
  <si>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</si>
  <si>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</si>
  <si>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</si>
  <si>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</si>
  <si>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</si>
  <si>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</si>
  <si>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</si>
  <si>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</si>
  <si>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</si>
  <si>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</si>
  <si>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</si>
  <si>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</si>
  <si>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</si>
  <si>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</si>
  <si>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</si>
  <si>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</si>
  <si>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</si>
  <si>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</si>
  <si>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</si>
  <si>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</si>
  <si>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</si>
  <si>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</si>
  <si>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</si>
  <si>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</si>
  <si>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</si>
  <si>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</si>
  <si>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</si>
  <si>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</si>
  <si>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</si>
  <si>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</si>
  <si>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</si>
  <si>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</si>
  <si>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</si>
  <si>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</si>
  <si>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</si>
  <si>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</si>
  <si>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</si>
  <si>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</si>
  <si>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</si>
  <si>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</si>
  <si>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</si>
  <si>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</si>
  <si>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</si>
  <si>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</si>
  <si>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</si>
  <si>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</si>
  <si>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</si>
  <si>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</si>
  <si>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</si>
  <si>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</si>
  <si>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</si>
  <si>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</si>
  <si>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</si>
  <si>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</si>
  <si>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</si>
  <si>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</si>
  <si>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</si>
  <si>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</si>
  <si>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</si>
  <si>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</si>
  <si>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</si>
  <si>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</si>
  <si>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</si>
  <si>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</si>
  <si>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</si>
  <si>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</si>
  <si>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</si>
  <si>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</si>
  <si>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</si>
  <si>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</si>
  <si>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</si>
  <si>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</si>
  <si>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</si>
  <si>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</si>
  <si>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</si>
  <si>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</si>
  <si>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</si>
  <si>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</si>
  <si>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</si>
  <si>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</si>
  <si>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</si>
  <si>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</si>
  <si>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</si>
  <si>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</si>
  <si>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</si>
  <si>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</si>
  <si>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</si>
  <si>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</si>
  <si>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</si>
  <si>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</si>
  <si>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</si>
  <si>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</si>
  <si>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</si>
  <si>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</si>
  <si>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</si>
  <si>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</si>
  <si>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</si>
  <si>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</si>
  <si>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</si>
  <si>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</si>
  <si>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</si>
  <si>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</si>
  <si>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</si>
  <si>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</si>
  <si>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</si>
  <si>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</si>
  <si>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</si>
  <si>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</si>
  <si>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</si>
  <si>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</si>
  <si>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</si>
  <si>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</si>
  <si>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</si>
  <si>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</si>
  <si>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</si>
  <si>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</si>
  <si>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</si>
  <si>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</si>
  <si>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</si>
  <si>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</si>
  <si>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</si>
  <si>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</si>
  <si>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</si>
  <si>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</si>
  <si>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</si>
  <si>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</si>
  <si>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</si>
  <si>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</si>
  <si>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</si>
  <si>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</si>
  <si>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</si>
  <si>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</si>
  <si>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</si>
  <si>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</si>
  <si>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</si>
  <si>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</si>
  <si>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</si>
  <si>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</si>
  <si>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</si>
  <si>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</si>
  <si>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</si>
  <si>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</si>
  <si>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</si>
  <si>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</si>
  <si>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</si>
  <si>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</si>
  <si>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</si>
  <si>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</si>
  <si>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</si>
  <si>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</si>
  <si>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</si>
  <si>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</si>
  <si>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</si>
  <si>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</si>
  <si>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</si>
  <si>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</si>
  <si>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</si>
  <si>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</si>
  <si>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</si>
  <si>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</si>
  <si>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</si>
  <si>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</si>
  <si>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</si>
  <si>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</si>
  <si>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</si>
  <si>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</si>
  <si>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</si>
  <si>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</si>
  <si>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</si>
  <si>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</si>
  <si>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</si>
  <si>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</si>
  <si>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</si>
  <si>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</si>
  <si>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</si>
  <si>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</si>
  <si>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</si>
  <si>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</si>
  <si>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</si>
  <si>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</si>
  <si>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</si>
  <si>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</si>
  <si>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</si>
  <si>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</si>
  <si>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</si>
  <si>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</si>
  <si>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</si>
  <si>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</si>
  <si>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</si>
  <si>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</si>
  <si>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</si>
  <si>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</si>
  <si>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</si>
  <si>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</si>
  <si>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</si>
  <si>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</si>
  <si>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</si>
  <si>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</si>
  <si>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</si>
  <si>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</si>
  <si>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</si>
  <si>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</si>
  <si>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</si>
  <si>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</si>
  <si>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</si>
  <si>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</si>
  <si>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</si>
  <si>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</si>
  <si>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</si>
  <si>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</si>
  <si>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</si>
  <si>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</si>
  <si>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</si>
  <si>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</si>
  <si>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</si>
  <si>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</si>
  <si>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</si>
  <si>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</si>
  <si>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</si>
  <si>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</si>
  <si>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</si>
  <si>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</si>
  <si>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</si>
  <si>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</si>
  <si>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</si>
  <si>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</si>
  <si>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</si>
  <si>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</si>
  <si>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</si>
  <si>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</si>
  <si>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</si>
  <si>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</si>
  <si>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</si>
  <si>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</si>
  <si>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</si>
  <si>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</si>
  <si>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</si>
  <si>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</si>
  <si>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</si>
  <si>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</si>
  <si>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</si>
  <si>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</si>
  <si>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</si>
  <si>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</si>
  <si>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</si>
  <si>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</si>
  <si>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</si>
  <si>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</si>
  <si>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</si>
  <si>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</si>
  <si>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</si>
  <si>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</si>
  <si>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</si>
  <si>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</si>
  <si>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</si>
  <si>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</si>
  <si>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</si>
  <si>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</si>
  <si>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</si>
  <si>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</si>
  <si>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</si>
  <si>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</si>
  <si>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</si>
  <si>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</si>
  <si>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</si>
  <si>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</si>
  <si>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</si>
  <si>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</si>
  <si>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</si>
  <si>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</si>
  <si>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</si>
  <si>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</si>
  <si>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</si>
  <si>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</si>
  <si>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</si>
  <si>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</si>
  <si>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</si>
  <si>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</si>
  <si>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</si>
  <si>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</si>
  <si>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</si>
  <si>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</si>
  <si>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</si>
  <si>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</si>
  <si>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</si>
  <si>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</si>
  <si>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</si>
  <si>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</si>
  <si>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</si>
  <si>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</si>
  <si>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</si>
  <si>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</si>
  <si>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</si>
  <si>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</si>
  <si>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</si>
  <si>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</si>
  <si>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</si>
  <si>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</si>
  <si>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</si>
  <si>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</si>
  <si>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</si>
  <si>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</si>
  <si>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</si>
  <si>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</si>
  <si>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</si>
  <si>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</si>
  <si>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</si>
  <si>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</si>
  <si>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</si>
  <si>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</si>
  <si>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</si>
  <si>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</si>
  <si>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</si>
  <si>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</si>
  <si>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</si>
  <si>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</si>
  <si>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</si>
  <si>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</si>
  <si>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</si>
  <si>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</si>
  <si>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</si>
  <si>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</si>
  <si>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</si>
  <si>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</si>
  <si>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</si>
  <si>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</si>
  <si>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</si>
  <si>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</si>
  <si>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</si>
  <si>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</si>
  <si>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</si>
  <si>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</si>
  <si>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</si>
  <si>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</si>
  <si>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</si>
  <si>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</si>
  <si>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</si>
  <si>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</si>
  <si>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</si>
  <si>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</si>
  <si>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</si>
  <si>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</si>
  <si>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</si>
  <si>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</si>
  <si>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</si>
  <si>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</si>
  <si>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</si>
  <si>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</si>
  <si>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</si>
  <si>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</si>
  <si>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</si>
  <si>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</si>
  <si>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</si>
  <si>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</si>
  <si>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</si>
  <si>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</si>
  <si>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</si>
  <si>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</si>
  <si>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</si>
  <si>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</si>
  <si>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</si>
  <si>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</si>
  <si>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</si>
  <si>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</si>
  <si>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</si>
  <si>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</si>
  <si>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</si>
  <si>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</si>
  <si>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</si>
  <si>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</si>
  <si>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</si>
  <si>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</si>
  <si>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</si>
  <si>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</si>
  <si>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</si>
  <si>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</si>
  <si>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</si>
  <si>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</si>
  <si>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</si>
  <si>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</si>
  <si>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</si>
  <si>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</si>
  <si>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</si>
  <si>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</si>
  <si>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</si>
  <si>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</si>
  <si>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</si>
  <si>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</si>
  <si>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</si>
  <si>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</si>
  <si>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</si>
  <si>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</si>
  <si>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</si>
  <si>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</si>
  <si>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</si>
  <si>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</si>
  <si>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</si>
  <si>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</si>
  <si>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</si>
  <si>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</si>
  <si>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</si>
  <si>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</si>
  <si>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</si>
  <si>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</si>
  <si>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</si>
  <si>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</si>
  <si>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</si>
  <si>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</si>
  <si>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</si>
  <si>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</si>
  <si>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</si>
  <si>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</si>
  <si>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</si>
  <si>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</si>
  <si>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</si>
  <si>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</si>
  <si>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</si>
  <si>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</si>
  <si>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</si>
  <si>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</si>
  <si>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</si>
  <si>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</si>
  <si>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</si>
  <si>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</si>
  <si>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</si>
  <si>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</si>
  <si>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</si>
  <si>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</si>
  <si>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</si>
  <si>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</si>
  <si>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</si>
  <si>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</si>
  <si>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</si>
  <si>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</si>
  <si>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</si>
  <si>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</si>
  <si>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</si>
  <si>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</si>
  <si>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</si>
  <si>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</si>
  <si>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</si>
  <si>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</si>
  <si>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</si>
  <si>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</si>
  <si>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</si>
  <si>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</si>
  <si>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</si>
  <si>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</si>
  <si>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</si>
  <si>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</si>
  <si>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</si>
  <si>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</si>
  <si>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</si>
  <si>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</si>
  <si>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</si>
  <si>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</si>
  <si>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</si>
  <si>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</si>
  <si>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</si>
  <si>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</si>
  <si>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</si>
  <si>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</si>
  <si>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</si>
  <si>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</si>
  <si>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</si>
  <si>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</si>
  <si>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</si>
  <si>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</si>
  <si>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</si>
  <si>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</si>
  <si>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</si>
  <si>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</si>
  <si>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</si>
  <si>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</si>
  <si>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</si>
  <si>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</si>
  <si>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</si>
  <si>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</si>
  <si>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</si>
  <si>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</si>
  <si>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</si>
  <si>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</si>
  <si>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</si>
  <si>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</si>
  <si>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</si>
  <si>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</si>
  <si>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</si>
  <si>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</si>
  <si>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</si>
  <si>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</si>
  <si>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</si>
  <si>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</si>
  <si>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</si>
  <si>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</si>
  <si>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</si>
  <si>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</si>
  <si>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</si>
  <si>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</si>
  <si>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</si>
  <si>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</si>
  <si>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</si>
  <si>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</si>
  <si>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</si>
  <si>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</si>
  <si>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</si>
  <si>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</si>
  <si>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</si>
  <si>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</si>
  <si>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</si>
  <si>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</si>
  <si>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</si>
  <si>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</si>
  <si>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</si>
  <si>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</si>
  <si>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</si>
  <si>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</si>
  <si>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</si>
  <si>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</si>
  <si>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</si>
  <si>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</si>
  <si>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</si>
  <si>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</si>
  <si>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</si>
  <si>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</si>
  <si>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</si>
  <si>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</si>
  <si>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</si>
  <si>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</si>
  <si>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</si>
  <si>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</si>
  <si>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</si>
  <si>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</si>
  <si>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</si>
  <si>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</si>
  <si>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</si>
  <si>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</si>
  <si>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</si>
  <si>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</si>
  <si>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</si>
  <si>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</si>
  <si>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</si>
  <si>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</si>
  <si>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</si>
  <si>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</si>
  <si>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</si>
  <si>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</si>
  <si>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</si>
  <si>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</si>
  <si>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</si>
  <si>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</si>
  <si>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</si>
  <si>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</si>
  <si>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</si>
  <si>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</si>
  <si>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</si>
  <si>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</si>
  <si>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</si>
  <si>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</si>
  <si>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</si>
  <si>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</si>
  <si>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</si>
  <si>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</si>
  <si>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</si>
  <si>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</si>
  <si>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</si>
  <si>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</si>
  <si>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</si>
  <si>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</si>
  <si>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</si>
  <si>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</si>
  <si>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</si>
  <si>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</si>
  <si>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</si>
  <si>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</si>
  <si>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</si>
  <si>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</si>
  <si>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</si>
  <si>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</si>
  <si>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</si>
  <si>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</si>
  <si>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</si>
  <si>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</si>
  <si>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</si>
  <si>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</si>
  <si>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</si>
  <si>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</si>
  <si>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</si>
  <si>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</si>
  <si>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</si>
  <si>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</si>
  <si>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</si>
  <si>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</si>
  <si>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</si>
  <si>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</si>
  <si>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</si>
  <si>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</si>
  <si>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</si>
  <si>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</si>
  <si>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</si>
  <si>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</si>
  <si>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</si>
  <si>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</si>
  <si>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</si>
  <si>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</si>
  <si>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</si>
  <si>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</si>
  <si>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</si>
  <si>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</si>
  <si>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</si>
  <si>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</si>
  <si>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</si>
  <si>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</si>
  <si>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</si>
  <si>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</si>
  <si>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</si>
  <si>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</si>
  <si>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</si>
  <si>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</si>
  <si>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</si>
  <si>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</si>
  <si>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</si>
  <si>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</si>
  <si>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</si>
  <si>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</si>
  <si>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</si>
  <si>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</si>
  <si>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</si>
  <si>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</si>
  <si>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</si>
  <si>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</si>
  <si>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</si>
  <si>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</si>
  <si>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</si>
  <si>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</si>
  <si>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</si>
  <si>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</si>
  <si>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</si>
  <si>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</si>
  <si>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</si>
  <si>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</si>
  <si>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</si>
  <si>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</si>
  <si>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</si>
  <si>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</si>
  <si>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</si>
  <si>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</si>
  <si>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</si>
  <si>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</si>
  <si>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</si>
  <si>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</si>
  <si>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</si>
  <si>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</si>
  <si>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</si>
  <si>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</si>
  <si>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</si>
  <si>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</si>
  <si>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</si>
  <si>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</si>
  <si>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</si>
  <si>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</si>
  <si>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</si>
  <si>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</si>
  <si>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</si>
  <si>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</si>
  <si>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</si>
  <si>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</si>
  <si>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</si>
  <si>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</si>
  <si>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</si>
  <si>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</si>
  <si>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</si>
  <si>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</si>
  <si>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</si>
  <si>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</si>
  <si>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</si>
  <si>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</si>
  <si>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</si>
  <si>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</si>
  <si>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</si>
  <si>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</si>
  <si>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</si>
  <si>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</si>
  <si>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</si>
  <si>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</si>
  <si>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</si>
  <si>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</si>
  <si>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</si>
  <si>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</si>
  <si>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</si>
  <si>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</si>
  <si>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</si>
  <si>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</si>
  <si>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</si>
  <si>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</si>
  <si>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</si>
  <si>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</si>
  <si>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</si>
  <si>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</si>
  <si>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</si>
  <si>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</si>
  <si>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</si>
  <si>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</si>
  <si>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</si>
  <si>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</si>
  <si>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</si>
  <si>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</si>
  <si>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</si>
  <si>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</si>
  <si>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</si>
  <si>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</si>
  <si>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</si>
  <si>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</si>
  <si>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</si>
  <si>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</si>
  <si>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</si>
  <si>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</si>
  <si>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</si>
  <si>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</si>
  <si>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</si>
  <si>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</si>
  <si>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</si>
  <si>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</si>
  <si>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</si>
  <si>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</si>
  <si>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</si>
  <si>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</si>
  <si>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</si>
  <si>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</si>
  <si>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</si>
  <si>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</si>
  <si>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</si>
  <si>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</si>
  <si>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</si>
  <si>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</si>
  <si>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</si>
  <si>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</si>
  <si>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</si>
  <si>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</si>
  <si>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</si>
  <si>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</si>
  <si>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</si>
  <si>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</si>
  <si>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</si>
  <si>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</si>
  <si>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</si>
  <si>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</si>
  <si>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</si>
  <si>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</si>
  <si>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</si>
  <si>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</si>
  <si>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</si>
  <si>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</si>
  <si>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</si>
  <si>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</si>
  <si>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</si>
  <si>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</si>
  <si>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</si>
  <si>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</si>
  <si>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</si>
  <si>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</si>
  <si>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</si>
  <si>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</si>
  <si>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</si>
  <si>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</si>
  <si>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</si>
  <si>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</si>
  <si>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</si>
  <si>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</si>
  <si>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</si>
  <si>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</si>
  <si>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</si>
  <si>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</si>
  <si>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</si>
  <si>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</si>
  <si>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</si>
  <si>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</si>
  <si>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</si>
  <si>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</si>
  <si>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</si>
  <si>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</si>
  <si>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</si>
  <si>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</si>
  <si>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</si>
  <si>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</si>
  <si>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</si>
  <si>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</si>
  <si>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</si>
  <si>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</si>
  <si>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</si>
  <si>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</si>
  <si>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</si>
  <si>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</si>
  <si>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</si>
  <si>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</si>
  <si>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</si>
  <si>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</si>
  <si>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</si>
  <si>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</si>
  <si>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</si>
  <si>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</si>
  <si>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</si>
  <si>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</si>
  <si>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</si>
  <si>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</si>
  <si>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</si>
  <si>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</si>
  <si>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</si>
  <si>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</si>
  <si>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</si>
  <si>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</si>
  <si>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</si>
  <si>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</si>
  <si>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</si>
  <si>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</si>
  <si>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</si>
  <si>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</si>
  <si>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</si>
  <si>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</si>
  <si>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</si>
  <si>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</si>
  <si>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</si>
  <si>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</si>
  <si>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</si>
  <si>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</si>
  <si>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</si>
  <si>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</si>
  <si>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</si>
  <si>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</si>
  <si>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</si>
  <si>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</si>
  <si>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</si>
  <si>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</si>
  <si>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</si>
  <si>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</si>
  <si>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</si>
  <si>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</si>
  <si>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</si>
  <si>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</si>
  <si>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</si>
  <si>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</si>
  <si>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</si>
  <si>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</si>
  <si>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</si>
  <si>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</si>
  <si>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</si>
  <si>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</si>
  <si>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</si>
  <si>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</si>
  <si>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</si>
  <si>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</si>
  <si>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</si>
  <si>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</si>
  <si>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</si>
  <si>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</si>
  <si>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</si>
  <si>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</si>
  <si>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</si>
  <si>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</si>
  <si>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</si>
  <si>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</si>
  <si>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</si>
  <si>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</si>
  <si>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</si>
  <si>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</si>
  <si>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</si>
  <si>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</si>
  <si>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</si>
  <si>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</si>
  <si>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</si>
  <si>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</si>
  <si>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</si>
  <si>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</si>
  <si>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</si>
  <si>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</si>
  <si>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</si>
  <si>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</si>
  <si>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</si>
  <si>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</si>
  <si>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</si>
  <si>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</si>
  <si>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</si>
  <si>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</si>
  <si>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</si>
  <si>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</si>
  <si>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</si>
  <si>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</si>
  <si>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</si>
  <si>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</si>
  <si>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</si>
  <si>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</si>
  <si>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</si>
  <si>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</si>
  <si>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</si>
  <si>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</si>
  <si>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</si>
  <si>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</si>
  <si>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</si>
  <si>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</si>
  <si>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</si>
  <si>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</si>
  <si>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</si>
  <si>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</si>
  <si>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</si>
  <si>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</si>
  <si>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</si>
  <si>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</si>
  <si>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</si>
  <si>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</si>
  <si>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</si>
  <si>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</si>
  <si>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</si>
  <si>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</si>
  <si>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</si>
  <si>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</si>
  <si>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</si>
  <si>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</si>
  <si>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</si>
  <si>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</si>
  <si>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</si>
  <si>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</si>
  <si>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</si>
  <si>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</si>
  <si>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</si>
  <si>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</si>
  <si>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</si>
  <si>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</si>
  <si>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</si>
  <si>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</si>
  <si>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</si>
  <si>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</si>
  <si>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</si>
  <si>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</si>
  <si>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</si>
  <si>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</si>
  <si>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</si>
  <si>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</si>
  <si>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</si>
  <si>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</si>
  <si>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</si>
  <si>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</si>
  <si>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</si>
  <si>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</si>
  <si>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</si>
  <si>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</si>
  <si>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</si>
  <si>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</si>
  <si>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</si>
  <si>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</si>
  <si>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</si>
  <si>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</si>
  <si>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</si>
  <si>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</si>
  <si>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</si>
  <si>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</si>
  <si>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</si>
  <si>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</si>
  <si>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</si>
  <si>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</si>
  <si>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</si>
  <si>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</si>
  <si>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</si>
  <si>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</si>
  <si>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</si>
  <si>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</si>
  <si>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</si>
  <si>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</si>
  <si>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</si>
  <si>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</si>
  <si>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</si>
  <si>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</si>
  <si>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</si>
  <si>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</si>
  <si>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</si>
  <si>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</si>
  <si>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</si>
  <si>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</si>
  <si>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</si>
  <si>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</si>
  <si>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</si>
  <si>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</si>
  <si>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</si>
  <si>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</si>
  <si>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</si>
  <si>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</si>
  <si>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</si>
  <si>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</si>
  <si>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</si>
  <si>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</si>
  <si>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</si>
  <si>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</si>
  <si>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</si>
  <si>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</si>
  <si>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</si>
  <si>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</si>
  <si>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</si>
  <si>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</si>
  <si>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</si>
  <si>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</si>
  <si>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</si>
  <si>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</si>
  <si>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</si>
  <si>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</si>
  <si>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</si>
  <si>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</si>
  <si>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</si>
  <si>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</si>
  <si>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</si>
  <si>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</si>
  <si>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</si>
  <si>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</si>
  <si>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</si>
  <si>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</si>
  <si>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</si>
  <si>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</si>
  <si>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</si>
  <si>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</si>
  <si>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</si>
  <si>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</si>
  <si>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</si>
  <si>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</si>
  <si>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</si>
  <si>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</si>
  <si>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</si>
  <si>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</si>
  <si>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</si>
  <si>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</si>
  <si>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</si>
  <si>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</si>
  <si>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</si>
  <si>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</si>
  <si>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</si>
  <si>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</si>
  <si>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</si>
  <si>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</si>
  <si>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</si>
  <si>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</si>
  <si>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</si>
  <si>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</si>
  <si>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</si>
  <si>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</si>
  <si>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</si>
  <si>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</si>
  <si>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</si>
  <si>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</si>
  <si>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</si>
  <si>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</si>
  <si>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</si>
  <si>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</si>
  <si>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</si>
  <si>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</si>
  <si>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</si>
  <si>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</si>
  <si>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</si>
  <si>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</si>
  <si>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</si>
  <si>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</si>
  <si>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</si>
  <si>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</si>
  <si>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</si>
  <si>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</si>
  <si>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</si>
  <si>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</si>
  <si>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</si>
  <si>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</si>
  <si>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</si>
  <si>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</si>
  <si>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</si>
  <si>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</si>
  <si>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</si>
  <si>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</si>
  <si>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</si>
  <si>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</si>
  <si>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</si>
  <si>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</si>
  <si>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</si>
  <si>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</si>
  <si>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</si>
  <si>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</si>
  <si>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</si>
  <si>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</si>
  <si>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</si>
  <si>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</si>
  <si>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</si>
  <si>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</si>
  <si>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</si>
  <si>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</si>
  <si>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</si>
  <si>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</si>
  <si>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</si>
  <si>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</si>
  <si>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</si>
  <si>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</si>
  <si>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</si>
  <si>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</si>
  <si>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</si>
  <si>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</si>
  <si>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</si>
  <si>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</si>
  <si>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</si>
  <si>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</si>
  <si>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</si>
  <si>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</si>
  <si>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</si>
  <si>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</si>
  <si>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</si>
  <si>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</si>
  <si>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</si>
  <si>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</si>
  <si>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</si>
  <si>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</si>
  <si>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</si>
  <si>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</si>
  <si>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</si>
  <si>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</si>
  <si>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</si>
  <si>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</si>
  <si>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</si>
  <si>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</si>
  <si>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</si>
  <si>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</si>
  <si>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</si>
  <si>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</si>
  <si>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</si>
  <si>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</si>
  <si>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</si>
  <si>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</si>
  <si>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</si>
  <si>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</si>
  <si>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</si>
  <si>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</si>
  <si>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</si>
  <si>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</si>
  <si>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</si>
  <si>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</si>
  <si>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</si>
  <si>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</si>
  <si>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</si>
  <si>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</si>
  <si>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</si>
  <si>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</si>
  <si>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</si>
  <si>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</si>
  <si>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</si>
  <si>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</si>
  <si>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</si>
  <si>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</si>
  <si>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</si>
  <si>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</si>
  <si>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</si>
  <si>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</si>
  <si>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</si>
  <si>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</si>
  <si>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</si>
  <si>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</si>
  <si>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</si>
  <si>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</si>
  <si>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</si>
  <si>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</si>
  <si>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</si>
  <si>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</si>
  <si>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</si>
  <si>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</si>
  <si>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</si>
  <si>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</si>
  <si>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</si>
  <si>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</si>
  <si>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</si>
  <si>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</si>
  <si>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</si>
  <si>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</si>
  <si>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</si>
  <si>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</si>
  <si>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</si>
  <si>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</si>
  <si>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</si>
  <si>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</si>
  <si>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</si>
  <si>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</si>
  <si>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</si>
  <si>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</si>
  <si>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</si>
  <si>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</si>
  <si>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</si>
  <si>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</si>
  <si>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</si>
  <si>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</si>
  <si>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</si>
  <si>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</si>
  <si>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</si>
  <si>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</si>
  <si>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</si>
  <si>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</si>
  <si>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</si>
  <si>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</si>
  <si>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</si>
  <si>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</si>
  <si>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</si>
  <si>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</si>
  <si>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</si>
  <si>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</si>
  <si>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</si>
  <si>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</si>
  <si>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</si>
  <si>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</si>
  <si>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</si>
  <si>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</si>
  <si>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</si>
  <si>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</si>
  <si>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</si>
  <si>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</si>
  <si>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</si>
  <si>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</si>
  <si>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</si>
  <si>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</si>
  <si>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</si>
  <si>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</si>
  <si>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</si>
  <si>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</si>
  <si>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</si>
  <si>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</si>
  <si>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</si>
  <si>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</si>
  <si>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</si>
  <si>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</si>
  <si>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</si>
  <si>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</si>
  <si>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</si>
  <si>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</si>
  <si>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</si>
  <si>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</si>
  <si>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</si>
  <si>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</si>
  <si>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</si>
  <si>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</si>
  <si>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</si>
  <si>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</si>
  <si>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</si>
  <si>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</si>
  <si>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</si>
  <si>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</si>
  <si>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</si>
  <si>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</si>
  <si>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</si>
  <si>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</si>
  <si>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</si>
  <si>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</si>
  <si>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</si>
  <si>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</si>
  <si>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</si>
  <si>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</si>
  <si>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</si>
  <si>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</si>
  <si>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</si>
  <si>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</si>
  <si>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</si>
  <si>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</si>
  <si>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</si>
  <si>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</si>
  <si>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</si>
  <si>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</si>
  <si>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</si>
  <si>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</si>
  <si>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</si>
  <si>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</si>
  <si>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</si>
  <si>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</si>
  <si>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</si>
  <si>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</si>
  <si>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</si>
  <si>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</si>
  <si>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</si>
  <si>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</si>
  <si>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</si>
  <si>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</si>
  <si>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</si>
  <si>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</si>
  <si>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</si>
  <si>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</si>
  <si>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</si>
  <si>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</si>
  <si>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</si>
  <si>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</si>
  <si>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</si>
  <si>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</si>
  <si>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</si>
  <si>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</si>
  <si>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</si>
  <si>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</si>
  <si>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</si>
  <si>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</si>
  <si>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</si>
  <si>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</si>
  <si>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</si>
  <si>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</si>
  <si>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</si>
  <si>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</si>
  <si>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</si>
  <si>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</si>
  <si>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</si>
  <si>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</si>
  <si>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</si>
  <si>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</si>
  <si>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</si>
  <si>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</si>
  <si>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</si>
  <si>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</si>
  <si>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</si>
  <si>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</si>
  <si>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</si>
  <si>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</si>
  <si>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</si>
  <si>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</si>
  <si>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</si>
  <si>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</si>
  <si>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</si>
  <si>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</si>
  <si>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</si>
  <si>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</si>
  <si>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</si>
  <si>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</si>
  <si>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</si>
  <si>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</si>
  <si>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</si>
  <si>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</si>
  <si>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</si>
  <si>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</si>
  <si>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</si>
  <si>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</si>
  <si>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</si>
  <si>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</si>
  <si>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</si>
  <si>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</si>
  <si>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</si>
  <si>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</si>
  <si>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</si>
  <si>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</si>
  <si>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</si>
  <si>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</si>
  <si>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</si>
  <si>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</si>
  <si>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</si>
  <si>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</si>
  <si>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</si>
  <si>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</si>
  <si>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</si>
  <si>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</si>
  <si>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</si>
  <si>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</si>
  <si>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</si>
  <si>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</si>
  <si>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</si>
  <si>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</si>
  <si>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</si>
  <si>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</si>
  <si>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</si>
  <si>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</si>
  <si>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</si>
  <si>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</si>
  <si>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</si>
  <si>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</si>
  <si>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</si>
  <si>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</si>
  <si>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</si>
  <si>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</si>
  <si>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</si>
  <si>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</si>
  <si>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</si>
  <si>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</si>
  <si>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</si>
  <si>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</si>
  <si>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</si>
  <si>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</si>
  <si>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</si>
  <si>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</si>
  <si>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</si>
  <si>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</si>
  <si>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</si>
  <si>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</si>
  <si>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</si>
  <si>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</si>
  <si>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</si>
  <si>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</si>
  <si>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</si>
  <si>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</si>
  <si>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</si>
  <si>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</si>
  <si>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</si>
  <si>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</si>
  <si>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</si>
  <si>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</si>
  <si>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</si>
  <si>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</si>
  <si>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</si>
  <si>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</si>
  <si>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</si>
  <si>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</si>
  <si>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</si>
  <si>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</si>
  <si>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</si>
  <si>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</si>
  <si>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</si>
  <si>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</si>
  <si>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</si>
  <si>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</si>
  <si>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</si>
  <si>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</si>
  <si>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</si>
  <si>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</si>
  <si>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</si>
  <si>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</si>
  <si>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</si>
  <si>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</si>
  <si>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</si>
  <si>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</si>
  <si>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</si>
  <si>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</si>
  <si>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</si>
  <si>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</si>
  <si>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</si>
  <si>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</si>
  <si>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</si>
  <si>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</si>
  <si>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</si>
  <si>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</si>
  <si>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</si>
  <si>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</si>
  <si>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</si>
  <si>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</si>
  <si>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</si>
  <si>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</si>
  <si>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</si>
  <si>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</si>
  <si>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</si>
  <si>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</si>
  <si>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</si>
  <si>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</si>
  <si>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</si>
  <si>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</si>
  <si>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</si>
  <si>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</si>
  <si>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</si>
  <si>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</si>
  <si>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</si>
  <si>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</si>
  <si>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</si>
  <si>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</si>
  <si>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</si>
  <si>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</si>
  <si>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</si>
  <si>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</si>
  <si>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</si>
  <si>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</si>
  <si>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</si>
  <si>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</si>
  <si>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</si>
  <si>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</si>
  <si>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</si>
  <si>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</si>
  <si>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</si>
  <si>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</si>
  <si>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</si>
  <si>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</si>
  <si>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</si>
  <si>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</si>
  <si>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</si>
  <si>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</si>
  <si>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</si>
  <si>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</si>
  <si>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</si>
  <si>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</si>
  <si>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</si>
  <si>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</si>
  <si>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</si>
  <si>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</si>
  <si>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</si>
  <si>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</si>
  <si>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</si>
  <si>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</si>
  <si>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</si>
  <si>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</si>
  <si>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</si>
  <si>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</si>
  <si>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</si>
  <si>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</si>
  <si>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</si>
  <si>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</si>
  <si>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</si>
  <si>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</si>
  <si>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</si>
  <si>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</si>
  <si>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</si>
  <si>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</si>
  <si>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</si>
  <si>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</si>
  <si>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</si>
  <si>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</si>
  <si>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</si>
  <si>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</si>
  <si>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</si>
  <si>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</si>
  <si>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</si>
  <si>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</si>
  <si>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</si>
  <si>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</si>
  <si>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</si>
  <si>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</si>
  <si>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</si>
  <si>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</si>
  <si>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</si>
  <si>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</si>
  <si>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</si>
  <si>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</si>
  <si>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</si>
  <si>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</si>
  <si>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</si>
  <si>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</si>
  <si>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</si>
  <si>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</si>
  <si>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</si>
  <si>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</si>
  <si>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</si>
  <si>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</si>
  <si>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</si>
  <si>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</si>
  <si>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</si>
  <si>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</si>
  <si>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</si>
  <si>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</si>
  <si>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</si>
  <si>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</si>
  <si>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</si>
  <si>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</si>
  <si>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</si>
  <si>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</si>
  <si>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</si>
  <si>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</si>
  <si>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</si>
  <si>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</si>
  <si>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</si>
  <si>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</si>
  <si>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</si>
  <si>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</si>
  <si>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</si>
  <si>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</si>
  <si>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</si>
  <si>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</si>
  <si>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</si>
  <si>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</si>
  <si>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</si>
  <si>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</si>
  <si>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</si>
  <si>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</si>
  <si>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</si>
  <si>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</si>
  <si>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</si>
  <si>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</si>
  <si>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</si>
  <si>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</si>
  <si>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</si>
  <si>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</si>
  <si>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</si>
  <si>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</si>
  <si>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</si>
  <si>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</si>
  <si>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</si>
  <si>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</si>
  <si>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</si>
  <si>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</si>
  <si>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</si>
  <si>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</si>
  <si>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</si>
  <si>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</si>
  <si>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</si>
  <si>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</si>
  <si>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</si>
  <si>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</si>
  <si>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</si>
  <si>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</si>
  <si>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</si>
  <si>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</si>
  <si>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</si>
  <si>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</si>
  <si>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</si>
  <si>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</si>
  <si>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</si>
  <si>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</si>
  <si>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</si>
  <si>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</si>
  <si>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</si>
  <si>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</si>
  <si>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</si>
  <si>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</si>
  <si>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</si>
  <si>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</si>
  <si>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</si>
  <si>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</si>
  <si>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</si>
  <si>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</si>
  <si>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</si>
  <si>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</si>
  <si>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</si>
  <si>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</si>
  <si>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</si>
  <si>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</si>
  <si>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</si>
  <si>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</si>
  <si>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</si>
  <si>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</si>
  <si>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</si>
  <si>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</si>
  <si>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</si>
  <si>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</si>
  <si>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</si>
  <si>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</si>
  <si>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</si>
  <si>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</si>
  <si>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</si>
  <si>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</si>
  <si>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</si>
  <si>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</si>
  <si>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</si>
  <si>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</si>
  <si>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</si>
  <si>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</si>
  <si>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</si>
  <si>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</si>
  <si>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</si>
  <si>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</si>
  <si>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</si>
  <si>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</si>
  <si>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</si>
  <si>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</si>
  <si>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</si>
  <si>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</si>
  <si>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</si>
  <si>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</si>
  <si>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</si>
  <si>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</si>
  <si>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</si>
  <si>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</si>
  <si>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</si>
  <si>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</si>
  <si>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</si>
  <si>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</si>
  <si>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</si>
  <si>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</si>
  <si>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</si>
  <si>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</si>
  <si>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</si>
  <si>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</si>
  <si>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</si>
  <si>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</si>
  <si>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</si>
  <si>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</si>
  <si>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</si>
  <si>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</si>
  <si>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</si>
  <si>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</si>
  <si>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</si>
  <si>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</si>
  <si>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</si>
  <si>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</si>
  <si>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</si>
  <si>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</si>
  <si>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</si>
  <si>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</si>
  <si>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</si>
  <si>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</si>
  <si>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</si>
  <si>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</si>
  <si>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</si>
  <si>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</si>
  <si>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</si>
  <si>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</si>
  <si>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</si>
  <si>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</si>
  <si>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</si>
  <si>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</si>
  <si>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</si>
  <si>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</si>
  <si>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</si>
  <si>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</si>
  <si>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</si>
  <si>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</si>
  <si>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</si>
  <si>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</si>
  <si>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</si>
  <si>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</si>
  <si>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</si>
  <si>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</si>
  <si>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</si>
  <si>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</si>
  <si>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</si>
  <si>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</si>
  <si>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</si>
  <si>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</si>
  <si>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</si>
  <si>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</si>
  <si>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</si>
  <si>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</si>
  <si>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</si>
  <si>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</si>
  <si>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</si>
  <si>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</si>
  <si>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</si>
  <si>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</si>
  <si>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</si>
  <si>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</si>
  <si>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</si>
  <si>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</si>
  <si>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</si>
  <si>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</si>
  <si>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</si>
  <si>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</si>
  <si>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</si>
  <si>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</si>
  <si>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</si>
  <si>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</si>
  <si>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</si>
  <si>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</si>
  <si>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</si>
  <si>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</si>
  <si>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</si>
  <si>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</si>
  <si>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</si>
  <si>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</si>
  <si>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</si>
  <si>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</si>
  <si>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</si>
  <si>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</si>
  <si>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</si>
  <si>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</si>
  <si>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</si>
  <si>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</si>
  <si>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</si>
  <si>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</si>
  <si>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</si>
  <si>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</si>
  <si>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</si>
  <si>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</si>
  <si>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</si>
  <si>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</si>
  <si>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</si>
  <si>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</si>
  <si>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</si>
  <si>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</si>
  <si>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</si>
  <si>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</si>
  <si>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</si>
  <si>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</si>
  <si>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</si>
  <si>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</si>
  <si>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</si>
  <si>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</si>
  <si>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</si>
  <si>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</si>
  <si>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</si>
  <si>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</si>
  <si>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</si>
  <si>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</si>
  <si>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</si>
  <si>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</si>
  <si>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</si>
  <si>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</si>
  <si>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</si>
  <si>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</si>
  <si>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</si>
  <si>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</si>
  <si>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</si>
  <si>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</si>
  <si>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</si>
  <si>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</si>
  <si>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</si>
  <si>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</si>
  <si>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</si>
  <si>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</si>
  <si>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</si>
  <si>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</si>
  <si>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</si>
  <si>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</si>
  <si>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</si>
  <si>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</si>
  <si>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</si>
  <si>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</si>
  <si>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</si>
  <si>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</si>
  <si>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</si>
  <si>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</si>
  <si>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</si>
  <si>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</si>
  <si>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</si>
  <si>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</si>
  <si>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</si>
  <si>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</si>
  <si>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</si>
  <si>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</si>
  <si>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</si>
  <si>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</si>
  <si>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</si>
  <si>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</si>
  <si>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</si>
  <si>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</si>
  <si>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</si>
  <si>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</si>
  <si>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</si>
  <si>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</si>
  <si>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</si>
  <si>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</si>
  <si>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</si>
  <si>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</si>
  <si>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</si>
  <si>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</si>
  <si>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</si>
  <si>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</si>
  <si>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</si>
  <si>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</si>
  <si>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</si>
  <si>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</si>
  <si>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</si>
  <si>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</si>
  <si>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</si>
  <si>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</si>
  <si>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</si>
  <si>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</si>
  <si>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</si>
  <si>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</si>
  <si>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</si>
  <si>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</si>
  <si>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</si>
  <si>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</si>
  <si>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</si>
  <si>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</si>
  <si>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</si>
  <si>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</si>
  <si>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</si>
  <si>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</si>
  <si>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</si>
  <si>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</si>
  <si>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</si>
  <si>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</si>
  <si>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</si>
  <si>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</si>
  <si>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</si>
  <si>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</si>
  <si>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</si>
  <si>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</si>
  <si>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</si>
  <si>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</si>
  <si>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</si>
  <si>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</si>
  <si>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</si>
  <si>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</si>
  <si>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</si>
  <si>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</si>
  <si>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</si>
  <si>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</si>
  <si>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</si>
  <si>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</si>
  <si>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</si>
  <si>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</si>
  <si>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</si>
  <si>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</si>
  <si>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</si>
  <si>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</si>
  <si>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</si>
  <si>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</si>
  <si>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</si>
  <si>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</si>
  <si>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</si>
  <si>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</si>
  <si>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</si>
  <si>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</si>
  <si>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</si>
  <si>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</si>
  <si>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</si>
  <si>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</si>
  <si>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</si>
  <si>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</si>
  <si>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</si>
  <si>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</si>
  <si>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</si>
  <si>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</si>
  <si>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</si>
  <si>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</si>
  <si>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</si>
  <si>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</si>
  <si>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</si>
  <si>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</si>
  <si>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</si>
  <si>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</si>
  <si>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</si>
  <si>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</si>
  <si>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</si>
  <si>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</si>
  <si>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</si>
  <si>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</si>
  <si>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</si>
  <si>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</si>
  <si>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</si>
  <si>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</si>
  <si>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</si>
  <si>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</si>
  <si>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</si>
  <si>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</si>
  <si>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</si>
  <si>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</si>
  <si>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</si>
  <si>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</si>
  <si>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</si>
  <si>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</si>
  <si>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</si>
  <si>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</si>
  <si>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</si>
  <si>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</si>
  <si>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</si>
  <si>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</si>
  <si>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</si>
  <si>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</si>
  <si>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</si>
  <si>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</si>
  <si>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</si>
  <si>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</si>
  <si>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</si>
  <si>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</si>
  <si>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</si>
  <si>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</si>
  <si>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</si>
  <si>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</si>
  <si>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</si>
  <si>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</si>
  <si>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</si>
  <si>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</si>
  <si>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</si>
  <si>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</si>
  <si>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</si>
  <si>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</si>
  <si>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</si>
  <si>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</si>
  <si>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</si>
  <si>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</si>
  <si>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</si>
  <si>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</si>
  <si>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</si>
  <si>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</si>
  <si>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</si>
  <si>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</si>
  <si>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</si>
  <si>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</si>
  <si>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</si>
  <si>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</si>
  <si>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</si>
  <si>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</si>
  <si>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</si>
  <si>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</si>
  <si>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</si>
  <si>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</si>
  <si>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</si>
  <si>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</si>
  <si>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</si>
  <si>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</si>
  <si>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</si>
  <si>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</si>
  <si>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</si>
  <si>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</si>
  <si>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</si>
  <si>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</si>
  <si>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</si>
  <si>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</si>
  <si>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</si>
  <si>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</si>
  <si>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</si>
  <si>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</si>
  <si>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</si>
  <si>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</si>
  <si>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</si>
  <si>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</si>
  <si>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</si>
  <si>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</si>
  <si>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</si>
  <si>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</si>
  <si>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</si>
  <si>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</si>
  <si>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</si>
  <si>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</si>
  <si>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</si>
  <si>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</si>
  <si>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</si>
  <si>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</si>
  <si>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</si>
  <si>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</si>
  <si>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</si>
  <si>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</si>
  <si>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</si>
  <si>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</si>
  <si>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</si>
  <si>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</si>
  <si>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</si>
  <si>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</si>
  <si>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</si>
  <si>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</si>
  <si>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</si>
  <si>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</si>
  <si>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</si>
  <si>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</si>
  <si>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</si>
  <si>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</si>
  <si>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</si>
  <si>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</si>
  <si>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</si>
  <si>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</si>
  <si>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</si>
  <si>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</si>
  <si>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</si>
  <si>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</si>
  <si>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</si>
  <si>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</si>
  <si>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</si>
  <si>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</si>
  <si>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</si>
  <si>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</si>
  <si>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</si>
  <si>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</si>
  <si>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</si>
  <si>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</si>
  <si>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</si>
  <si>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</si>
  <si>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</si>
  <si>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</si>
  <si>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</si>
  <si>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</si>
  <si>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</si>
  <si>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</si>
  <si>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</si>
  <si>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</si>
  <si>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</si>
  <si>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</si>
  <si>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</si>
  <si>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</si>
  <si>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</si>
  <si>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</si>
  <si>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</si>
  <si>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</si>
  <si>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</si>
  <si>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</si>
  <si>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</si>
  <si>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</si>
  <si>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</si>
  <si>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</si>
  <si>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</si>
  <si>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</si>
  <si>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</si>
  <si>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</si>
  <si>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</si>
  <si>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</si>
  <si>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</si>
  <si>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</si>
  <si>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</si>
  <si>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</si>
  <si>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</si>
  <si>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</si>
  <si>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</si>
  <si>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</si>
  <si>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</si>
  <si>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</si>
  <si>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</si>
  <si>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</si>
  <si>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</si>
  <si>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</si>
  <si>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</si>
  <si>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</si>
  <si>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</si>
  <si>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</si>
  <si>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</si>
  <si>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</si>
  <si>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</si>
  <si>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</si>
  <si>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</si>
  <si>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</si>
  <si>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</si>
  <si>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</si>
  <si>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</si>
  <si>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</si>
  <si>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</si>
  <si>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</si>
  <si>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</si>
  <si>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</si>
  <si>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</si>
  <si>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</si>
  <si>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</si>
  <si>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</si>
  <si>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</si>
  <si>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</si>
  <si>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</si>
  <si>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</si>
  <si>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</si>
  <si>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</si>
  <si>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</si>
  <si>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</si>
  <si>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</si>
  <si>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</si>
  <si>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</si>
  <si>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</si>
  <si>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</si>
  <si>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</si>
  <si>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</si>
  <si>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</si>
  <si>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</si>
  <si>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</si>
  <si>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</si>
  <si>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</si>
  <si>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</si>
  <si>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</si>
  <si>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</si>
  <si>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</si>
  <si>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</si>
  <si>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</si>
  <si>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</si>
  <si>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</si>
  <si>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</si>
  <si>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</si>
  <si>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</si>
  <si>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</si>
  <si>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</si>
  <si>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</si>
  <si>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</si>
  <si>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</si>
  <si>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</si>
  <si>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</si>
  <si>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</si>
  <si>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</si>
  <si>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</si>
  <si>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</si>
  <si>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</si>
  <si>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</si>
  <si>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</si>
  <si>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</si>
  <si>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</si>
  <si>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</si>
  <si>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</si>
  <si>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</si>
  <si>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</si>
  <si>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</si>
  <si>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</si>
  <si>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</si>
  <si>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</si>
  <si>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</si>
  <si>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</si>
  <si>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</si>
  <si>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</si>
  <si>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</si>
  <si>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</si>
  <si>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</si>
  <si>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</si>
  <si>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</si>
  <si>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</si>
  <si>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</si>
  <si>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</si>
  <si>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</si>
  <si>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</si>
  <si>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</si>
  <si>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</si>
  <si>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</si>
  <si>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</si>
  <si>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</si>
  <si>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</si>
  <si>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</si>
  <si>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</si>
  <si>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</si>
  <si>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</si>
  <si>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</si>
  <si>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</si>
  <si>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</si>
  <si>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</si>
  <si>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</si>
  <si>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</si>
  <si>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</si>
  <si>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</si>
  <si>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</si>
  <si>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</si>
  <si>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</si>
  <si>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</si>
  <si>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</si>
  <si>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</si>
  <si>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</si>
  <si>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</si>
  <si>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</si>
  <si>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</si>
  <si>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</si>
  <si>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</si>
  <si>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</si>
  <si>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</si>
  <si>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</si>
  <si>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</si>
  <si>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</si>
  <si>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</si>
  <si>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</si>
  <si>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</si>
  <si>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</si>
  <si>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</si>
  <si>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</si>
  <si>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</si>
  <si>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</si>
  <si>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</si>
  <si>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</si>
  <si>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</si>
  <si>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</si>
  <si>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</si>
  <si>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</si>
  <si>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</si>
  <si>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</si>
  <si>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</si>
  <si>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</si>
  <si>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</si>
  <si>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</si>
  <si>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</si>
  <si>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</si>
  <si>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</si>
  <si>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</si>
  <si>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</si>
  <si>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</si>
  <si>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</si>
  <si>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</si>
  <si>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</si>
  <si>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</si>
  <si>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</si>
  <si>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</si>
  <si>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</si>
  <si>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</si>
  <si>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</si>
  <si>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</si>
  <si>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</si>
  <si>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</si>
  <si>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</si>
  <si>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</si>
  <si>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</si>
  <si>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</si>
  <si>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</si>
  <si>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</si>
  <si>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</si>
  <si>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</si>
  <si>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</si>
  <si>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</si>
  <si>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</si>
  <si>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</si>
  <si>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</si>
  <si>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</si>
  <si>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</si>
  <si>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</si>
  <si>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</si>
  <si>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</si>
  <si>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</si>
  <si>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</si>
  <si>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</si>
  <si>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</si>
  <si>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</si>
  <si>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</si>
  <si>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</si>
  <si>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</si>
  <si>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</si>
  <si>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</si>
  <si>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</si>
  <si>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</si>
  <si>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</si>
  <si>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</si>
  <si>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</si>
  <si>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</si>
  <si>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</si>
  <si>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</si>
  <si>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</si>
  <si>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</si>
  <si>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</si>
  <si>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</si>
  <si>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</si>
  <si>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</si>
  <si>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</si>
  <si>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</si>
  <si>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</si>
  <si>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</si>
  <si>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</si>
  <si>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</si>
  <si>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</si>
  <si>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</si>
  <si>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</si>
  <si>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</si>
  <si>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</si>
  <si>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</si>
  <si>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</si>
  <si>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</si>
  <si>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</si>
  <si>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</si>
  <si>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</si>
  <si>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</si>
  <si>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</si>
  <si>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</si>
  <si>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</si>
  <si>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</si>
  <si>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</si>
  <si>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</si>
  <si>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</si>
  <si>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</si>
  <si>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</si>
  <si>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</si>
  <si>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</si>
  <si>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</si>
  <si>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</si>
  <si>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</si>
  <si>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</si>
  <si>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</si>
  <si>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</si>
  <si>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</si>
  <si>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</si>
  <si>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</si>
  <si>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</si>
  <si>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</si>
  <si>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</si>
  <si>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</si>
  <si>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</si>
  <si>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</si>
  <si>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</si>
  <si>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</si>
  <si>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</si>
  <si>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</si>
  <si>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</si>
  <si>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</si>
  <si>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</si>
  <si>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</si>
  <si>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</si>
  <si>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</si>
  <si>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</si>
  <si>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</si>
  <si>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</si>
  <si>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</si>
  <si>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</si>
  <si>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</si>
  <si>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</si>
  <si>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</si>
  <si>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</si>
  <si>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</si>
  <si>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</si>
  <si>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</si>
  <si>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</si>
  <si>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</si>
  <si>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</si>
  <si>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</si>
  <si>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</si>
  <si>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</si>
  <si>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</si>
  <si>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</si>
  <si>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</si>
  <si>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</si>
  <si>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</si>
  <si>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</si>
  <si>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</si>
  <si>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</si>
  <si>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</si>
  <si>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</si>
  <si>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</si>
  <si>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</si>
  <si>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</si>
  <si>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</si>
  <si>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</si>
  <si>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</si>
  <si>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</si>
  <si>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</si>
  <si>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</si>
  <si>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</si>
  <si>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</si>
  <si>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</si>
  <si>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</si>
  <si>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</si>
  <si>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</si>
  <si>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</si>
  <si>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</si>
  <si>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</si>
  <si>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</si>
  <si>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</si>
  <si>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</si>
  <si>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</si>
  <si>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</si>
  <si>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</si>
  <si>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</si>
  <si>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</si>
  <si>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</si>
  <si>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</si>
  <si>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</si>
  <si>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</si>
  <si>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</si>
  <si>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</si>
  <si>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</si>
  <si>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</si>
  <si>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</si>
  <si>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</si>
  <si>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</si>
  <si>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</si>
  <si>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</si>
  <si>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</si>
  <si>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</si>
  <si>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</si>
  <si>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</si>
  <si>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</si>
  <si>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</si>
  <si>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</si>
  <si>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</si>
  <si>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</si>
  <si>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</si>
  <si>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</si>
  <si>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</si>
  <si>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</si>
  <si>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</si>
  <si>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</si>
  <si>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</si>
  <si>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</si>
  <si>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</si>
  <si>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</si>
  <si>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</si>
  <si>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</si>
  <si>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</si>
  <si>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</si>
  <si>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</si>
  <si>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</si>
  <si>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</si>
  <si>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</si>
  <si>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</si>
  <si>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</si>
  <si>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</si>
  <si>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</si>
  <si>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</si>
  <si>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</si>
  <si>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</si>
  <si>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</si>
  <si>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</si>
  <si>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</si>
  <si>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</si>
  <si>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</si>
  <si>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</si>
  <si>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</si>
  <si>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</si>
  <si>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</si>
  <si>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</si>
  <si>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</si>
  <si>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</si>
  <si>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</si>
  <si>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</si>
  <si>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</si>
  <si>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</si>
  <si>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</si>
  <si>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</si>
  <si>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</si>
  <si>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</si>
  <si>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</si>
  <si>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</si>
  <si>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</si>
  <si>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</si>
  <si>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</si>
  <si>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</si>
  <si>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</si>
  <si>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</si>
  <si>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</si>
  <si>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</si>
  <si>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</si>
  <si>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</si>
  <si>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</si>
  <si>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</si>
  <si>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</si>
  <si>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</si>
  <si>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</si>
  <si>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</si>
  <si>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</si>
  <si>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</si>
  <si>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</si>
  <si>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</si>
  <si>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</si>
  <si>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</si>
  <si>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</si>
  <si>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</si>
  <si>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</si>
  <si>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</si>
  <si>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</si>
  <si>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</si>
  <si>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</si>
  <si>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</si>
  <si>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</si>
  <si>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</si>
  <si>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</si>
  <si>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</si>
  <si>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</si>
  <si>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</si>
  <si>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</si>
  <si>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</si>
  <si>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</si>
  <si>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</si>
  <si>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</si>
  <si>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</si>
  <si>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</si>
  <si>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</si>
  <si>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</si>
  <si>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</si>
  <si>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</si>
  <si>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</si>
  <si>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</si>
  <si>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</si>
  <si>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</si>
  <si>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</si>
  <si>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</si>
  <si>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</si>
  <si>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</si>
  <si>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</si>
  <si>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</si>
  <si>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</si>
  <si>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</si>
  <si>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</si>
  <si>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</si>
  <si>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</si>
  <si>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</si>
  <si>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</si>
  <si>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</si>
  <si>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</si>
  <si>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</si>
  <si>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</si>
  <si>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</si>
  <si>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</si>
  <si>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</si>
  <si>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</si>
  <si>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</si>
  <si>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</si>
  <si>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</si>
  <si>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</si>
  <si>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</si>
  <si>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</si>
  <si>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</si>
  <si>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</si>
  <si>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</si>
  <si>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</si>
  <si>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</si>
  <si>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</si>
  <si>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</si>
  <si>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</si>
  <si>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</si>
  <si>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</si>
  <si>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</si>
  <si>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</si>
  <si>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</si>
  <si>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</si>
  <si>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</si>
  <si>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</si>
  <si>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</si>
  <si>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</si>
  <si>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</si>
  <si>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</si>
  <si>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</si>
  <si>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</si>
  <si>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</si>
  <si>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</si>
  <si>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</si>
  <si>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</si>
  <si>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</si>
  <si>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</si>
  <si>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</si>
  <si>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</si>
  <si>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</si>
  <si>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</si>
  <si>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</si>
  <si>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</si>
  <si>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</si>
  <si>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</si>
  <si>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</si>
  <si>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</si>
  <si>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</si>
  <si>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</si>
  <si>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</si>
  <si>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</si>
  <si>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</si>
  <si>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</si>
  <si>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</si>
  <si>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</si>
  <si>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</si>
  <si>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</si>
  <si>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</si>
  <si>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</si>
  <si>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</si>
  <si>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</si>
  <si>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</si>
  <si>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</si>
  <si>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</si>
  <si>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</si>
  <si>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</si>
  <si>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</si>
  <si>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</si>
  <si>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</si>
  <si>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</si>
  <si>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</si>
  <si>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</si>
  <si>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</si>
  <si>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</si>
  <si>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</si>
  <si>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</si>
  <si>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</si>
  <si>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</si>
  <si>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</si>
  <si>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</si>
  <si>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</si>
  <si>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</si>
  <si>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</si>
  <si>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</si>
  <si>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</si>
  <si>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</si>
  <si>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</si>
  <si>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</si>
  <si>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</si>
  <si>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</si>
  <si>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</si>
  <si>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</si>
  <si>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</si>
  <si>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</si>
  <si>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</si>
  <si>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</si>
  <si>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</si>
  <si>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</si>
  <si>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</si>
  <si>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</si>
  <si>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</si>
  <si>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</si>
  <si>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</si>
  <si>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</si>
  <si>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</si>
  <si>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</si>
  <si>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</si>
  <si>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</si>
  <si>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</si>
  <si>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</si>
  <si>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</si>
  <si>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</si>
  <si>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</si>
  <si>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</si>
  <si>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</si>
  <si>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</si>
  <si>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</si>
  <si>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</si>
  <si>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</si>
  <si>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</si>
  <si>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</si>
  <si>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</si>
  <si>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</si>
  <si>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</si>
  <si>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</si>
  <si>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</si>
  <si>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</si>
  <si>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</si>
  <si>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</si>
  <si>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</si>
  <si>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</si>
  <si>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</si>
  <si>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</si>
  <si>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</si>
  <si>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</si>
  <si>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</si>
  <si>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</si>
  <si>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</si>
  <si>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</si>
  <si>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</si>
  <si>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</si>
  <si>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</si>
  <si>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</si>
  <si>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</si>
  <si>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</si>
  <si>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</si>
  <si>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</si>
  <si>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</si>
  <si>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</si>
  <si>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</si>
  <si>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</si>
  <si>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</si>
  <si>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</si>
  <si>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</si>
  <si>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</si>
  <si>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</si>
  <si>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</si>
  <si>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</si>
  <si>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</si>
  <si>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</si>
  <si>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</si>
  <si>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</si>
  <si>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</si>
  <si>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</si>
  <si>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</si>
  <si>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</si>
  <si>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</si>
  <si>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</si>
  <si>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</si>
  <si>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</si>
  <si>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</si>
  <si>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</si>
  <si>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</si>
  <si>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</si>
  <si>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</si>
  <si>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</si>
  <si>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</si>
  <si>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</si>
  <si>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</si>
  <si>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</si>
  <si>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</si>
  <si>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</si>
  <si>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</si>
  <si>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</si>
  <si>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</si>
  <si>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</si>
  <si>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</si>
  <si>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</si>
  <si>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</si>
  <si>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</si>
  <si>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</si>
  <si>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</si>
  <si>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</si>
  <si>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</si>
  <si>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</si>
  <si>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</si>
  <si>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</si>
  <si>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</si>
  <si>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</si>
  <si>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</si>
  <si>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</si>
  <si>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</si>
  <si>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</si>
  <si>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</si>
  <si>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</si>
  <si>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</si>
  <si>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</si>
  <si>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</si>
  <si>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</si>
  <si>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</si>
  <si>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</si>
  <si>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</si>
  <si>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</si>
  <si>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</si>
  <si>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</si>
  <si>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</si>
  <si>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</si>
  <si>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</si>
  <si>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</si>
  <si>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</si>
  <si>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</si>
  <si>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</si>
  <si>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</si>
  <si>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</si>
  <si>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</si>
  <si>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</si>
  <si>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</si>
  <si>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</si>
  <si>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</si>
  <si>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</si>
  <si>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</si>
  <si>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</si>
  <si>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</si>
  <si>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</si>
  <si>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</si>
  <si>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</si>
  <si>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</si>
  <si>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</si>
  <si>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</si>
  <si>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</si>
  <si>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</si>
  <si>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</si>
  <si>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</si>
  <si>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</si>
  <si>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</si>
  <si>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</si>
  <si>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</si>
  <si>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</si>
  <si>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</si>
  <si>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</si>
  <si>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</si>
  <si>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</si>
  <si>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</si>
  <si>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</si>
  <si>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</si>
  <si>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</si>
  <si>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</si>
  <si>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</si>
  <si>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</si>
  <si>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</si>
  <si>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</si>
  <si>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</si>
  <si>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</si>
  <si>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</si>
  <si>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</si>
  <si>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</si>
  <si>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</si>
  <si>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</si>
  <si>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</si>
  <si>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</si>
  <si>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</si>
  <si>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</si>
  <si>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</si>
  <si>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</si>
  <si>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</si>
  <si>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</si>
  <si>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</si>
  <si>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</si>
  <si>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</si>
  <si>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</si>
  <si>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</si>
  <si>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</si>
  <si>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</si>
  <si>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</si>
  <si>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</si>
  <si>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</si>
  <si>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</si>
  <si>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</si>
  <si>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</si>
  <si>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</si>
  <si>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</si>
  <si>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</si>
  <si>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</si>
  <si>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</si>
  <si>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</si>
  <si>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</si>
  <si>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</si>
  <si>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</si>
  <si>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</si>
  <si>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</si>
  <si>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</si>
  <si>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</si>
  <si>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</si>
  <si>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</si>
  <si>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</si>
  <si>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</si>
  <si>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</si>
  <si>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</si>
  <si>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</si>
  <si>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</si>
  <si>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</si>
  <si>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</si>
  <si>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</si>
  <si>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</si>
  <si>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</si>
  <si>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</si>
  <si>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</si>
  <si>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</si>
  <si>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</si>
  <si>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</si>
  <si>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</si>
  <si>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</si>
  <si>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</si>
  <si>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</si>
  <si>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</si>
  <si>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</si>
  <si>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</si>
  <si>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</si>
  <si>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</si>
  <si>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</si>
  <si>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</si>
  <si>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</si>
  <si>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</si>
  <si>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</si>
  <si>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</si>
  <si>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</si>
  <si>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</si>
  <si>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</si>
  <si>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</si>
  <si>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</si>
  <si>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</si>
  <si>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</si>
  <si>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</si>
  <si>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</si>
  <si>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</si>
  <si>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</si>
  <si>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</si>
  <si>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</si>
  <si>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</si>
  <si>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</si>
  <si>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</si>
  <si>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</si>
  <si>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</si>
  <si>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</si>
  <si>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</si>
  <si>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</si>
  <si>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</si>
  <si>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</si>
  <si>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</si>
  <si>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</si>
  <si>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</si>
  <si>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</si>
  <si>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</si>
  <si>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</si>
  <si>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</si>
  <si>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</si>
  <si>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</si>
  <si>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</si>
  <si>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</si>
  <si>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</si>
  <si>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</si>
  <si>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</si>
  <si>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</si>
  <si>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</si>
  <si>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</si>
  <si>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</si>
  <si>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</si>
  <si>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</si>
  <si>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</si>
  <si>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</si>
  <si>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</si>
  <si>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</si>
  <si>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</si>
  <si>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</si>
  <si>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</si>
  <si>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</si>
  <si>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</si>
  <si>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</si>
  <si>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</si>
  <si>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</si>
  <si>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</si>
  <si>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</si>
  <si>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</si>
  <si>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</si>
  <si>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</si>
  <si>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</si>
  <si>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</si>
  <si>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</si>
  <si>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</si>
  <si>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</si>
  <si>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</si>
  <si>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</si>
  <si>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</si>
  <si>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</si>
  <si>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</si>
  <si>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</si>
  <si>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</si>
  <si>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</si>
  <si>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</si>
  <si>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</si>
  <si>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</si>
  <si>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</si>
  <si>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</si>
  <si>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</si>
  <si>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</si>
  <si>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</si>
  <si>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</si>
  <si>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</si>
  <si>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</si>
  <si>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</si>
  <si>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</si>
  <si>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</si>
  <si>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</si>
  <si>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</si>
  <si>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</si>
  <si>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</si>
  <si>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</si>
  <si>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</si>
  <si>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</si>
  <si>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</si>
  <si>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</si>
  <si>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</si>
  <si>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</si>
  <si>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</si>
  <si>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</si>
  <si>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</si>
  <si>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</si>
  <si>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</si>
  <si>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</si>
  <si>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</si>
  <si>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</si>
  <si>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</si>
  <si>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</si>
  <si>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</si>
  <si>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</si>
  <si>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</si>
  <si>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</si>
  <si>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</si>
  <si>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</si>
  <si>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</si>
  <si>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</si>
  <si>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</si>
  <si>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</si>
  <si>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</si>
  <si>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</si>
  <si>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</si>
  <si>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</si>
  <si>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</si>
  <si>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</si>
  <si>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</si>
  <si>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</si>
  <si>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</si>
  <si>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</si>
  <si>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</si>
  <si>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</si>
  <si>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</si>
  <si>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</si>
  <si>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</si>
  <si>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</si>
  <si>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</si>
  <si>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</si>
  <si>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</si>
  <si>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</si>
  <si>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</si>
  <si>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</si>
  <si>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</si>
  <si>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</si>
  <si>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</si>
  <si>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</si>
  <si>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</si>
  <si>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</si>
  <si>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</si>
  <si>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</si>
  <si>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</si>
  <si>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</si>
  <si>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</si>
  <si>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</si>
  <si>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</si>
  <si>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</si>
  <si>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</si>
  <si>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</si>
  <si>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</si>
  <si>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</si>
  <si>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</si>
  <si>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</si>
  <si>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</si>
  <si>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</si>
  <si>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</si>
  <si>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</si>
  <si>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</si>
  <si>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</si>
  <si>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</si>
  <si>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</si>
  <si>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</si>
  <si>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</si>
  <si>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</si>
  <si>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</si>
  <si>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</si>
  <si>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</si>
  <si>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</si>
  <si>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</si>
  <si>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</si>
  <si>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</si>
  <si>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</si>
  <si>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</si>
  <si>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</si>
  <si>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</si>
  <si>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</si>
  <si>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</si>
  <si>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</si>
  <si>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</si>
  <si>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</si>
  <si>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</si>
  <si>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</si>
  <si>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</si>
  <si>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</si>
  <si>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</si>
  <si>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</si>
  <si>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</si>
  <si>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</si>
  <si>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</si>
  <si>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</si>
  <si>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</si>
  <si>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</si>
  <si>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</si>
  <si>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</si>
  <si>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</si>
  <si>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</si>
  <si>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</si>
  <si>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</si>
  <si>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</si>
  <si>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</si>
  <si>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</si>
  <si>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</si>
  <si>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</si>
  <si>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</si>
  <si>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</si>
  <si>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</si>
  <si>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</si>
  <si>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</si>
  <si>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</si>
  <si>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</si>
  <si>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</si>
  <si>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</si>
  <si>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</si>
  <si>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</si>
  <si>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</si>
  <si>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</si>
  <si>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</si>
  <si>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</si>
  <si>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</si>
  <si>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</si>
  <si>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</si>
  <si>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</si>
  <si>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</si>
  <si>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</si>
  <si>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</si>
  <si>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</si>
  <si>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</si>
  <si>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</si>
  <si>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</si>
  <si>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</si>
  <si>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</si>
  <si>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</si>
  <si>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</si>
  <si>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</si>
  <si>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</si>
  <si>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</si>
  <si>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</si>
  <si>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</si>
  <si>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</si>
  <si>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</si>
  <si>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</si>
  <si>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</si>
  <si>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</si>
  <si>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</si>
  <si>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</si>
  <si>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</si>
  <si>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</si>
  <si>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</si>
  <si>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</si>
  <si>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</si>
  <si>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</si>
  <si>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</si>
  <si>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</si>
  <si>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</si>
  <si>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</si>
  <si>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</si>
  <si>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</si>
  <si>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</si>
  <si>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</si>
  <si>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</si>
  <si>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</si>
  <si>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</si>
  <si>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</si>
  <si>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</si>
  <si>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</si>
  <si>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</si>
  <si>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</si>
  <si>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</si>
  <si>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</si>
  <si>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</si>
  <si>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</si>
  <si>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</si>
  <si>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</si>
  <si>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</si>
  <si>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</si>
  <si>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</si>
  <si>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</si>
  <si>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</si>
  <si>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</si>
  <si>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</si>
  <si>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</si>
  <si>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</si>
  <si>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</si>
  <si>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</si>
  <si>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</si>
  <si>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</si>
  <si>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</si>
  <si>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</si>
  <si>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</si>
  <si>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</si>
  <si>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</si>
  <si>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</si>
  <si>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</si>
  <si>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</si>
  <si>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</si>
  <si>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</si>
  <si>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</si>
  <si>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</si>
  <si>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</si>
  <si>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</si>
  <si>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</si>
  <si>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</si>
  <si>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</si>
  <si>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</si>
  <si>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</si>
  <si>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</si>
  <si>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</si>
  <si>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</si>
  <si>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</si>
  <si>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</si>
  <si>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</si>
  <si>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</si>
  <si>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</si>
  <si>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</si>
  <si>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</si>
  <si>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</si>
  <si>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</si>
  <si>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</si>
  <si>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</si>
  <si>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</si>
  <si>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</si>
  <si>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</si>
  <si>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</si>
  <si>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</si>
  <si>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</si>
  <si>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</si>
  <si>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</si>
  <si>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</si>
  <si>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</si>
  <si>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</si>
  <si>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</si>
  <si>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</si>
  <si>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</si>
  <si>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</si>
  <si>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</si>
  <si>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</si>
  <si>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</si>
  <si>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</si>
  <si>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</si>
  <si>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</si>
  <si>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</si>
  <si>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</si>
  <si>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</si>
  <si>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</si>
  <si>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</si>
  <si>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</si>
  <si>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</si>
  <si>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</si>
  <si>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</si>
  <si>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</si>
  <si>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</si>
  <si>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</si>
  <si>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</si>
  <si>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</si>
  <si>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</si>
  <si>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</si>
  <si>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</si>
  <si>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</si>
  <si>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</si>
  <si>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</si>
  <si>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</si>
  <si>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</si>
  <si>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</si>
  <si>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</si>
  <si>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</si>
  <si>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</si>
  <si>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</si>
  <si>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</si>
  <si>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</si>
  <si>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</si>
  <si>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</si>
  <si>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</si>
  <si>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</si>
  <si>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</si>
  <si>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</si>
  <si>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</si>
  <si>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</si>
  <si>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</si>
  <si>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</si>
  <si>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</si>
  <si>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</si>
  <si>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</si>
  <si>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</si>
  <si>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</si>
  <si>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</si>
  <si>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</si>
  <si>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</si>
  <si>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</si>
  <si>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</si>
  <si>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</si>
  <si>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</si>
  <si>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</si>
  <si>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</si>
  <si>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</si>
  <si>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</si>
  <si>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</si>
  <si>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</si>
  <si>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</si>
  <si>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</si>
  <si>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</si>
  <si>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</si>
  <si>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</si>
  <si>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</si>
  <si>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</si>
  <si>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</si>
  <si>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</si>
  <si>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</si>
  <si>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</si>
  <si>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</si>
  <si>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</si>
  <si>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</si>
  <si>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</si>
  <si>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</si>
  <si>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</si>
  <si>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</si>
  <si>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</si>
  <si>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</si>
  <si>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</si>
  <si>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</si>
  <si>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</si>
  <si>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</si>
  <si>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</si>
  <si>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</si>
  <si>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</si>
  <si>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</si>
  <si>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</si>
  <si>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</si>
  <si>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</si>
  <si>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</si>
  <si>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</si>
  <si>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</si>
  <si>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</si>
  <si>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</si>
  <si>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</si>
  <si>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</si>
  <si>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</si>
  <si>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</si>
  <si>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</si>
  <si>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</si>
  <si>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</si>
  <si>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</si>
  <si>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</si>
  <si>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</si>
  <si>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</si>
  <si>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</si>
  <si>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</si>
  <si>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</si>
  <si>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</si>
  <si>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</si>
  <si>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</si>
  <si>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</si>
  <si>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</si>
  <si>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</si>
  <si>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</si>
  <si>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</si>
  <si>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</si>
  <si>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</si>
  <si>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</si>
  <si>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</si>
  <si>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</si>
  <si>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</si>
  <si>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</si>
  <si>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</si>
  <si>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</si>
  <si>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</si>
  <si>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</si>
  <si>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</si>
  <si>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</si>
  <si>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</si>
  <si>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</si>
  <si>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</si>
  <si>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</si>
  <si>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</si>
  <si>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</si>
  <si>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</si>
  <si>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</si>
  <si>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</si>
  <si>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</si>
  <si>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</si>
  <si>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</si>
  <si>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</si>
  <si>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</si>
  <si>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</si>
  <si>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</si>
  <si>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</si>
  <si>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</si>
  <si>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</si>
  <si>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</si>
  <si>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</si>
  <si>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</si>
  <si>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</si>
  <si>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</si>
  <si>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</si>
  <si>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</si>
  <si>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</si>
  <si>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</si>
  <si>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</si>
  <si>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</si>
  <si>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</si>
  <si>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</si>
  <si>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</si>
  <si>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</si>
  <si>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</si>
  <si>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</si>
  <si>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</si>
  <si>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</si>
  <si>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</si>
  <si>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</si>
  <si>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</si>
  <si>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</si>
  <si>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</si>
  <si>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</si>
  <si>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</si>
  <si>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</si>
  <si>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</si>
  <si>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</si>
  <si>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</si>
  <si>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</si>
  <si>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</si>
  <si>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</si>
  <si>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</si>
  <si>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</si>
  <si>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</si>
  <si>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</si>
  <si>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</si>
  <si>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</si>
  <si>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</si>
  <si>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</si>
  <si>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</si>
  <si>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</si>
  <si>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</si>
  <si>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</si>
  <si>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</si>
  <si>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</si>
  <si>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</si>
  <si>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</si>
  <si>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</si>
  <si>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</si>
  <si>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</si>
  <si>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</si>
  <si>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</si>
  <si>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</si>
  <si>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</si>
  <si>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</si>
  <si>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</si>
  <si>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</si>
  <si>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</si>
  <si>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</si>
  <si>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</si>
  <si>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</si>
  <si>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</si>
  <si>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</si>
  <si>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</si>
  <si>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</si>
  <si>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</si>
  <si>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</si>
  <si>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</si>
  <si>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</si>
  <si>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</si>
  <si>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</si>
  <si>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</si>
  <si>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</si>
  <si>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</si>
  <si>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</si>
  <si>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</si>
  <si>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</si>
  <si>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</si>
  <si>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</si>
  <si>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</si>
  <si>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</si>
  <si>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</si>
  <si>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</si>
  <si>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</si>
  <si>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</si>
  <si>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</si>
  <si>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</si>
  <si>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</si>
  <si>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</si>
  <si>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</si>
  <si>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</si>
  <si>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</si>
  <si>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</si>
  <si>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</si>
  <si>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</si>
  <si>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</si>
  <si>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</si>
  <si>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</si>
  <si>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</si>
  <si>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</si>
  <si>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</si>
  <si>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</si>
  <si>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</si>
  <si>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</si>
  <si>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</si>
  <si>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</si>
  <si>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</si>
  <si>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</si>
  <si>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</si>
  <si>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</si>
  <si>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</si>
  <si>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</si>
  <si>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</si>
  <si>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</si>
  <si>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</si>
  <si>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</si>
  <si>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</si>
  <si>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</si>
  <si>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</si>
  <si>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</si>
  <si>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</si>
  <si>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</si>
  <si>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</si>
  <si>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</si>
  <si>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</si>
  <si>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</si>
  <si>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</si>
  <si>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</si>
  <si>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</si>
  <si>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</si>
  <si>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</si>
  <si>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</si>
  <si>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</si>
  <si>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</si>
  <si>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</si>
  <si>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</si>
  <si>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</si>
  <si>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</si>
  <si>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</si>
  <si>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</si>
  <si>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</si>
  <si>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</si>
  <si>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</si>
  <si>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</si>
  <si>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</si>
  <si>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</si>
  <si>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</si>
  <si>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</si>
  <si>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</si>
  <si>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</si>
  <si>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</si>
  <si>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</si>
  <si>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</si>
  <si>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</si>
  <si>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</si>
  <si>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</si>
  <si>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</si>
  <si>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</si>
  <si>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</si>
  <si>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</si>
  <si>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</si>
  <si>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</si>
  <si>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</si>
  <si>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</si>
  <si>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</si>
  <si>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</si>
  <si>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</si>
  <si>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</si>
  <si>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</si>
  <si>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</si>
  <si>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</si>
  <si>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</si>
  <si>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</si>
  <si>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</si>
  <si>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</si>
  <si>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</si>
  <si>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</si>
  <si>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</si>
  <si>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</si>
  <si>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</si>
  <si>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</si>
  <si>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</si>
  <si>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</si>
  <si>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</si>
  <si>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</si>
  <si>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</si>
  <si>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</si>
  <si>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</si>
  <si>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</si>
  <si>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</si>
  <si>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</si>
  <si>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</si>
  <si>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</si>
  <si>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</si>
  <si>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</si>
  <si>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</si>
  <si>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</si>
  <si>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</si>
  <si>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</si>
  <si>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</si>
  <si>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</si>
  <si>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</si>
  <si>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</si>
  <si>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</si>
  <si>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</si>
  <si>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</si>
  <si>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</si>
  <si>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</si>
  <si>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</si>
  <si>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</si>
  <si>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</si>
  <si>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</si>
  <si>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</si>
  <si>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</si>
  <si>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</si>
  <si>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</si>
  <si>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</si>
  <si>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</si>
  <si>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</si>
  <si>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</si>
  <si>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</si>
  <si>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</si>
  <si>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</si>
  <si>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</si>
  <si>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</si>
  <si>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</si>
  <si>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</si>
  <si>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</si>
  <si>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</si>
  <si>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</si>
  <si>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</si>
  <si>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</si>
  <si>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</si>
  <si>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</si>
  <si>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</si>
  <si>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</si>
  <si>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</si>
  <si>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</si>
  <si>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</si>
  <si>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</si>
  <si>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</si>
  <si>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</si>
  <si>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</si>
  <si>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</si>
  <si>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</si>
  <si>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</si>
  <si>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</si>
  <si>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</si>
  <si>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</si>
  <si>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</si>
  <si>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</si>
  <si>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</si>
  <si>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</si>
  <si>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</si>
  <si>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</si>
  <si>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</si>
  <si>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</si>
  <si>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</si>
  <si>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</si>
  <si>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</si>
  <si>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</si>
  <si>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</si>
  <si>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</si>
  <si>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</si>
  <si>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</si>
  <si>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</si>
  <si>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</si>
  <si>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</si>
  <si>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</si>
  <si>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</si>
  <si>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</si>
  <si>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</si>
  <si>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</si>
  <si>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</si>
  <si>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</si>
  <si>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</si>
  <si>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</si>
  <si>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</si>
  <si>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</si>
  <si>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</si>
  <si>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</si>
  <si>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</si>
  <si>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</si>
  <si>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</si>
  <si>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</si>
  <si>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</si>
  <si>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</si>
  <si>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</si>
  <si>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</si>
  <si>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</si>
  <si>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</si>
  <si>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</si>
  <si>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</si>
  <si>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</si>
  <si>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</si>
  <si>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</si>
  <si>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</si>
  <si>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</si>
  <si>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</si>
  <si>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</si>
  <si>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</si>
  <si>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</si>
  <si>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</si>
  <si>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</si>
  <si>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</si>
  <si>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</si>
  <si>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</si>
  <si>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</si>
  <si>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</si>
  <si>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</si>
  <si>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</si>
  <si>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</si>
  <si>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</si>
  <si>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</si>
  <si>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</si>
  <si>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</si>
  <si>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</si>
  <si>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</si>
  <si>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</si>
  <si>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</si>
  <si>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</si>
  <si>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</si>
  <si>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</si>
  <si>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</si>
  <si>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</si>
  <si>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</si>
  <si>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</si>
  <si>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</si>
  <si>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</si>
  <si>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</si>
  <si>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</si>
  <si>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</si>
  <si>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</si>
  <si>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</si>
  <si>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</si>
  <si>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</si>
  <si>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</si>
  <si>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</si>
  <si>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</si>
  <si>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</si>
  <si>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</si>
  <si>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</si>
  <si>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</si>
  <si>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</si>
  <si>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</si>
  <si>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</si>
  <si>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</si>
  <si>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</si>
  <si>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</si>
  <si>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</si>
  <si>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</si>
  <si>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</si>
  <si>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</si>
  <si>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</si>
  <si>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</si>
  <si>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</si>
  <si>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</si>
  <si>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</si>
  <si>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</si>
  <si>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</si>
  <si>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</si>
  <si>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</si>
  <si>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</si>
  <si>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</si>
  <si>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</si>
  <si>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</si>
  <si>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</si>
  <si>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</si>
  <si>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</si>
  <si>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</si>
  <si>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</si>
  <si>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</si>
  <si>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</si>
  <si>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</si>
  <si>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</si>
  <si>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</si>
  <si>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</si>
  <si>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</si>
  <si>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</si>
  <si>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</si>
  <si>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</si>
  <si>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</si>
  <si>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</si>
  <si>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</si>
  <si>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</si>
  <si>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</si>
  <si>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</si>
  <si>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</si>
  <si>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</si>
  <si>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</si>
  <si>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</si>
  <si>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</si>
  <si>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</si>
  <si>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</si>
  <si>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</si>
  <si>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</si>
  <si>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</si>
  <si>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</si>
  <si>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</si>
  <si>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</si>
  <si>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</si>
  <si>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</si>
  <si>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</si>
  <si>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</si>
  <si>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</si>
  <si>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</si>
  <si>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</si>
  <si>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</si>
  <si>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</si>
  <si>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</si>
  <si>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</si>
  <si>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</si>
  <si>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</si>
  <si>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</si>
  <si>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</si>
  <si>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</si>
  <si>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</si>
  <si>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</si>
  <si>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</si>
  <si>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</si>
  <si>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</si>
  <si>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</si>
  <si>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</si>
  <si>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</si>
  <si>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</si>
  <si>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</si>
  <si>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</si>
  <si>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</si>
  <si>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</si>
  <si>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</si>
  <si>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</si>
  <si>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</si>
  <si>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</si>
  <si>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</si>
  <si>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</si>
  <si>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</si>
  <si>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</si>
  <si>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</si>
  <si>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</si>
  <si>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</si>
  <si>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</si>
  <si>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</si>
  <si>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</si>
  <si>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</si>
  <si>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</si>
  <si>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</si>
  <si>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</si>
  <si>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</si>
  <si>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</si>
  <si>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</si>
  <si>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</si>
  <si>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</si>
  <si>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</si>
  <si>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</si>
  <si>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</si>
  <si>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</si>
  <si>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</si>
  <si>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</si>
  <si>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</si>
  <si>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</si>
  <si>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</si>
  <si>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</si>
  <si>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</si>
  <si>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</si>
  <si>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</si>
  <si>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</si>
  <si>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</si>
  <si>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</si>
  <si>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</si>
  <si>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</si>
  <si>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</si>
  <si>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</si>
  <si>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</si>
  <si>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</si>
  <si>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</si>
  <si>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</si>
  <si>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</si>
  <si>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</si>
  <si>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</si>
  <si>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</si>
  <si>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</si>
  <si>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</si>
  <si>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</si>
  <si>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</si>
  <si>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</si>
  <si>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</si>
  <si>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</si>
  <si>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</si>
  <si>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</si>
  <si>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</si>
  <si>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</si>
  <si>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</si>
  <si>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</si>
  <si>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</si>
  <si>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</si>
  <si>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</si>
  <si>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</si>
  <si>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</si>
  <si>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</si>
  <si>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</si>
  <si>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</si>
  <si>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</si>
  <si>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</si>
  <si>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</si>
  <si>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</si>
  <si>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</si>
  <si>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</si>
  <si>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</si>
  <si>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</si>
  <si>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</si>
  <si>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</si>
  <si>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</si>
  <si>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</si>
  <si>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</si>
  <si>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</si>
  <si>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</si>
  <si>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</si>
  <si>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</si>
  <si>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</si>
  <si>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</si>
  <si>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</si>
  <si>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</si>
  <si>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</si>
  <si>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</si>
  <si>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</si>
  <si>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</si>
  <si>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</si>
  <si>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</si>
  <si>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</si>
  <si>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</si>
  <si>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</si>
  <si>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</si>
  <si>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</si>
  <si>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</si>
  <si>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</si>
  <si>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</si>
  <si>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</si>
  <si>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</si>
  <si>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</si>
  <si>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</si>
  <si>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</si>
  <si>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</si>
  <si>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</si>
  <si>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</si>
  <si>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</si>
  <si>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</si>
  <si>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</si>
  <si>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</si>
  <si>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</si>
  <si>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</si>
  <si>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</si>
  <si>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</si>
  <si>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</si>
  <si>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</si>
  <si>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</si>
  <si>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</si>
  <si>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</si>
  <si>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</si>
  <si>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</si>
  <si>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</si>
  <si>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</si>
  <si>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</si>
  <si>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</si>
  <si>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</si>
  <si>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</si>
  <si>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</si>
  <si>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</si>
  <si>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</si>
  <si>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</si>
  <si>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</si>
  <si>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</si>
  <si>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</si>
  <si>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</si>
  <si>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</si>
  <si>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</si>
  <si>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</si>
  <si>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</si>
  <si>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</si>
  <si>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</si>
  <si>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</si>
  <si>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</si>
  <si>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</si>
  <si>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</si>
  <si>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</si>
  <si>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</si>
  <si>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</si>
  <si>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</si>
  <si>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</si>
  <si>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</si>
  <si>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</si>
  <si>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</si>
  <si>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</si>
  <si>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</si>
  <si>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</si>
  <si>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</si>
  <si>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</si>
  <si>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</si>
  <si>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</si>
  <si>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</si>
  <si>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</si>
  <si>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</si>
  <si>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</si>
  <si>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</si>
  <si>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</si>
  <si>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</si>
  <si>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</si>
  <si>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</si>
  <si>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</si>
  <si>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</si>
  <si>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</si>
  <si>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</si>
  <si>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</si>
  <si>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</si>
  <si>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</si>
  <si>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</si>
  <si>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</si>
  <si>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</si>
  <si>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</si>
  <si>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</si>
  <si>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</si>
  <si>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</si>
  <si>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</si>
  <si>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</si>
  <si>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</si>
  <si>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</si>
  <si>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</si>
  <si>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</si>
  <si>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</si>
  <si>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</si>
  <si>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</si>
  <si>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</si>
  <si>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</si>
  <si>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</si>
  <si>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</si>
  <si>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</si>
  <si>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</si>
  <si>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</si>
  <si>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</si>
  <si>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</si>
  <si>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</si>
  <si>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</si>
  <si>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</si>
  <si>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</si>
  <si>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</si>
  <si>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</si>
  <si>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</si>
  <si>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</si>
  <si>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</si>
  <si>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</si>
  <si>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</si>
  <si>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</si>
  <si>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</si>
  <si>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</si>
  <si>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</si>
  <si>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</si>
  <si>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</si>
  <si>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</si>
  <si>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</si>
  <si>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</si>
  <si>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</si>
  <si>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</si>
  <si>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</si>
  <si>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</si>
  <si>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</si>
  <si>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</si>
  <si>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</si>
  <si>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</si>
  <si>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</si>
  <si>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</si>
  <si>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</si>
  <si>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</si>
  <si>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</si>
  <si>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</si>
  <si>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</si>
  <si>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</si>
  <si>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</si>
  <si>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</si>
  <si>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</si>
  <si>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</si>
  <si>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</si>
  <si>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</si>
  <si>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</si>
  <si>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</si>
  <si>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</si>
  <si>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</si>
  <si>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</si>
  <si>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</si>
  <si>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</si>
  <si>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</si>
  <si>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</si>
  <si>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</si>
  <si>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</si>
  <si>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</si>
  <si>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</si>
  <si>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</si>
  <si>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</si>
  <si>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</si>
  <si>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</si>
  <si>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</si>
  <si>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</si>
  <si>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</si>
  <si>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</si>
  <si>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</si>
  <si>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</si>
  <si>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</si>
  <si>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</si>
  <si>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</si>
  <si>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</si>
  <si>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</si>
  <si>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</si>
  <si>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</si>
  <si>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</si>
  <si>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</si>
  <si>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</si>
  <si>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</si>
  <si>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</si>
  <si>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</si>
  <si>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</si>
  <si>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</si>
  <si>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</si>
  <si>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</si>
  <si>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</si>
  <si>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</si>
  <si>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</si>
  <si>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</si>
  <si>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</si>
  <si>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</si>
  <si>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</si>
  <si>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</si>
  <si>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</si>
  <si>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</si>
  <si>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</si>
  <si>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</si>
  <si>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</si>
  <si>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</si>
  <si>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</si>
  <si>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</si>
  <si>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</si>
  <si>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</si>
  <si>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</si>
  <si>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</si>
  <si>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</si>
  <si>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</si>
  <si>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</si>
  <si>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</si>
  <si>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</si>
  <si>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</si>
  <si>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</si>
  <si>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</si>
  <si>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</si>
  <si>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</si>
  <si>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</si>
  <si>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</si>
  <si>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</si>
  <si>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</si>
  <si>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</si>
  <si>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</si>
  <si>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</si>
  <si>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</si>
  <si>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</si>
  <si>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</si>
  <si>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</si>
  <si>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</si>
  <si>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</si>
  <si>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</si>
  <si>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</si>
  <si>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</si>
  <si>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</si>
  <si>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</si>
  <si>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</si>
  <si>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</si>
  <si>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</si>
  <si>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</si>
  <si>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</si>
  <si>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</si>
  <si>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</si>
  <si>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</si>
  <si>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</si>
  <si>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</si>
  <si>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</si>
  <si>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</si>
  <si>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</si>
  <si>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</si>
  <si>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</si>
  <si>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</si>
  <si>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</si>
  <si>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</si>
  <si>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</si>
  <si>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</si>
  <si>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</si>
  <si>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</si>
  <si>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</si>
  <si>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</si>
  <si>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</si>
  <si>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</si>
  <si>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</si>
  <si>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</si>
  <si>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</si>
  <si>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</si>
  <si>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</si>
  <si>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</si>
  <si>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</si>
  <si>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</si>
  <si>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</si>
  <si>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</si>
  <si>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</si>
  <si>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</si>
  <si>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</si>
  <si>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</si>
  <si>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</si>
  <si>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</si>
  <si>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</si>
  <si>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</si>
  <si>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</si>
  <si>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</si>
  <si>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</si>
  <si>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</si>
  <si>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</si>
  <si>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</si>
  <si>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</si>
  <si>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</si>
  <si>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</si>
  <si>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</si>
  <si>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</si>
  <si>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</si>
  <si>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</si>
  <si>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</si>
  <si>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</si>
  <si>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</si>
  <si>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</si>
  <si>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</si>
  <si>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</si>
  <si>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</si>
  <si>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</si>
  <si>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</si>
  <si>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</si>
  <si>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</si>
  <si>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</si>
  <si>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</si>
  <si>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</si>
  <si>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</si>
  <si>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</si>
  <si>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</si>
  <si>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</si>
  <si>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</si>
  <si>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</si>
  <si>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</si>
  <si>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</si>
  <si>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</si>
  <si>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</si>
  <si>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</si>
  <si>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</si>
  <si>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</si>
  <si>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</si>
  <si>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</si>
  <si>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</si>
  <si>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</si>
  <si>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</si>
  <si>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</si>
  <si>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</si>
  <si>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</si>
  <si>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</si>
  <si>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</si>
  <si>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</si>
  <si>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</si>
  <si>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</si>
  <si>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</si>
  <si>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</si>
  <si>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</si>
  <si>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</si>
  <si>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</si>
  <si>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</si>
  <si>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</si>
  <si>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</si>
  <si>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</si>
  <si>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</si>
  <si>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</si>
  <si>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</si>
  <si>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</si>
  <si>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</si>
  <si>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</si>
  <si>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</si>
  <si>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</si>
  <si>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</si>
  <si>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</si>
  <si>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</si>
  <si>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</si>
  <si>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</si>
  <si>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</si>
  <si>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</si>
  <si>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</si>
  <si>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</si>
  <si>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</si>
  <si>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</si>
  <si>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</si>
  <si>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</si>
  <si>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</si>
  <si>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</si>
  <si>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</si>
  <si>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</si>
  <si>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</si>
  <si>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</si>
  <si>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</si>
  <si>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</si>
  <si>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</si>
  <si>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</si>
  <si>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</si>
  <si>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</si>
  <si>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</si>
  <si>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</si>
  <si>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</si>
  <si>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</si>
  <si>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</si>
  <si>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</si>
  <si>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</si>
  <si>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</si>
  <si>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</si>
  <si>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</si>
  <si>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</si>
  <si>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</si>
  <si>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</si>
  <si>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</si>
  <si>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</si>
  <si>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</si>
  <si>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</si>
  <si>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</si>
  <si>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</si>
  <si>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</si>
  <si>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</si>
  <si>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</si>
  <si>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</si>
  <si>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</si>
  <si>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</si>
  <si>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</si>
  <si>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</si>
  <si>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</si>
  <si>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</si>
  <si>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</si>
  <si>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</si>
  <si>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</si>
  <si>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</si>
  <si>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</si>
  <si>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</si>
  <si>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</si>
  <si>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</si>
  <si>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</si>
  <si>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</si>
  <si>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</si>
  <si>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</si>
  <si>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</si>
  <si>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</si>
  <si>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</si>
  <si>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</si>
  <si>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Category and Subcategory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</si>
  <si>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</si>
  <si>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</si>
  <si>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</si>
  <si>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</si>
  <si>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</si>
  <si>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</si>
  <si>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</si>
  <si>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</si>
  <si>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</si>
  <si>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</si>
  <si>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</si>
  <si>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</si>
  <si>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</si>
  <si>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</si>
  <si>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</si>
  <si>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</si>
  <si>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Goal</t>
  </si>
  <si>
    <t>Number Failed</t>
  </si>
  <si>
    <t>Number Canceled</t>
  </si>
  <si>
    <t>Persantage Failed</t>
  </si>
  <si>
    <t>Percentage Canceled</t>
  </si>
  <si>
    <t>Total Projects</t>
  </si>
  <si>
    <t>Count of launched_at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</si>
  <si>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</si>
  <si>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</si>
  <si>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</si>
  <si>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</si>
  <si>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</si>
  <si>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</si>
  <si>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</si>
  <si>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</si>
  <si>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</si>
  <si>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</si>
  <si>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</si>
  <si>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</si>
  <si>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</si>
  <si>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</si>
  <si>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</si>
  <si>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</si>
  <si>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</si>
  <si>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</si>
  <si>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</si>
  <si>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</si>
  <si>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</si>
  <si>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</si>
  <si>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</si>
  <si>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</si>
  <si>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</si>
  <si>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</si>
  <si>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</si>
  <si>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</si>
  <si>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</si>
  <si>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</si>
  <si>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</si>
  <si>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</si>
  <si>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</si>
  <si>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</si>
  <si>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</si>
  <si>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</si>
  <si>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</si>
  <si>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</si>
  <si>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</si>
  <si>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</si>
  <si>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</si>
  <si>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</si>
  <si>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</si>
  <si>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</si>
  <si>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</si>
  <si>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</si>
  <si>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</si>
  <si>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</si>
  <si>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</si>
  <si>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</si>
  <si>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</si>
  <si>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</si>
  <si>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</si>
  <si>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</si>
  <si>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</si>
  <si>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</si>
  <si>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</si>
  <si>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</si>
  <si>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</si>
  <si>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</si>
  <si>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</si>
  <si>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Percentage Successful</t>
  </si>
  <si>
    <t>Number Successful</t>
  </si>
  <si>
    <t>Category</t>
  </si>
  <si>
    <t>Years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</si>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</sst>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yyyy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numFmt numFmtId="14" formatCode="0.00%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[Kickstarter_Challence.xlsx]Theater Outcomes by Launch Date!PivotTable4</c:name>
    <c:fmtId val="2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1780200072856E-2"/>
          <c:y val="5.5417397469866035E-2"/>
          <c:w val="0.77391841644794401"/>
          <c:h val="0.8846880269814502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A-CF4F-B943-D8241346419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A-CF4F-B943-D8241346419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A-CF4F-B943-D82413464192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A-CF4F-B943-D8241346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3312"/>
        <c:axId val="350444400"/>
      </c:lineChart>
      <c:catAx>
        <c:axId val="106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4400"/>
        <c:crosses val="autoZero"/>
        <c:auto val="1"/>
        <c:lblAlgn val="ctr"/>
        <c:lblOffset val="100"/>
        <c:noMultiLvlLbl val="0"/>
      </c:catAx>
      <c:valAx>
        <c:axId val="3504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vs.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0.24292954062448913</c:v>
                </c:pt>
                <c:pt idx="1">
                  <c:v>0.30501792114695342</c:v>
                </c:pt>
                <c:pt idx="2">
                  <c:v>0.30176940639269406</c:v>
                </c:pt>
                <c:pt idx="3">
                  <c:v>0.29987900786448879</c:v>
                </c:pt>
                <c:pt idx="4">
                  <c:v>0.29914688427299702</c:v>
                </c:pt>
                <c:pt idx="5">
                  <c:v>0.29877515310586178</c:v>
                </c:pt>
                <c:pt idx="6">
                  <c:v>0.29874921826141337</c:v>
                </c:pt>
                <c:pt idx="7">
                  <c:v>0.2984415420531264</c:v>
                </c:pt>
                <c:pt idx="8">
                  <c:v>0.29824895317853062</c:v>
                </c:pt>
                <c:pt idx="9">
                  <c:v>0.29821553311741922</c:v>
                </c:pt>
                <c:pt idx="10">
                  <c:v>0.29810815975539845</c:v>
                </c:pt>
                <c:pt idx="11">
                  <c:v>0.24061032863849766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6-0A45-8987-D9D39CF5A49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Persantage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0.46362596043812326</c:v>
                </c:pt>
                <c:pt idx="1">
                  <c:v>0.37414234511008704</c:v>
                </c:pt>
                <c:pt idx="2">
                  <c:v>0.37882420091324198</c:v>
                </c:pt>
                <c:pt idx="3">
                  <c:v>0.38154869933454327</c:v>
                </c:pt>
                <c:pt idx="4">
                  <c:v>0.38260385756676557</c:v>
                </c:pt>
                <c:pt idx="5">
                  <c:v>0.38313960754905635</c:v>
                </c:pt>
                <c:pt idx="6">
                  <c:v>0.38317698561600999</c:v>
                </c:pt>
                <c:pt idx="7">
                  <c:v>0.38362041769196797</c:v>
                </c:pt>
                <c:pt idx="8">
                  <c:v>0.38389798248953177</c:v>
                </c:pt>
                <c:pt idx="9">
                  <c:v>0.38394614847272496</c:v>
                </c:pt>
                <c:pt idx="10">
                  <c:v>0.38410089814637877</c:v>
                </c:pt>
                <c:pt idx="11">
                  <c:v>0.46696847753185783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6-0A45-8987-D9D39CF5A49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0.29344449893738761</c:v>
                </c:pt>
                <c:pt idx="1">
                  <c:v>0.32083973374295954</c:v>
                </c:pt>
                <c:pt idx="2">
                  <c:v>0.3194063926940639</c:v>
                </c:pt>
                <c:pt idx="3">
                  <c:v>0.31857229280096794</c:v>
                </c:pt>
                <c:pt idx="4">
                  <c:v>0.31824925816023741</c:v>
                </c:pt>
                <c:pt idx="5">
                  <c:v>0.31808523934508187</c:v>
                </c:pt>
                <c:pt idx="6">
                  <c:v>0.31807379612257664</c:v>
                </c:pt>
                <c:pt idx="7">
                  <c:v>0.31793804025490568</c:v>
                </c:pt>
                <c:pt idx="8">
                  <c:v>0.31785306433193755</c:v>
                </c:pt>
                <c:pt idx="9">
                  <c:v>0.31783831840985582</c:v>
                </c:pt>
                <c:pt idx="10">
                  <c:v>0.31779094209822284</c:v>
                </c:pt>
                <c:pt idx="11">
                  <c:v>0.29242119382964454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6-0A45-8987-D9D39CF5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165231"/>
        <c:axId val="2118924351"/>
      </c:lineChart>
      <c:catAx>
        <c:axId val="21191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24351"/>
        <c:crosses val="autoZero"/>
        <c:auto val="1"/>
        <c:lblAlgn val="ctr"/>
        <c:lblOffset val="100"/>
        <c:noMultiLvlLbl val="0"/>
      </c:catAx>
      <c:valAx>
        <c:axId val="21189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6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19</xdr:row>
      <xdr:rowOff>139700</xdr:rowOff>
    </xdr:from>
    <xdr:to>
      <xdr:col>16</xdr:col>
      <xdr:colOff>114300</xdr:colOff>
      <xdr:row>40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39C65-0A41-92DB-9E86-CDA825B6E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15</xdr:row>
      <xdr:rowOff>177800</xdr:rowOff>
    </xdr:from>
    <xdr:to>
      <xdr:col>8</xdr:col>
      <xdr:colOff>101600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A12C8-B1E0-021D-5EE5-3A7FA3F1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stel Russo" refreshedDate="44808.644604513887" createdVersion="8" refreshedVersion="8" minRefreshableVersion="3" recordCount="4114" xr:uid="{8D338E58-B4F9-A342-A61C-AB49649F334C}">
  <cacheSource type="worksheet">
    <worksheetSource ref="A1:N4115" sheet="Sheet1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165">
      <sharedItems containsSemiMixedTypes="0" containsNonDate="0" containsDate="1" containsString="0" minDate="2009-08-10T19:26:00" maxDate="2017-05-03T19:12:00"/>
    </cacheField>
    <cacheField name="launched_at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5" base="9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Quarters" numFmtId="0" databaseField="0">
      <fieldGroup base="9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9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d v="2015-07-23T03:00:00"/>
    <x v="0"/>
    <b v="0"/>
    <n v="182"/>
    <b v="1"/>
    <x v="0"/>
  </r>
  <r>
    <n v="1"/>
    <s v="FannibalFest Fan Convention"/>
    <s v="A Hannibal TV Show Fan Convention and Art Collective"/>
    <n v="10275"/>
    <n v="14653"/>
    <x v="0"/>
    <s v="US"/>
    <s v="USD"/>
    <d v="2017-03-02T14:24:43"/>
    <x v="1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d v="2016-02-15T16:51:23"/>
    <x v="2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d v="2014-08-07T12:21:47"/>
    <x v="3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d v="2015-12-19T20:01:19"/>
    <x v="4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d v="2016-07-29T05:35:00"/>
    <x v="5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d v="2014-06-14T01:44:10"/>
    <x v="6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d v="2016-07-05T01:07:47"/>
    <x v="7"/>
    <b v="0"/>
    <n v="57"/>
    <b v="1"/>
    <x v="0"/>
  </r>
  <r>
    <n v="8"/>
    <s v="Sizzling in the Kitchen Flynn Style"/>
    <s v="Help us raise the funds to film our pilot episode!"/>
    <n v="3500"/>
    <n v="3501.52"/>
    <x v="0"/>
    <s v="US"/>
    <s v="USD"/>
    <d v="2016-04-15T21:00:00"/>
    <x v="8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d v="2016-04-17T02:29:04"/>
    <x v="9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d v="2014-06-25T01:37:59"/>
    <x v="10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d v="2016-08-22T03:00:00"/>
    <x v="11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d v="2014-07-16T03:00:00"/>
    <x v="12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s v="US"/>
    <s v="USD"/>
    <d v="2016-06-23T20:27:00"/>
    <x v="13"/>
    <b v="0"/>
    <n v="51"/>
    <b v="1"/>
    <x v="0"/>
  </r>
  <r>
    <n v="14"/>
    <s v="3010 | Sci-fi Series"/>
    <s v="A highly charged post apocalyptic sci fi series that pulls no punches!"/>
    <n v="6000"/>
    <n v="6056"/>
    <x v="0"/>
    <s v="AU"/>
    <s v="AUD"/>
    <d v="2014-07-13T13:59:00"/>
    <x v="14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d v="2015-09-27T20:14:00"/>
    <x v="15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d v="2014-06-16T05:30:00"/>
    <x v="16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d v="2014-11-04T18:33:42"/>
    <x v="17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d v="2014-09-17T13:00:56"/>
    <x v="18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d v="2015-07-20T19:35:34"/>
    <x v="19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d v="2015-09-13T18:11:52"/>
    <x v="2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d v="2014-09-26T15:03:09"/>
    <x v="21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s v="US"/>
    <s v="USD"/>
    <d v="2015-01-01T07:59:00"/>
    <x v="22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d v="2015-04-30T15:20:00"/>
    <x v="23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s v="US"/>
    <s v="USD"/>
    <d v="2015-09-15T19:39:00"/>
    <x v="24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d v="2016-01-09T00:36:01"/>
    <x v="25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d v="2014-08-17T12:22:24"/>
    <x v="26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d v="2014-11-16T04:57:13"/>
    <x v="27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d v="2015-12-16T23:08:04"/>
    <x v="28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d v="2014-07-22T16:09:28"/>
    <x v="29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d v="2014-08-21T07:01:55"/>
    <x v="30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d v="2016-01-25T19:00:34"/>
    <x v="31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d v="2016-05-13T03:59:00"/>
    <x v="32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d v="2015-11-08T16:51:41"/>
    <x v="33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d v="2014-08-05T07:43:21"/>
    <x v="34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d v="2015-04-28T00:00:00"/>
    <x v="35"/>
    <b v="0"/>
    <n v="28"/>
    <b v="1"/>
    <x v="0"/>
  </r>
  <r>
    <n v="36"/>
    <s v="THE LISTENING BOX"/>
    <s v="A modern day priest makes an unusual discovery, setting off a chain of events."/>
    <n v="6000"/>
    <n v="8529"/>
    <x v="0"/>
    <s v="US"/>
    <s v="USD"/>
    <d v="2015-04-04T06:22:05"/>
    <x v="36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d v="2015-02-27T16:37:59"/>
    <x v="37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d v="2013-05-11T01:22:24"/>
    <x v="38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d v="2014-05-25T22:59:00"/>
    <x v="39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d v="2014-06-19T04:00:00"/>
    <x v="40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d v="2014-10-05T13:39:14"/>
    <x v="41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d v="2014-12-28T15:20:26"/>
    <x v="42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d v="2014-07-13T00:00:00"/>
    <x v="43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d v="2014-10-07T02:22:17"/>
    <x v="44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d v="2016-04-27T14:58:27"/>
    <x v="45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d v="2015-12-15T23:09:34"/>
    <x v="46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d v="2014-12-19T20:40:07"/>
    <x v="4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d v="2015-03-01T12:00:00"/>
    <x v="48"/>
    <b v="0"/>
    <n v="38"/>
    <b v="1"/>
    <x v="0"/>
  </r>
  <r>
    <n v="49"/>
    <s v="Driving Jersey - Season Five"/>
    <s v="Driving Jersey is real people telling real stories."/>
    <n v="12000"/>
    <n v="12000"/>
    <x v="0"/>
    <s v="US"/>
    <s v="USD"/>
    <d v="2015-10-24T04:14:05"/>
    <x v="49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d v="2015-01-30T17:00:00"/>
    <x v="50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d v="2015-08-10T22:17:17"/>
    <x v="51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d v="2014-07-17T16:50:46"/>
    <x v="52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s v="US"/>
    <s v="USD"/>
    <d v="2014-04-04T22:00:00"/>
    <x v="53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d v="2015-12-25T17:07:01"/>
    <x v="54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d v="2016-05-27T23:15:16"/>
    <x v="55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s v="GB"/>
    <s v="GBP"/>
    <d v="2015-06-08T16:00:00"/>
    <x v="56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d v="2015-04-25T19:59:22"/>
    <x v="57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s v="US"/>
    <s v="USD"/>
    <d v="2014-11-19T18:52:52"/>
    <x v="58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d v="2015-09-14T21:00:00"/>
    <x v="59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d v="2014-03-23T00:00:00"/>
    <x v="60"/>
    <b v="0"/>
    <n v="108"/>
    <b v="1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d v="2013-06-06T19:32:37"/>
    <x v="61"/>
    <b v="0"/>
    <n v="23"/>
    <b v="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d v="2013-03-03T19:11:18"/>
    <x v="62"/>
    <b v="0"/>
    <n v="48"/>
    <b v="1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d v="2013-12-28T04:59:00"/>
    <x v="63"/>
    <b v="0"/>
    <n v="64"/>
    <b v="1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d v="2013-07-08T00:26:21"/>
    <x v="64"/>
    <b v="0"/>
    <n v="24"/>
    <b v="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d v="2014-08-11T05:59:00"/>
    <x v="65"/>
    <b v="0"/>
    <n v="57"/>
    <b v="1"/>
    <x v="0"/>
  </r>
  <r>
    <n v="66"/>
    <s v="A Stagnant Fever: Short Film"/>
    <s v="A dark comedy set in the '60s about clinical depression and one night stands."/>
    <n v="2000"/>
    <n v="2372"/>
    <x v="0"/>
    <s v="US"/>
    <s v="USD"/>
    <d v="2016-07-18T20:23:40"/>
    <x v="66"/>
    <b v="0"/>
    <n v="26"/>
    <b v="1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d v="2012-07-15T14:00:04"/>
    <x v="67"/>
    <b v="0"/>
    <n v="20"/>
    <b v="1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d v="2014-02-23T13:39:51"/>
    <x v="68"/>
    <b v="0"/>
    <n v="36"/>
    <b v="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d v="2011-10-02T06:59:00"/>
    <x v="69"/>
    <b v="0"/>
    <n v="178"/>
    <b v="1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d v="2011-09-04T21:30:45"/>
    <x v="70"/>
    <b v="0"/>
    <n v="17"/>
    <b v="1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d v="2012-05-28T06:30:57"/>
    <x v="71"/>
    <b v="0"/>
    <n v="32"/>
    <b v="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d v="2012-11-15T00:00:00"/>
    <x v="72"/>
    <b v="0"/>
    <n v="41"/>
    <b v="1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d v="2011-05-03T03:59:00"/>
    <x v="73"/>
    <b v="0"/>
    <n v="18"/>
    <b v="1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d v="2016-01-21T11:41:35"/>
    <x v="74"/>
    <b v="0"/>
    <n v="29"/>
    <b v="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d v="2013-04-23T05:01:12"/>
    <x v="75"/>
    <b v="0"/>
    <n v="47"/>
    <b v="1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d v="2011-12-27T17:35:58"/>
    <x v="76"/>
    <b v="0"/>
    <n v="15"/>
    <b v="1"/>
    <x v="0"/>
  </r>
  <r>
    <n v="77"/>
    <s v="Jonah and the Crab"/>
    <s v="A short film about a boy searching for companionship in a hermit crab he finds on the beach."/>
    <n v="400"/>
    <n v="1570"/>
    <x v="0"/>
    <s v="US"/>
    <s v="USD"/>
    <d v="2012-05-21T02:59:00"/>
    <x v="77"/>
    <b v="0"/>
    <n v="26"/>
    <b v="1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d v="2016-09-01T17:32:01"/>
    <x v="78"/>
    <b v="0"/>
    <n v="35"/>
    <b v="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d v="2014-04-25T18:38:13"/>
    <x v="79"/>
    <b v="0"/>
    <n v="41"/>
    <b v="1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d v="2013-12-10T02:00:56"/>
    <x v="80"/>
    <b v="0"/>
    <n v="47"/>
    <b v="1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d v="2012-07-14T03:02:00"/>
    <x v="81"/>
    <b v="0"/>
    <n v="28"/>
    <b v="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d v="2011-10-09T19:41:01"/>
    <x v="82"/>
    <b v="0"/>
    <n v="100"/>
    <b v="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d v="2015-02-22T11:30:00"/>
    <x v="83"/>
    <b v="0"/>
    <n v="13"/>
    <b v="1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d v="2011-05-15T18:11:26"/>
    <x v="84"/>
    <b v="0"/>
    <n v="7"/>
    <b v="1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d v="2011-09-23T03:00:37"/>
    <x v="85"/>
    <b v="0"/>
    <n v="21"/>
    <b v="1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d v="2015-12-27T14:20:45"/>
    <x v="86"/>
    <b v="0"/>
    <n v="17"/>
    <b v="1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d v="2010-06-03T01:41:00"/>
    <x v="87"/>
    <b v="0"/>
    <n v="25"/>
    <b v="1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d v="2014-06-22T15:48:51"/>
    <x v="88"/>
    <b v="0"/>
    <n v="60"/>
    <b v="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d v="2013-06-02T18:03:12"/>
    <x v="89"/>
    <b v="0"/>
    <n v="56"/>
    <b v="1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d v="2011-07-12T07:08:19"/>
    <x v="90"/>
    <b v="0"/>
    <n v="16"/>
    <b v="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d v="2011-05-17T09:39:24"/>
    <x v="91"/>
    <b v="0"/>
    <n v="46"/>
    <b v="1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d v="2017-02-01T08:00:00"/>
    <x v="92"/>
    <b v="0"/>
    <n v="43"/>
    <b v="1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d v="2012-07-03T21:00:00"/>
    <x v="93"/>
    <b v="0"/>
    <n v="15"/>
    <b v="1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d v="2014-04-07T17:13:42"/>
    <x v="94"/>
    <b v="0"/>
    <n v="12"/>
    <b v="1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d v="2012-02-26T00:07:21"/>
    <x v="95"/>
    <b v="0"/>
    <n v="21"/>
    <b v="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d v="2010-08-01T03:00:00"/>
    <x v="96"/>
    <b v="0"/>
    <n v="34"/>
    <b v="1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d v="2011-07-12T03:14:42"/>
    <x v="97"/>
    <b v="0"/>
    <n v="8"/>
    <b v="1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d v="2012-12-07T23:30:00"/>
    <x v="98"/>
    <b v="0"/>
    <n v="60"/>
    <b v="1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d v="2014-01-22T21:39:59"/>
    <x v="99"/>
    <b v="0"/>
    <n v="39"/>
    <b v="1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d v="2012-11-04T19:04:46"/>
    <x v="100"/>
    <b v="0"/>
    <n v="26"/>
    <b v="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d v="2013-01-24T18:38:30"/>
    <x v="101"/>
    <b v="0"/>
    <n v="35"/>
    <b v="1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d v="2010-12-23T03:08:53"/>
    <x v="102"/>
    <b v="0"/>
    <n v="65"/>
    <b v="1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d v="2014-03-07T19:20:30"/>
    <x v="103"/>
    <b v="0"/>
    <n v="49"/>
    <b v="1"/>
    <x v="0"/>
  </r>
  <r>
    <n v="104"/>
    <s v="Good 'Ol Trumpet"/>
    <s v="UCF short film about an old man, his love for music, and his misplaced trumpet.  "/>
    <n v="500"/>
    <n v="600"/>
    <x v="0"/>
    <s v="US"/>
    <s v="USD"/>
    <d v="2011-04-03T01:00:00"/>
    <x v="104"/>
    <b v="0"/>
    <n v="10"/>
    <b v="1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d v="2016-05-14T00:00:00"/>
    <x v="105"/>
    <b v="0"/>
    <n v="60"/>
    <b v="1"/>
    <x v="0"/>
  </r>
  <r>
    <n v="106"/>
    <s v="LOST WEEKEND"/>
    <s v="A Boy. A Girl. A Car. A Serial Killer."/>
    <n v="5000"/>
    <n v="5025"/>
    <x v="0"/>
    <s v="US"/>
    <s v="USD"/>
    <d v="2012-04-02T18:38:21"/>
    <x v="106"/>
    <b v="0"/>
    <n v="27"/>
    <b v="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d v="2011-04-24T23:34:47"/>
    <x v="107"/>
    <b v="0"/>
    <n v="69"/>
    <b v="1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d v="2013-05-31T14:42:50"/>
    <x v="108"/>
    <b v="0"/>
    <n v="47"/>
    <b v="1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d v="2011-02-26T00:37:10"/>
    <x v="109"/>
    <b v="0"/>
    <n v="47"/>
    <b v="1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d v="2013-11-14T05:59:00"/>
    <x v="110"/>
    <b v="0"/>
    <n v="26"/>
    <b v="1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d v="2015-05-31T07:59:47"/>
    <x v="111"/>
    <b v="0"/>
    <n v="53"/>
    <b v="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d v="2014-04-13T02:00:00"/>
    <x v="112"/>
    <b v="0"/>
    <n v="81"/>
    <b v="1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d v="2011-08-06T15:00:00"/>
    <x v="113"/>
    <b v="0"/>
    <n v="78"/>
    <b v="1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d v="2012-01-13T06:34:48"/>
    <x v="114"/>
    <b v="0"/>
    <n v="35"/>
    <b v="1"/>
    <x v="0"/>
  </r>
  <r>
    <n v="115"/>
    <s v="The World's Greatest Lover"/>
    <s v="Never judge a book (or a lover) by their cover."/>
    <n v="450"/>
    <n v="632"/>
    <x v="0"/>
    <s v="US"/>
    <s v="USD"/>
    <d v="2012-02-04T17:44:04"/>
    <x v="115"/>
    <b v="0"/>
    <n v="22"/>
    <b v="1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d v="2011-04-08T10:55:55"/>
    <x v="116"/>
    <b v="0"/>
    <n v="57"/>
    <b v="1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d v="2010-06-09T19:00:00"/>
    <x v="117"/>
    <b v="0"/>
    <n v="27"/>
    <b v="1"/>
    <x v="0"/>
  </r>
  <r>
    <n v="118"/>
    <s v="DENOUNCED - A Short Film"/>
    <s v="When a ruthless hit-man is 'denounced' from the mafia, his old enemies declare war."/>
    <n v="5000"/>
    <n v="5651.58"/>
    <x v="0"/>
    <s v="US"/>
    <s v="USD"/>
    <d v="2011-07-29T01:17:16"/>
    <x v="118"/>
    <b v="0"/>
    <n v="39"/>
    <b v="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d v="2011-08-13T23:00:00"/>
    <x v="119"/>
    <b v="0"/>
    <n v="37"/>
    <b v="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d v="2016-10-03T01:11:47"/>
    <x v="120"/>
    <b v="0"/>
    <n v="1"/>
    <b v="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d v="2015-04-18T10:16:00"/>
    <x v="121"/>
    <b v="0"/>
    <n v="1"/>
    <b v="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d v="2016-10-10T10:21:47"/>
    <x v="122"/>
    <b v="0"/>
    <n v="0"/>
    <b v="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d v="2014-10-28T22:00:00"/>
    <x v="123"/>
    <b v="0"/>
    <n v="6"/>
    <b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d v="2015-05-15T22:17:22"/>
    <x v="124"/>
    <b v="0"/>
    <n v="0"/>
    <b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d v="2017-02-03T23:51:20"/>
    <x v="125"/>
    <b v="0"/>
    <n v="6"/>
    <b v="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d v="2015-06-11T02:00:00"/>
    <x v="126"/>
    <b v="0"/>
    <n v="13"/>
    <b v="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d v="2015-04-03T13:59:01"/>
    <x v="127"/>
    <b v="0"/>
    <n v="4"/>
    <b v="0"/>
    <x v="0"/>
  </r>
  <r>
    <n v="128"/>
    <s v="Ralphi3 (Canceled)"/>
    <s v="A Science Fiction film filled with entertainment and Excitement"/>
    <n v="100000"/>
    <n v="1867"/>
    <x v="1"/>
    <s v="US"/>
    <s v="USD"/>
    <d v="2016-10-20T05:28:13"/>
    <x v="128"/>
    <b v="0"/>
    <n v="6"/>
    <b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d v="2014-10-30T22:29:43"/>
    <x v="129"/>
    <b v="0"/>
    <n v="0"/>
    <b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d v="2014-06-16T20:16:00"/>
    <x v="130"/>
    <b v="0"/>
    <n v="0"/>
    <b v="0"/>
    <x v="0"/>
  </r>
  <r>
    <n v="131"/>
    <s v="I (Canceled)"/>
    <s v="I"/>
    <n v="1200"/>
    <n v="0"/>
    <x v="1"/>
    <s v="US"/>
    <s v="USD"/>
    <d v="2016-07-06T00:00:00"/>
    <x v="131"/>
    <b v="0"/>
    <n v="0"/>
    <b v="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d v="2014-11-07T20:30:07"/>
    <x v="132"/>
    <b v="0"/>
    <n v="81"/>
    <b v="0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d v="2016-05-31T17:31:00"/>
    <x v="133"/>
    <b v="0"/>
    <n v="0"/>
    <b v="0"/>
    <x v="0"/>
  </r>
  <r>
    <n v="134"/>
    <s v="MARLEY'S GHOST (AMBASSADORS OF STEAM) (Canceled)"/>
    <s v="steampunk  remake of &quot;a Christmas carol&quot;"/>
    <n v="5000"/>
    <n v="0"/>
    <x v="1"/>
    <s v="US"/>
    <s v="USD"/>
    <d v="2015-09-04T17:00:00"/>
    <x v="134"/>
    <b v="0"/>
    <n v="0"/>
    <b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d v="2014-07-01T19:00:00"/>
    <x v="135"/>
    <b v="0"/>
    <n v="5"/>
    <b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d v="2015-05-16T10:16:00"/>
    <x v="136"/>
    <b v="0"/>
    <n v="0"/>
    <b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d v="2015-10-12T13:46:33"/>
    <x v="137"/>
    <b v="0"/>
    <n v="0"/>
    <b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d v="2015-08-01T04:59:00"/>
    <x v="138"/>
    <b v="0"/>
    <n v="58"/>
    <b v="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d v="2015-07-12T22:06:12"/>
    <x v="139"/>
    <b v="0"/>
    <n v="1"/>
    <b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d v="2015-03-20T03:45:32"/>
    <x v="140"/>
    <b v="0"/>
    <n v="0"/>
    <b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d v="2015-05-31T03:40:23"/>
    <x v="141"/>
    <b v="0"/>
    <n v="28"/>
    <b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d v="2014-11-16T22:26:18"/>
    <x v="142"/>
    <b v="0"/>
    <n v="1"/>
    <b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d v="2016-09-03T05:55:00"/>
    <x v="143"/>
    <b v="0"/>
    <n v="0"/>
    <b v="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d v="2015-04-13T17:17:52"/>
    <x v="144"/>
    <b v="0"/>
    <n v="37"/>
    <b v="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d v="2015-08-11T13:00:52"/>
    <x v="145"/>
    <b v="0"/>
    <n v="9"/>
    <b v="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d v="2017-01-18T00:23:18"/>
    <x v="146"/>
    <b v="0"/>
    <n v="3"/>
    <b v="0"/>
    <x v="0"/>
  </r>
  <r>
    <n v="147"/>
    <s v="Consumed (Static Air) (Canceled)"/>
    <s v="Film makers catch live footage beyond their wildest dreams."/>
    <n v="7000"/>
    <n v="0"/>
    <x v="1"/>
    <s v="GB"/>
    <s v="GBP"/>
    <d v="2015-01-08T18:18:00"/>
    <x v="147"/>
    <b v="0"/>
    <n v="0"/>
    <b v="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d v="2016-02-27T06:45:36"/>
    <x v="148"/>
    <b v="0"/>
    <n v="2"/>
    <b v="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d v="2014-12-25T08:00:00"/>
    <x v="149"/>
    <b v="0"/>
    <n v="6"/>
    <b v="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d v="2015-05-26T03:53:02"/>
    <x v="150"/>
    <b v="0"/>
    <n v="67"/>
    <b v="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d v="2015-06-18T13:13:11"/>
    <x v="151"/>
    <b v="0"/>
    <n v="5"/>
    <b v="0"/>
    <x v="0"/>
  </r>
  <r>
    <n v="152"/>
    <s v="The Great Dark (Canceled)"/>
    <s v="The Great Dark is a journey through the unimaginable...and un foreseeable..."/>
    <n v="380000"/>
    <n v="30"/>
    <x v="1"/>
    <s v="US"/>
    <s v="USD"/>
    <d v="2014-09-23T01:51:40"/>
    <x v="152"/>
    <b v="0"/>
    <n v="2"/>
    <b v="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d v="2014-12-02T15:04:04"/>
    <x v="153"/>
    <b v="0"/>
    <n v="10"/>
    <b v="0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d v="2015-06-03T13:08:15"/>
    <x v="154"/>
    <b v="0"/>
    <n v="3"/>
    <b v="0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d v="2015-07-23T13:25:35"/>
    <x v="155"/>
    <b v="0"/>
    <n v="4"/>
    <b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d v="2014-08-03T02:59:56"/>
    <x v="156"/>
    <b v="0"/>
    <n v="15"/>
    <b v="0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d v="2016-02-26T21:52:52"/>
    <x v="157"/>
    <b v="0"/>
    <n v="2"/>
    <b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d v="2014-10-22T01:50:28"/>
    <x v="158"/>
    <b v="0"/>
    <n v="0"/>
    <b v="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d v="2016-07-03T10:25:45"/>
    <x v="159"/>
    <b v="0"/>
    <n v="1"/>
    <b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d v="2015-08-15T21:54:51"/>
    <x v="160"/>
    <b v="0"/>
    <n v="0"/>
    <b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d v="2014-07-02T16:29:55"/>
    <x v="161"/>
    <b v="0"/>
    <n v="1"/>
    <b v="0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d v="2014-08-16T23:42:00"/>
    <x v="162"/>
    <b v="0"/>
    <n v="10"/>
    <b v="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d v="2015-10-01T00:00:00"/>
    <x v="163"/>
    <b v="0"/>
    <n v="0"/>
    <b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d v="2014-09-19T18:18:21"/>
    <x v="164"/>
    <b v="0"/>
    <n v="7"/>
    <b v="0"/>
    <x v="0"/>
  </r>
  <r>
    <n v="165"/>
    <s v="NET"/>
    <s v="A teacher. A boy. The beach and a heatwave that drove them all insane."/>
    <n v="17000"/>
    <n v="0"/>
    <x v="2"/>
    <s v="GB"/>
    <s v="GBP"/>
    <d v="2016-01-12T15:48:44"/>
    <x v="165"/>
    <b v="0"/>
    <n v="0"/>
    <b v="0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d v="2017-01-16T01:49:22"/>
    <x v="166"/>
    <b v="0"/>
    <n v="1"/>
    <b v="0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d v="2015-08-04T22:15:35"/>
    <x v="167"/>
    <b v="0"/>
    <n v="2"/>
    <b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d v="2015-03-19T19:02:50"/>
    <x v="168"/>
    <b v="0"/>
    <n v="3"/>
    <b v="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d v="2014-10-18T12:07:39"/>
    <x v="169"/>
    <b v="0"/>
    <n v="10"/>
    <b v="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d v="2015-08-30T05:28:00"/>
    <x v="170"/>
    <b v="0"/>
    <n v="10"/>
    <b v="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d v="2016-08-12T04:20:14"/>
    <x v="171"/>
    <b v="0"/>
    <n v="1"/>
    <b v="0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d v="2015-03-19T08:28:43"/>
    <x v="172"/>
    <b v="0"/>
    <n v="0"/>
    <b v="0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d v="2015-02-28T13:45:08"/>
    <x v="173"/>
    <b v="0"/>
    <n v="0"/>
    <b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d v="2015-05-08T18:12:56"/>
    <x v="174"/>
    <b v="0"/>
    <n v="0"/>
    <b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d v="2014-08-29T18:40:11"/>
    <x v="175"/>
    <b v="0"/>
    <n v="26"/>
    <b v="0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d v="2015-08-05T19:46:39"/>
    <x v="176"/>
    <b v="0"/>
    <n v="0"/>
    <b v="0"/>
    <x v="0"/>
  </r>
  <r>
    <n v="177"/>
    <s v="The Good Samaritan"/>
    <s v="I'm making a modern day version of the bible story &quot; The Good Samaritan&quot;"/>
    <n v="450"/>
    <n v="180"/>
    <x v="2"/>
    <s v="US"/>
    <s v="USD"/>
    <d v="2015-03-24T00:08:46"/>
    <x v="177"/>
    <b v="0"/>
    <n v="7"/>
    <b v="0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d v="2015-11-26T23:55:45"/>
    <x v="178"/>
    <b v="0"/>
    <n v="0"/>
    <b v="0"/>
    <x v="0"/>
  </r>
  <r>
    <n v="179"/>
    <s v="Sustain: A Film About Survival"/>
    <s v="A feature-length film about how three people survive in a diseased world."/>
    <n v="1000"/>
    <n v="200"/>
    <x v="2"/>
    <s v="US"/>
    <s v="USD"/>
    <d v="2016-03-04T01:55:55"/>
    <x v="179"/>
    <b v="0"/>
    <n v="2"/>
    <b v="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d v="2015-04-13T19:00:00"/>
    <x v="180"/>
    <b v="0"/>
    <n v="13"/>
    <b v="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d v="2015-06-22T17:48:15"/>
    <x v="181"/>
    <b v="0"/>
    <n v="4"/>
    <b v="0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d v="2017-01-07T00:17:12"/>
    <x v="182"/>
    <b v="0"/>
    <n v="0"/>
    <b v="0"/>
    <x v="0"/>
  </r>
  <r>
    <n v="183"/>
    <s v="Three Little Words"/>
    <s v="Don't kill me until I meet my Dad"/>
    <n v="12500"/>
    <n v="4482"/>
    <x v="2"/>
    <s v="GB"/>
    <s v="GBP"/>
    <d v="2014-11-26T20:26:50"/>
    <x v="183"/>
    <b v="0"/>
    <n v="12"/>
    <b v="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d v="2014-09-01T03:59:00"/>
    <x v="184"/>
    <b v="0"/>
    <n v="2"/>
    <b v="0"/>
    <x v="0"/>
  </r>
  <r>
    <n v="185"/>
    <s v="BLANK Short Movie"/>
    <s v="Love has no boundaries!"/>
    <n v="40000"/>
    <n v="2200"/>
    <x v="2"/>
    <s v="NO"/>
    <s v="NOK"/>
    <d v="2016-08-18T21:52:19"/>
    <x v="185"/>
    <b v="0"/>
    <n v="10"/>
    <b v="0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d v="2017-03-03T20:00:00"/>
    <x v="186"/>
    <b v="0"/>
    <n v="0"/>
    <b v="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d v="2015-07-21T06:59:00"/>
    <x v="187"/>
    <b v="0"/>
    <n v="5"/>
    <b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d v="2014-09-05T04:23:35"/>
    <x v="188"/>
    <b v="0"/>
    <n v="0"/>
    <b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d v="2016-09-03T16:34:37"/>
    <x v="189"/>
    <b v="0"/>
    <n v="5"/>
    <b v="0"/>
    <x v="0"/>
  </r>
  <r>
    <n v="190"/>
    <s v="REGIONRAT, the movie"/>
    <s v="Because hope can be a 4 letter word"/>
    <n v="12000"/>
    <n v="50"/>
    <x v="2"/>
    <s v="US"/>
    <s v="USD"/>
    <d v="2016-06-16T15:37:26"/>
    <x v="190"/>
    <b v="0"/>
    <n v="1"/>
    <b v="0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d v="2015-10-02T10:35:38"/>
    <x v="191"/>
    <b v="0"/>
    <n v="3"/>
    <b v="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d v="2014-10-17T19:00:32"/>
    <x v="192"/>
    <b v="0"/>
    <n v="3"/>
    <b v="0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d v="2014-11-28T23:26:06"/>
    <x v="193"/>
    <b v="0"/>
    <n v="0"/>
    <b v="0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d v="2016-03-06T23:55:31"/>
    <x v="194"/>
    <b v="0"/>
    <n v="3"/>
    <b v="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d v="2015-07-10T16:05:32"/>
    <x v="195"/>
    <b v="0"/>
    <n v="0"/>
    <b v="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d v="2015-10-10T21:00:00"/>
    <x v="196"/>
    <b v="0"/>
    <n v="19"/>
    <b v="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d v="2017-02-17T21:00:00"/>
    <x v="197"/>
    <b v="0"/>
    <n v="8"/>
    <b v="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d v="2014-10-05T09:12:02"/>
    <x v="198"/>
    <b v="0"/>
    <n v="6"/>
    <b v="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d v="2016-09-01T02:58:22"/>
    <x v="199"/>
    <b v="0"/>
    <n v="0"/>
    <b v="0"/>
    <x v="0"/>
  </r>
  <r>
    <n v="200"/>
    <s v="The Crossing Shore"/>
    <s v="A film dedicated to an AAF Pilot's struggle to survive behind enemy lines during WWII."/>
    <n v="6000"/>
    <n v="1571.55"/>
    <x v="2"/>
    <s v="US"/>
    <s v="USD"/>
    <d v="2014-09-15T02:00:03"/>
    <x v="200"/>
    <b v="0"/>
    <n v="18"/>
    <b v="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d v="2015-02-08T19:38:49"/>
    <x v="201"/>
    <b v="0"/>
    <n v="7"/>
    <b v="0"/>
    <x v="0"/>
  </r>
  <r>
    <n v="202"/>
    <s v="Modern Gangsters"/>
    <s v="new web series created by jonney terry"/>
    <n v="6000"/>
    <n v="0"/>
    <x v="2"/>
    <s v="US"/>
    <s v="USD"/>
    <d v="2015-10-08T20:59:00"/>
    <x v="202"/>
    <b v="0"/>
    <n v="0"/>
    <b v="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d v="2015-01-29T20:21:04"/>
    <x v="203"/>
    <b v="0"/>
    <n v="8"/>
    <b v="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d v="2016-08-04T14:00:03"/>
    <x v="204"/>
    <b v="0"/>
    <n v="1293"/>
    <b v="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d v="2015-10-06T15:10:22"/>
    <x v="205"/>
    <b v="0"/>
    <n v="17"/>
    <b v="0"/>
    <x v="0"/>
  </r>
  <r>
    <n v="206"/>
    <s v="Blood Bond Movie Development"/>
    <s v="A love story featuring adoption,struggle,dysfunction,grace, healing, and restoration."/>
    <n v="12700"/>
    <n v="0"/>
    <x v="2"/>
    <s v="US"/>
    <s v="USD"/>
    <d v="2016-08-06T00:06:23"/>
    <x v="206"/>
    <b v="0"/>
    <n v="0"/>
    <b v="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d v="2015-01-04T04:43:58"/>
    <x v="207"/>
    <b v="0"/>
    <n v="13"/>
    <b v="0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d v="2014-12-16T08:52:47"/>
    <x v="208"/>
    <b v="0"/>
    <n v="0"/>
    <b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d v="2015-07-10T22:08:55"/>
    <x v="209"/>
    <b v="0"/>
    <n v="0"/>
    <b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d v="2015-10-01T05:00:00"/>
    <x v="210"/>
    <b v="0"/>
    <n v="33"/>
    <b v="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d v="2015-09-19T03:50:17"/>
    <x v="211"/>
    <b v="0"/>
    <n v="12"/>
    <b v="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d v="2016-04-16T20:08:40"/>
    <x v="212"/>
    <b v="0"/>
    <n v="1"/>
    <b v="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d v="2015-08-16T14:06:41"/>
    <x v="213"/>
    <b v="0"/>
    <n v="1"/>
    <b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d v="2015-03-06T15:22:29"/>
    <x v="214"/>
    <b v="0"/>
    <n v="1"/>
    <b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d v="2016-02-17T23:59:00"/>
    <x v="215"/>
    <b v="0"/>
    <n v="1"/>
    <b v="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d v="2015-04-22T22:00:37"/>
    <x v="216"/>
    <b v="0"/>
    <n v="84"/>
    <b v="0"/>
    <x v="0"/>
  </r>
  <r>
    <n v="217"/>
    <s v="Bitch"/>
    <s v="A roadmovie by paw"/>
    <n v="100000"/>
    <n v="11943"/>
    <x v="2"/>
    <s v="SE"/>
    <s v="SEK"/>
    <d v="2014-12-28T15:22:29"/>
    <x v="217"/>
    <b v="0"/>
    <n v="38"/>
    <b v="0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d v="2015-05-15T15:04:49"/>
    <x v="218"/>
    <b v="0"/>
    <n v="1"/>
    <b v="0"/>
    <x v="0"/>
  </r>
  <r>
    <n v="219"/>
    <s v="True Colors"/>
    <s v="An hour-long pilot about a group of suburban LGBT teens coming of age in the early 90's."/>
    <n v="50000"/>
    <n v="8815"/>
    <x v="2"/>
    <s v="US"/>
    <s v="USD"/>
    <d v="2016-04-01T06:59:00"/>
    <x v="219"/>
    <b v="0"/>
    <n v="76"/>
    <b v="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d v="2015-08-20T20:06:00"/>
    <x v="220"/>
    <b v="0"/>
    <n v="3"/>
    <b v="0"/>
    <x v="0"/>
  </r>
  <r>
    <n v="221"/>
    <s v="Archetypes"/>
    <s v="Film about Schizophrenia with Surreal Twists!"/>
    <n v="50000"/>
    <n v="0"/>
    <x v="2"/>
    <s v="US"/>
    <s v="USD"/>
    <d v="2015-03-28T19:06:04"/>
    <x v="221"/>
    <b v="0"/>
    <n v="0"/>
    <b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d v="2015-03-27T02:39:00"/>
    <x v="222"/>
    <b v="0"/>
    <n v="2"/>
    <b v="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d v="2016-05-22T01:05:00"/>
    <x v="223"/>
    <b v="0"/>
    <n v="0"/>
    <b v="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d v="2015-07-10T05:38:46"/>
    <x v="224"/>
    <b v="0"/>
    <n v="0"/>
    <b v="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d v="2016-04-08T22:04:14"/>
    <x v="225"/>
    <b v="0"/>
    <n v="0"/>
    <b v="0"/>
    <x v="0"/>
  </r>
  <r>
    <n v="226"/>
    <s v="MAGGIE Film"/>
    <s v="A TRUE STORY OF DOMESTIC VILOLENCE THAT SEEKS TO OFFER THE VIEWER OUTLEST OF SUPPORT."/>
    <n v="29000"/>
    <n v="250"/>
    <x v="2"/>
    <s v="GB"/>
    <s v="GBP"/>
    <d v="2015-05-31T09:29:00"/>
    <x v="226"/>
    <b v="0"/>
    <n v="2"/>
    <b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d v="2015-07-09T21:27:21"/>
    <x v="227"/>
    <b v="0"/>
    <n v="0"/>
    <b v="0"/>
    <x v="0"/>
  </r>
  <r>
    <n v="228"/>
    <s v="Facets of a Geek life"/>
    <s v="I am making a film from one one of my books called facets of a Geek life."/>
    <n v="8000"/>
    <n v="0"/>
    <x v="2"/>
    <s v="GB"/>
    <s v="GBP"/>
    <d v="2015-06-01T16:28:25"/>
    <x v="228"/>
    <b v="0"/>
    <n v="0"/>
    <b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d v="2016-02-13T22:24:57"/>
    <x v="229"/>
    <b v="0"/>
    <n v="0"/>
    <b v="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d v="2015-06-04T18:39:11"/>
    <x v="230"/>
    <b v="0"/>
    <n v="2"/>
    <b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d v="2016-01-02T23:00:51"/>
    <x v="231"/>
    <b v="0"/>
    <n v="0"/>
    <b v="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d v="2015-02-27T19:49:06"/>
    <x v="232"/>
    <b v="0"/>
    <n v="7"/>
    <b v="0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d v="2016-09-29T21:52:52"/>
    <x v="233"/>
    <b v="0"/>
    <n v="0"/>
    <b v="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d v="2015-06-21T00:50:59"/>
    <x v="234"/>
    <b v="0"/>
    <n v="5"/>
    <b v="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d v="2015-07-09T21:48:17"/>
    <x v="235"/>
    <b v="0"/>
    <n v="0"/>
    <b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d v="2016-01-05T00:00:00"/>
    <x v="236"/>
    <b v="0"/>
    <n v="0"/>
    <b v="0"/>
    <x v="0"/>
  </r>
  <r>
    <n v="237"/>
    <s v="Making The Choice"/>
    <s v="Making The Choice is a christian short film series."/>
    <n v="15000"/>
    <n v="50"/>
    <x v="2"/>
    <s v="US"/>
    <s v="USD"/>
    <d v="2016-03-08T13:51:09"/>
    <x v="237"/>
    <b v="0"/>
    <n v="1"/>
    <b v="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d v="2016-12-30T09:00:00"/>
    <x v="238"/>
    <b v="0"/>
    <n v="0"/>
    <b v="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d v="2015-11-08T12:00:00"/>
    <x v="239"/>
    <b v="0"/>
    <n v="5"/>
    <b v="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d v="2013-05-05T17:00:11"/>
    <x v="240"/>
    <b v="1"/>
    <n v="137"/>
    <b v="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d v="2014-12-21T16:45:04"/>
    <x v="241"/>
    <b v="1"/>
    <n v="376"/>
    <b v="1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d v="2011-12-20T11:49:50"/>
    <x v="242"/>
    <b v="1"/>
    <n v="202"/>
    <b v="1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d v="2014-02-22T01:08:24"/>
    <x v="243"/>
    <b v="1"/>
    <n v="328"/>
    <b v="1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d v="2010-03-16T07:06:00"/>
    <x v="244"/>
    <b v="1"/>
    <n v="84"/>
    <b v="1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d v="2012-08-16T01:16:25"/>
    <x v="245"/>
    <b v="1"/>
    <n v="96"/>
    <b v="1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d v="2010-12-18T09:43:25"/>
    <x v="246"/>
    <b v="1"/>
    <n v="223"/>
    <b v="1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d v="2010-10-16T03:39:00"/>
    <x v="247"/>
    <b v="1"/>
    <n v="62"/>
    <b v="1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d v="2012-01-07T18:35:09"/>
    <x v="248"/>
    <b v="1"/>
    <n v="146"/>
    <b v="1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d v="2010-08-22T17:40:00"/>
    <x v="249"/>
    <b v="1"/>
    <n v="235"/>
    <b v="1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d v="2013-06-06T13:34:51"/>
    <x v="250"/>
    <b v="1"/>
    <n v="437"/>
    <b v="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d v="2012-05-16T19:00:00"/>
    <x v="251"/>
    <b v="1"/>
    <n v="77"/>
    <b v="1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d v="2010-06-01T03:59:00"/>
    <x v="252"/>
    <b v="1"/>
    <n v="108"/>
    <b v="1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d v="2012-02-15T15:37:15"/>
    <x v="253"/>
    <b v="1"/>
    <n v="7"/>
    <b v="1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d v="2015-10-17T02:00:00"/>
    <x v="254"/>
    <b v="1"/>
    <n v="314"/>
    <b v="1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d v="2011-03-16T11:38:02"/>
    <x v="255"/>
    <b v="1"/>
    <n v="188"/>
    <b v="1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d v="2013-03-16T18:27:47"/>
    <x v="256"/>
    <b v="1"/>
    <n v="275"/>
    <b v="1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d v="2016-05-19T15:02:42"/>
    <x v="257"/>
    <b v="1"/>
    <n v="560"/>
    <b v="1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d v="2011-06-18T01:14:26"/>
    <x v="258"/>
    <b v="1"/>
    <n v="688"/>
    <b v="1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d v="2015-04-08T17:42:49"/>
    <x v="259"/>
    <b v="1"/>
    <n v="942"/>
    <b v="1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d v="2010-07-17T09:59:00"/>
    <x v="260"/>
    <b v="1"/>
    <n v="88"/>
    <b v="1"/>
    <x v="0"/>
  </r>
  <r>
    <n v="261"/>
    <s v="Empires: The Film"/>
    <s v="Empires explores the impact of networks on histories and philosophies of political thought."/>
    <n v="20000"/>
    <n v="21480"/>
    <x v="0"/>
    <s v="US"/>
    <s v="USD"/>
    <d v="2012-06-07T14:55:00"/>
    <x v="261"/>
    <b v="1"/>
    <n v="220"/>
    <b v="1"/>
    <x v="0"/>
  </r>
  <r>
    <n v="262"/>
    <s v="The Last Cosmonaut"/>
    <s v="He can never die. He will live forever. He is the last cosmonaut, and this is his story."/>
    <n v="2500"/>
    <n v="6000"/>
    <x v="0"/>
    <s v="US"/>
    <s v="USD"/>
    <d v="2011-02-26T05:57:08"/>
    <x v="262"/>
    <b v="1"/>
    <n v="145"/>
    <b v="1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d v="2012-09-27T22:54:54"/>
    <x v="263"/>
    <b v="1"/>
    <n v="963"/>
    <b v="1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d v="2012-05-11T14:53:15"/>
    <x v="264"/>
    <b v="1"/>
    <n v="91"/>
    <b v="1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d v="2010-05-10T20:16:00"/>
    <x v="265"/>
    <b v="1"/>
    <n v="58"/>
    <b v="1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d v="2010-04-23T03:51:00"/>
    <x v="266"/>
    <b v="1"/>
    <n v="36"/>
    <b v="1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d v="2014-06-25T10:51:39"/>
    <x v="267"/>
    <b v="1"/>
    <n v="165"/>
    <b v="1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d v="2011-11-07T04:39:38"/>
    <x v="268"/>
    <b v="1"/>
    <n v="111"/>
    <b v="1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d v="2017-02-22T04:43:42"/>
    <x v="269"/>
    <b v="1"/>
    <n v="1596"/>
    <b v="1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d v="2011-05-25T04:00:00"/>
    <x v="270"/>
    <b v="1"/>
    <n v="61"/>
    <b v="1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d v="2014-01-02T08:00:00"/>
    <x v="271"/>
    <b v="1"/>
    <n v="287"/>
    <b v="1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d v="2010-04-28T18:49:00"/>
    <x v="272"/>
    <b v="1"/>
    <n v="65"/>
    <b v="1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d v="2011-07-03T11:57:46"/>
    <x v="273"/>
    <b v="1"/>
    <n v="118"/>
    <b v="1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d v="2012-04-05T06:59:00"/>
    <x v="274"/>
    <b v="1"/>
    <n v="113"/>
    <b v="1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d v="2012-11-10T01:46:06"/>
    <x v="275"/>
    <b v="1"/>
    <n v="332"/>
    <b v="1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d v="2012-04-28T00:57:54"/>
    <x v="276"/>
    <b v="1"/>
    <n v="62"/>
    <b v="1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d v="2015-05-23T21:23:39"/>
    <x v="277"/>
    <b v="1"/>
    <n v="951"/>
    <b v="1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d v="2012-10-12T00:58:59"/>
    <x v="278"/>
    <b v="1"/>
    <n v="415"/>
    <b v="1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d v="2017-02-27T02:01:00"/>
    <x v="279"/>
    <b v="1"/>
    <n v="305"/>
    <b v="1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d v="2014-05-30T14:10:35"/>
    <x v="280"/>
    <b v="1"/>
    <n v="2139"/>
    <b v="1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d v="2009-08-10T19:26:00"/>
    <x v="281"/>
    <b v="1"/>
    <n v="79"/>
    <b v="1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d v="2010-02-22T22:00:00"/>
    <x v="282"/>
    <b v="1"/>
    <n v="179"/>
    <b v="1"/>
    <x v="0"/>
  </r>
  <r>
    <n v="283"/>
    <s v="SOLE SURVIVOR"/>
    <s v="What is the impact of survivorship on the human condition?"/>
    <n v="18000"/>
    <n v="20569.05"/>
    <x v="0"/>
    <s v="US"/>
    <s v="USD"/>
    <d v="2011-06-01T04:59:00"/>
    <x v="283"/>
    <b v="1"/>
    <n v="202"/>
    <b v="1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d v="2012-01-21T17:43:00"/>
    <x v="284"/>
    <b v="1"/>
    <n v="760"/>
    <b v="1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d v="2013-09-19T18:08:48"/>
    <x v="285"/>
    <b v="1"/>
    <n v="563"/>
    <b v="1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d v="2013-03-25T18:35:24"/>
    <x v="286"/>
    <b v="1"/>
    <n v="135"/>
    <b v="1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d v="2012-11-02T04:00:00"/>
    <x v="287"/>
    <b v="1"/>
    <n v="290"/>
    <b v="1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d v="2012-06-26T04:03:13"/>
    <x v="288"/>
    <b v="1"/>
    <n v="447"/>
    <b v="1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d v="2013-11-02T10:57:14"/>
    <x v="289"/>
    <b v="1"/>
    <n v="232"/>
    <b v="1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d v="2011-02-02T07:59:00"/>
    <x v="290"/>
    <b v="1"/>
    <n v="168"/>
    <b v="1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d v="2013-05-01T00:01:00"/>
    <x v="291"/>
    <b v="1"/>
    <n v="128"/>
    <b v="1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d v="2011-10-29T03:59:00"/>
    <x v="292"/>
    <b v="1"/>
    <n v="493"/>
    <b v="1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d v="2014-04-20T16:01:54"/>
    <x v="293"/>
    <b v="1"/>
    <n v="131"/>
    <b v="1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d v="2010-07-19T16:00:00"/>
    <x v="294"/>
    <b v="1"/>
    <n v="50"/>
    <b v="1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d v="2013-11-01T00:00:00"/>
    <x v="295"/>
    <b v="1"/>
    <n v="665"/>
    <b v="1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d v="2012-09-07T11:24:43"/>
    <x v="296"/>
    <b v="1"/>
    <n v="129"/>
    <b v="1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d v="2015-05-01T03:59:00"/>
    <x v="297"/>
    <b v="1"/>
    <n v="142"/>
    <b v="1"/>
    <x v="0"/>
  </r>
  <r>
    <n v="298"/>
    <s v="DisHonesty - A Documentary Feature Film"/>
    <s v="The truth is, we all lie - and by &quot;we,&quot; we mean everyone!"/>
    <n v="126000"/>
    <n v="137254.84"/>
    <x v="0"/>
    <s v="US"/>
    <s v="USD"/>
    <d v="2014-05-09T21:00:00"/>
    <x v="298"/>
    <b v="1"/>
    <n v="2436"/>
    <b v="1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d v="2010-11-17T06:24:20"/>
    <x v="299"/>
    <b v="1"/>
    <n v="244"/>
    <b v="1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d v="2011-04-24T23:02:18"/>
    <x v="300"/>
    <b v="1"/>
    <n v="298"/>
    <b v="1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d v="2013-03-19T16:42:15"/>
    <x v="301"/>
    <b v="1"/>
    <n v="251"/>
    <b v="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d v="2012-02-24T20:33:58"/>
    <x v="302"/>
    <b v="1"/>
    <n v="108"/>
    <b v="1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d v="2012-06-02T01:42:26"/>
    <x v="303"/>
    <b v="1"/>
    <n v="82"/>
    <b v="1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d v="2012-09-01T02:00:00"/>
    <x v="304"/>
    <b v="1"/>
    <n v="74"/>
    <b v="1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d v="2012-03-10T15:07:29"/>
    <x v="305"/>
    <b v="1"/>
    <n v="189"/>
    <b v="1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d v="2013-03-20T19:05:33"/>
    <x v="306"/>
    <b v="1"/>
    <n v="80"/>
    <b v="1"/>
    <x v="0"/>
  </r>
  <r>
    <n v="307"/>
    <s v="Grammar Revolution"/>
    <s v="Why is grammar important?"/>
    <n v="22000"/>
    <n v="24490"/>
    <x v="0"/>
    <s v="US"/>
    <s v="USD"/>
    <d v="2013-02-07T22:40:01"/>
    <x v="307"/>
    <b v="1"/>
    <n v="576"/>
    <b v="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d v="2011-03-10T16:40:10"/>
    <x v="308"/>
    <b v="1"/>
    <n v="202"/>
    <b v="1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d v="2012-09-03T18:02:14"/>
    <x v="309"/>
    <b v="1"/>
    <n v="238"/>
    <b v="1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d v="2011-10-20T02:00:00"/>
    <x v="310"/>
    <b v="1"/>
    <n v="36"/>
    <b v="1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d v="2012-01-01T07:59:00"/>
    <x v="311"/>
    <b v="1"/>
    <n v="150"/>
    <b v="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d v="2013-04-14T21:03:52"/>
    <x v="312"/>
    <b v="1"/>
    <n v="146"/>
    <b v="1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d v="2010-08-11T15:59:00"/>
    <x v="313"/>
    <b v="1"/>
    <n v="222"/>
    <b v="1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d v="2013-03-01T19:59:48"/>
    <x v="314"/>
    <b v="1"/>
    <n v="120"/>
    <b v="1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d v="2012-08-22T18:32:14"/>
    <x v="315"/>
    <b v="1"/>
    <n v="126"/>
    <b v="1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d v="2014-12-11T04:59:00"/>
    <x v="316"/>
    <b v="1"/>
    <n v="158"/>
    <b v="1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d v="2013-12-11T16:14:43"/>
    <x v="317"/>
    <b v="1"/>
    <n v="316"/>
    <b v="1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d v="2013-03-26T23:55:51"/>
    <x v="318"/>
    <b v="1"/>
    <n v="284"/>
    <b v="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d v="2010-02-02T07:59:00"/>
    <x v="319"/>
    <b v="1"/>
    <n v="51"/>
    <b v="1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d v="2015-12-22T23:00:00"/>
    <x v="320"/>
    <b v="1"/>
    <n v="158"/>
    <b v="1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d v="2016-11-08T11:43:06"/>
    <x v="321"/>
    <b v="1"/>
    <n v="337"/>
    <b v="1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d v="2016-05-13T13:40:48"/>
    <x v="322"/>
    <b v="1"/>
    <n v="186"/>
    <b v="1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d v="2016-12-21T07:59:00"/>
    <x v="323"/>
    <b v="1"/>
    <n v="58"/>
    <b v="1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d v="2015-08-01T15:01:48"/>
    <x v="324"/>
    <b v="1"/>
    <n v="82"/>
    <b v="1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d v="2016-12-20T04:30:33"/>
    <x v="325"/>
    <b v="1"/>
    <n v="736"/>
    <b v="1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d v="2017-03-14T22:57:00"/>
    <x v="326"/>
    <b v="1"/>
    <n v="1151"/>
    <b v="1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d v="2015-03-22T08:00:00"/>
    <x v="327"/>
    <b v="1"/>
    <n v="34"/>
    <b v="1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d v="2015-11-01T04:00:00"/>
    <x v="328"/>
    <b v="1"/>
    <n v="498"/>
    <b v="1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d v="2015-11-07T04:00:00"/>
    <x v="329"/>
    <b v="1"/>
    <n v="167"/>
    <b v="1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d v="2013-05-17T03:59:00"/>
    <x v="330"/>
    <b v="1"/>
    <n v="340"/>
    <b v="1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d v="2016-06-17T13:57:14"/>
    <x v="331"/>
    <b v="1"/>
    <n v="438"/>
    <b v="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d v="2015-10-28T08:00:00"/>
    <x v="332"/>
    <b v="1"/>
    <n v="555"/>
    <b v="1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d v="2016-04-07T14:16:31"/>
    <x v="333"/>
    <b v="1"/>
    <n v="266"/>
    <b v="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d v="2015-05-15T19:00:00"/>
    <x v="334"/>
    <b v="1"/>
    <n v="69"/>
    <b v="1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d v="2015-05-08T22:00:00"/>
    <x v="335"/>
    <b v="1"/>
    <n v="80"/>
    <b v="1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d v="2015-11-13T15:18:38"/>
    <x v="336"/>
    <b v="1"/>
    <n v="493"/>
    <b v="1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d v="2015-03-14T02:05:08"/>
    <x v="337"/>
    <b v="1"/>
    <n v="31"/>
    <b v="1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d v="2016-09-03T01:00:00"/>
    <x v="338"/>
    <b v="1"/>
    <n v="236"/>
    <b v="1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d v="2015-04-29T18:14:28"/>
    <x v="339"/>
    <b v="1"/>
    <n v="89"/>
    <b v="1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d v="2017-03-08T21:00:00"/>
    <x v="340"/>
    <b v="1"/>
    <n v="299"/>
    <b v="1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d v="2014-10-01T03:59:00"/>
    <x v="341"/>
    <b v="1"/>
    <n v="55"/>
    <b v="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d v="2016-04-29T18:44:25"/>
    <x v="342"/>
    <b v="1"/>
    <n v="325"/>
    <b v="1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d v="2014-11-14T03:00:00"/>
    <x v="343"/>
    <b v="1"/>
    <n v="524"/>
    <b v="1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d v="2015-06-01T02:20:00"/>
    <x v="344"/>
    <b v="1"/>
    <n v="285"/>
    <b v="1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d v="2015-05-20T22:39:50"/>
    <x v="345"/>
    <b v="1"/>
    <n v="179"/>
    <b v="1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d v="2015-10-14T12:00:21"/>
    <x v="346"/>
    <b v="1"/>
    <n v="188"/>
    <b v="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d v="2015-11-14T12:53:29"/>
    <x v="347"/>
    <b v="1"/>
    <n v="379"/>
    <b v="1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d v="2015-08-21T14:05:16"/>
    <x v="348"/>
    <b v="1"/>
    <n v="119"/>
    <b v="1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d v="2017-02-24T11:58:28"/>
    <x v="349"/>
    <b v="1"/>
    <n v="167"/>
    <b v="1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d v="2016-09-11T03:59:00"/>
    <x v="350"/>
    <b v="1"/>
    <n v="221"/>
    <b v="1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d v="2016-04-07T22:09:14"/>
    <x v="351"/>
    <b v="1"/>
    <n v="964"/>
    <b v="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d v="2014-10-08T04:01:08"/>
    <x v="352"/>
    <b v="1"/>
    <n v="286"/>
    <b v="1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d v="2015-11-19T20:00:19"/>
    <x v="353"/>
    <b v="1"/>
    <n v="613"/>
    <b v="1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d v="2016-04-08T18:52:01"/>
    <x v="354"/>
    <b v="1"/>
    <n v="29"/>
    <b v="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d v="2014-12-01T08:03:14"/>
    <x v="355"/>
    <b v="1"/>
    <n v="165"/>
    <b v="1"/>
    <x v="0"/>
  </r>
  <r>
    <n v="356"/>
    <s v="43 and 80"/>
    <s v="A documentary about halibut conservation and how it impacts communities of Southeast Alaska."/>
    <n v="7500"/>
    <n v="7701.93"/>
    <x v="0"/>
    <s v="US"/>
    <s v="USD"/>
    <d v="2016-03-16T18:16:33"/>
    <x v="356"/>
    <b v="1"/>
    <n v="97"/>
    <b v="1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d v="2015-04-24T05:19:57"/>
    <x v="357"/>
    <b v="1"/>
    <n v="303"/>
    <b v="1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d v="2016-06-15T15:00:00"/>
    <x v="358"/>
    <b v="1"/>
    <n v="267"/>
    <b v="1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d v="2014-11-14T05:12:00"/>
    <x v="359"/>
    <b v="1"/>
    <n v="302"/>
    <b v="1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d v="2015-07-23T03:11:00"/>
    <x v="360"/>
    <b v="0"/>
    <n v="87"/>
    <b v="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d v="2014-11-23T01:01:46"/>
    <x v="361"/>
    <b v="0"/>
    <n v="354"/>
    <b v="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d v="2014-08-08T00:00:00"/>
    <x v="362"/>
    <b v="0"/>
    <n v="86"/>
    <b v="1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d v="2010-05-02T19:22:00"/>
    <x v="363"/>
    <b v="0"/>
    <n v="26"/>
    <b v="1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d v="2014-06-21T03:59:00"/>
    <x v="364"/>
    <b v="0"/>
    <n v="113"/>
    <b v="1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d v="2014-02-28T14:33:19"/>
    <x v="365"/>
    <b v="0"/>
    <n v="65"/>
    <b v="1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d v="2012-05-20T19:01:58"/>
    <x v="366"/>
    <b v="0"/>
    <n v="134"/>
    <b v="1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d v="2013-05-01T04:59:00"/>
    <x v="367"/>
    <b v="0"/>
    <n v="119"/>
    <b v="1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d v="2015-03-15T13:32:02"/>
    <x v="368"/>
    <b v="0"/>
    <n v="159"/>
    <b v="1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d v="2012-01-15T13:14:29"/>
    <x v="369"/>
    <b v="0"/>
    <n v="167"/>
    <b v="1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d v="2017-01-06T19:05:00"/>
    <x v="370"/>
    <b v="0"/>
    <n v="43"/>
    <b v="1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d v="2013-02-01T18:25:39"/>
    <x v="371"/>
    <b v="0"/>
    <n v="1062"/>
    <b v="1"/>
    <x v="0"/>
  </r>
  <r>
    <n v="372"/>
    <s v="Wild Equus"/>
    <s v="A short documentary exploring the uses of 'Natural Horsemanship' across Europe"/>
    <n v="300"/>
    <n v="376"/>
    <x v="0"/>
    <s v="GB"/>
    <s v="GBP"/>
    <d v="2016-04-05T16:00:00"/>
    <x v="372"/>
    <b v="0"/>
    <n v="9"/>
    <b v="1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d v="2012-07-18T21:53:18"/>
    <x v="373"/>
    <b v="0"/>
    <n v="89"/>
    <b v="1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d v="2011-09-16T21:20:31"/>
    <x v="374"/>
    <b v="0"/>
    <n v="174"/>
    <b v="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d v="2014-03-01T17:18:00"/>
    <x v="375"/>
    <b v="0"/>
    <n v="14"/>
    <b v="1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d v="2016-08-25T10:51:56"/>
    <x v="376"/>
    <b v="0"/>
    <n v="48"/>
    <b v="1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d v="2015-11-14T07:01:00"/>
    <x v="377"/>
    <b v="0"/>
    <n v="133"/>
    <b v="1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d v="2016-01-25T23:52:00"/>
    <x v="378"/>
    <b v="0"/>
    <n v="83"/>
    <b v="1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d v="2012-05-03T16:31:12"/>
    <x v="379"/>
    <b v="0"/>
    <n v="149"/>
    <b v="1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d v="2016-01-23T17:16:32"/>
    <x v="380"/>
    <b v="0"/>
    <n v="49"/>
    <b v="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d v="2012-07-30T05:00:00"/>
    <x v="381"/>
    <b v="0"/>
    <n v="251"/>
    <b v="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d v="2012-09-06T17:01:40"/>
    <x v="382"/>
    <b v="0"/>
    <n v="22"/>
    <b v="1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d v="2014-05-19T02:49:19"/>
    <x v="383"/>
    <b v="0"/>
    <n v="48"/>
    <b v="1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d v="2015-01-06T18:45:47"/>
    <x v="384"/>
    <b v="0"/>
    <n v="383"/>
    <b v="1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d v="2014-11-21T15:01:41"/>
    <x v="385"/>
    <b v="0"/>
    <n v="237"/>
    <b v="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d v="2015-08-10T22:49:51"/>
    <x v="386"/>
    <b v="0"/>
    <n v="13"/>
    <b v="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d v="2015-08-15T06:00:00"/>
    <x v="387"/>
    <b v="0"/>
    <n v="562"/>
    <b v="1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d v="2016-07-28T01:49:40"/>
    <x v="388"/>
    <b v="0"/>
    <n v="71"/>
    <b v="1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d v="2014-03-07T22:59:00"/>
    <x v="389"/>
    <b v="0"/>
    <n v="1510"/>
    <b v="1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d v="2015-05-08T00:52:52"/>
    <x v="390"/>
    <b v="0"/>
    <n v="14"/>
    <b v="1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d v="2011-12-18T00:59:00"/>
    <x v="391"/>
    <b v="0"/>
    <n v="193"/>
    <b v="1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d v="2011-09-08T03:00:00"/>
    <x v="392"/>
    <b v="0"/>
    <n v="206"/>
    <b v="1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d v="2013-10-10T17:00:52"/>
    <x v="393"/>
    <b v="0"/>
    <n v="351"/>
    <b v="1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d v="2016-04-17T18:38:02"/>
    <x v="394"/>
    <b v="0"/>
    <n v="50"/>
    <b v="1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d v="2012-04-27T21:32:00"/>
    <x v="395"/>
    <b v="0"/>
    <n v="184"/>
    <b v="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d v="2012-07-07T13:33:26"/>
    <x v="396"/>
    <b v="0"/>
    <n v="196"/>
    <b v="1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d v="2010-09-01T03:44:00"/>
    <x v="397"/>
    <b v="0"/>
    <n v="229"/>
    <b v="1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d v="2015-04-29T19:02:06"/>
    <x v="398"/>
    <b v="0"/>
    <n v="67"/>
    <b v="1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d v="2016-12-14T12:00:00"/>
    <x v="399"/>
    <b v="0"/>
    <n v="95"/>
    <b v="1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d v="2014-05-17T03:30:00"/>
    <x v="400"/>
    <b v="0"/>
    <n v="62"/>
    <b v="1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d v="2011-08-07T20:12:50"/>
    <x v="401"/>
    <b v="0"/>
    <n v="73"/>
    <b v="1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d v="2015-11-05T13:56:57"/>
    <x v="402"/>
    <b v="0"/>
    <n v="43"/>
    <b v="1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d v="2011-08-10T07:08:00"/>
    <x v="403"/>
    <b v="0"/>
    <n v="70"/>
    <b v="1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d v="2014-02-05T23:04:00"/>
    <x v="404"/>
    <b v="0"/>
    <n v="271"/>
    <b v="1"/>
    <x v="0"/>
  </r>
  <r>
    <n v="405"/>
    <s v="The Healing Effect Movie"/>
    <s v="Come, join our movie movement.  A new documentary about the healing power of food."/>
    <n v="2820"/>
    <n v="3036"/>
    <x v="0"/>
    <s v="US"/>
    <s v="USD"/>
    <d v="2014-03-06T02:02:19"/>
    <x v="405"/>
    <b v="0"/>
    <n v="55"/>
    <b v="1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d v="2011-05-09T05:59:00"/>
    <x v="406"/>
    <b v="0"/>
    <n v="35"/>
    <b v="1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d v="2011-11-19T21:54:10"/>
    <x v="407"/>
    <b v="0"/>
    <n v="22"/>
    <b v="1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d v="2013-11-05T18:39:50"/>
    <x v="408"/>
    <b v="0"/>
    <n v="38"/>
    <b v="1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d v="2016-07-22T20:42:24"/>
    <x v="409"/>
    <b v="0"/>
    <n v="15"/>
    <b v="1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d v="2015-06-18T23:33:17"/>
    <x v="410"/>
    <b v="0"/>
    <n v="7"/>
    <b v="1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d v="2013-12-22T05:00:00"/>
    <x v="411"/>
    <b v="0"/>
    <n v="241"/>
    <b v="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d v="2012-07-25T17:49:38"/>
    <x v="412"/>
    <b v="0"/>
    <n v="55"/>
    <b v="1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d v="2012-07-19T21:03:31"/>
    <x v="413"/>
    <b v="0"/>
    <n v="171"/>
    <b v="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d v="2013-10-12T01:31:05"/>
    <x v="414"/>
    <b v="0"/>
    <n v="208"/>
    <b v="1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d v="2014-10-17T12:00:00"/>
    <x v="415"/>
    <b v="0"/>
    <n v="21"/>
    <b v="1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d v="2014-02-08T09:30:31"/>
    <x v="416"/>
    <b v="0"/>
    <n v="25"/>
    <b v="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d v="2013-04-08T04:33:00"/>
    <x v="417"/>
    <b v="0"/>
    <n v="52"/>
    <b v="1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d v="2015-07-23T06:46:37"/>
    <x v="418"/>
    <b v="0"/>
    <n v="104"/>
    <b v="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d v="2013-06-29T20:13:07"/>
    <x v="419"/>
    <b v="0"/>
    <n v="73"/>
    <b v="1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d v="2014-03-14T04:40:31"/>
    <x v="420"/>
    <b v="0"/>
    <n v="3"/>
    <b v="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d v="2015-08-21T11:47:36"/>
    <x v="421"/>
    <b v="0"/>
    <n v="6"/>
    <b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d v="2014-09-11T06:14:57"/>
    <x v="422"/>
    <b v="0"/>
    <n v="12"/>
    <b v="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d v="2013-06-05T22:13:50"/>
    <x v="423"/>
    <b v="0"/>
    <n v="13"/>
    <b v="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d v="2012-03-26T08:01:39"/>
    <x v="424"/>
    <b v="0"/>
    <n v="5"/>
    <b v="0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d v="2015-11-27T21:40:04"/>
    <x v="425"/>
    <b v="0"/>
    <n v="2"/>
    <b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d v="2016-03-01T17:05:14"/>
    <x v="426"/>
    <b v="0"/>
    <n v="8"/>
    <b v="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d v="2015-10-22T18:59:00"/>
    <x v="427"/>
    <b v="0"/>
    <n v="0"/>
    <b v="0"/>
    <x v="0"/>
  </r>
  <r>
    <n v="428"/>
    <s v="Little Clay Bible - Zacchaeus"/>
    <s v="Fresh, fun, entertaining Bible stories on YouTube, stop-motion style."/>
    <n v="12000"/>
    <n v="676"/>
    <x v="2"/>
    <s v="US"/>
    <s v="USD"/>
    <d v="2014-06-16T22:00:00"/>
    <x v="428"/>
    <b v="0"/>
    <n v="13"/>
    <b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d v="2009-11-27T04:59:00"/>
    <x v="429"/>
    <b v="0"/>
    <n v="0"/>
    <b v="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d v="2013-09-11T02:34:27"/>
    <x v="430"/>
    <b v="0"/>
    <n v="5"/>
    <b v="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d v="2016-07-05T20:54:43"/>
    <x v="431"/>
    <b v="0"/>
    <n v="8"/>
    <b v="0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d v="2015-10-21T17:26:21"/>
    <x v="432"/>
    <b v="0"/>
    <n v="8"/>
    <b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d v="2015-10-11T15:07:02"/>
    <x v="433"/>
    <b v="0"/>
    <n v="0"/>
    <b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d v="2013-12-01T21:01:42"/>
    <x v="434"/>
    <b v="0"/>
    <n v="2"/>
    <b v="0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d v="2013-09-13T17:56:20"/>
    <x v="435"/>
    <b v="0"/>
    <n v="3"/>
    <b v="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d v="2013-07-31T08:41:53"/>
    <x v="436"/>
    <b v="0"/>
    <n v="0"/>
    <b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d v="2016-10-08T07:38:46"/>
    <x v="437"/>
    <b v="0"/>
    <n v="0"/>
    <b v="0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d v="2015-11-18T07:15:58"/>
    <x v="438"/>
    <b v="0"/>
    <n v="11"/>
    <b v="0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d v="2014-10-17T18:16:58"/>
    <x v="439"/>
    <b v="0"/>
    <n v="0"/>
    <b v="0"/>
    <x v="0"/>
  </r>
  <r>
    <n v="440"/>
    <s v="Consumed"/>
    <s v="A stop-motion animation made by a one girl team, with a camera, creativity, and a lot of determination."/>
    <n v="5000"/>
    <n v="5"/>
    <x v="2"/>
    <s v="US"/>
    <s v="USD"/>
    <d v="2016-03-24T22:39:13"/>
    <x v="440"/>
    <b v="0"/>
    <n v="1"/>
    <b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d v="2013-11-02T19:03:16"/>
    <x v="441"/>
    <b v="0"/>
    <n v="0"/>
    <b v="0"/>
    <x v="0"/>
  </r>
  <r>
    <n v="442"/>
    <s v="The Paranormal Idiot"/>
    <s v="Doomsday is here"/>
    <n v="17000"/>
    <n v="6691"/>
    <x v="2"/>
    <s v="US"/>
    <s v="USD"/>
    <d v="2015-02-19T21:19:43"/>
    <x v="442"/>
    <b v="0"/>
    <n v="17"/>
    <b v="0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d v="2014-02-10T00:21:41"/>
    <x v="443"/>
    <b v="0"/>
    <n v="2"/>
    <b v="0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d v="2012-02-15T21:46:01"/>
    <x v="444"/>
    <b v="0"/>
    <n v="1"/>
    <b v="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d v="2015-05-21T08:02:55"/>
    <x v="445"/>
    <b v="0"/>
    <n v="2"/>
    <b v="0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d v="2015-03-04T02:00:20"/>
    <x v="446"/>
    <b v="0"/>
    <n v="16"/>
    <b v="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d v="2013-03-23T12:19:23"/>
    <x v="447"/>
    <b v="0"/>
    <n v="1"/>
    <b v="0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d v="2014-05-14T18:11:35"/>
    <x v="448"/>
    <b v="0"/>
    <n v="4"/>
    <b v="0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d v="2013-10-17T13:38:05"/>
    <x v="449"/>
    <b v="0"/>
    <n v="5"/>
    <b v="0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d v="2014-02-14T22:43:20"/>
    <x v="450"/>
    <b v="0"/>
    <n v="7"/>
    <b v="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d v="2014-01-25T17:09:51"/>
    <x v="451"/>
    <b v="0"/>
    <n v="0"/>
    <b v="0"/>
    <x v="0"/>
  </r>
  <r>
    <n v="452"/>
    <s v="Lost in the Shadows"/>
    <s v="A man must find his way out of the depths of the shadows by using the aid of a little girl."/>
    <n v="750"/>
    <n v="480"/>
    <x v="2"/>
    <s v="US"/>
    <s v="USD"/>
    <d v="2015-05-13T16:53:35"/>
    <x v="452"/>
    <b v="0"/>
    <n v="12"/>
    <b v="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d v="2015-02-19T19:47:59"/>
    <x v="453"/>
    <b v="0"/>
    <n v="2"/>
    <b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d v="2014-11-26T13:14:00"/>
    <x v="454"/>
    <b v="0"/>
    <n v="5"/>
    <b v="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d v="2012-04-17T00:31:00"/>
    <x v="455"/>
    <b v="0"/>
    <n v="2"/>
    <b v="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d v="2013-10-22T03:59:00"/>
    <x v="456"/>
    <b v="0"/>
    <n v="3"/>
    <b v="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d v="2014-08-16T18:25:12"/>
    <x v="457"/>
    <b v="0"/>
    <n v="0"/>
    <b v="0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d v="2013-05-14T16:47:40"/>
    <x v="458"/>
    <b v="0"/>
    <n v="49"/>
    <b v="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d v="2011-11-13T16:22:07"/>
    <x v="459"/>
    <b v="0"/>
    <n v="1"/>
    <b v="0"/>
    <x v="0"/>
  </r>
  <r>
    <n v="460"/>
    <s v="Darwin's Kiss"/>
    <s v="An animated web series about biological evolution gone haywire."/>
    <n v="8500"/>
    <n v="25"/>
    <x v="2"/>
    <s v="US"/>
    <s v="USD"/>
    <d v="2014-06-01T04:00:00"/>
    <x v="460"/>
    <b v="0"/>
    <n v="2"/>
    <b v="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d v="2013-06-02T20:19:27"/>
    <x v="461"/>
    <b v="0"/>
    <n v="0"/>
    <b v="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d v="2011-08-10T03:02:21"/>
    <x v="462"/>
    <b v="0"/>
    <n v="0"/>
    <b v="0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d v="2011-09-24T17:02:33"/>
    <x v="463"/>
    <b v="0"/>
    <n v="11"/>
    <b v="0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d v="2016-05-18T20:22:15"/>
    <x v="464"/>
    <b v="0"/>
    <n v="1"/>
    <b v="0"/>
    <x v="0"/>
  </r>
  <r>
    <n v="465"/>
    <s v="&quot;Amp&quot; A Story About a Robot"/>
    <s v="&quot;Amp&quot; is a short film about a robot with needs."/>
    <n v="512"/>
    <n v="138"/>
    <x v="2"/>
    <s v="US"/>
    <s v="USD"/>
    <d v="2014-06-27T02:52:54"/>
    <x v="465"/>
    <b v="0"/>
    <n v="8"/>
    <b v="0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d v="2012-09-07T22:37:44"/>
    <x v="466"/>
    <b v="0"/>
    <n v="5"/>
    <b v="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d v="2012-09-28T16:18:54"/>
    <x v="467"/>
    <b v="0"/>
    <n v="39"/>
    <b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d v="2012-07-11T03:51:05"/>
    <x v="468"/>
    <b v="0"/>
    <n v="0"/>
    <b v="0"/>
    <x v="0"/>
  </r>
  <r>
    <n v="469"/>
    <s v="Dreamland PERSONALISED Animated Shorts Film"/>
    <s v="Create a personalised animation film using your child's name and photo."/>
    <n v="6000"/>
    <n v="0"/>
    <x v="2"/>
    <s v="GB"/>
    <s v="GBP"/>
    <d v="2014-09-05T23:45:24"/>
    <x v="469"/>
    <b v="0"/>
    <n v="0"/>
    <b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d v="2014-01-16T04:00:00"/>
    <x v="470"/>
    <b v="0"/>
    <n v="2"/>
    <b v="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d v="2014-04-19T16:19:39"/>
    <x v="471"/>
    <b v="0"/>
    <n v="170"/>
    <b v="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d v="2014-08-23T22:08:38"/>
    <x v="472"/>
    <b v="0"/>
    <n v="5"/>
    <b v="0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d v="2014-09-17T16:45:19"/>
    <x v="473"/>
    <b v="0"/>
    <n v="14"/>
    <b v="0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d v="2017-02-17T07:53:49"/>
    <x v="474"/>
    <b v="0"/>
    <n v="1"/>
    <b v="0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d v="2015-05-06T02:04:03"/>
    <x v="475"/>
    <b v="0"/>
    <n v="0"/>
    <b v="0"/>
    <x v="0"/>
  </r>
  <r>
    <n v="476"/>
    <s v="Sight Word Music Videos"/>
    <s v="Animated Music Videos that teach kids how to read."/>
    <n v="220000"/>
    <n v="4906.59"/>
    <x v="2"/>
    <s v="US"/>
    <s v="USD"/>
    <d v="2014-06-03T03:59:00"/>
    <x v="476"/>
    <b v="0"/>
    <n v="124"/>
    <b v="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d v="2012-05-18T20:02:14"/>
    <x v="477"/>
    <b v="0"/>
    <n v="0"/>
    <b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d v="2015-04-01T20:51:49"/>
    <x v="478"/>
    <b v="0"/>
    <n v="0"/>
    <b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d v="2014-11-21T10:47:15"/>
    <x v="479"/>
    <b v="0"/>
    <n v="55"/>
    <b v="0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d v="2013-08-09T12:00:15"/>
    <x v="480"/>
    <b v="0"/>
    <n v="140"/>
    <b v="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d v="2012-10-10T16:08:09"/>
    <x v="481"/>
    <b v="0"/>
    <n v="21"/>
    <b v="0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d v="2016-04-14T14:34:00"/>
    <x v="482"/>
    <b v="0"/>
    <n v="1"/>
    <b v="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d v="2013-01-29T04:44:32"/>
    <x v="483"/>
    <b v="0"/>
    <n v="147"/>
    <b v="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d v="2015-11-05T23:32:52"/>
    <x v="484"/>
    <b v="0"/>
    <n v="11"/>
    <b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d v="2013-05-17T12:08:19"/>
    <x v="485"/>
    <b v="0"/>
    <n v="125"/>
    <b v="0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d v="2014-06-01T22:37:19"/>
    <x v="486"/>
    <b v="0"/>
    <n v="1"/>
    <b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d v="2016-12-25T15:16:34"/>
    <x v="487"/>
    <b v="0"/>
    <n v="0"/>
    <b v="0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d v="2017-01-09T01:18:20"/>
    <x v="488"/>
    <b v="0"/>
    <n v="0"/>
    <b v="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d v="2012-01-05T11:33:00"/>
    <x v="489"/>
    <b v="0"/>
    <n v="3"/>
    <b v="0"/>
    <x v="0"/>
  </r>
  <r>
    <n v="490"/>
    <s v="PROJECT IS CANCELLED"/>
    <s v="Cancelled"/>
    <n v="1000"/>
    <n v="0"/>
    <x v="2"/>
    <s v="US"/>
    <s v="USD"/>
    <d v="2012-08-22T23:14:45"/>
    <x v="490"/>
    <b v="0"/>
    <n v="0"/>
    <b v="0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d v="2016-01-27T23:34:59"/>
    <x v="491"/>
    <b v="0"/>
    <n v="0"/>
    <b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d v="2016-10-13T00:50:30"/>
    <x v="492"/>
    <b v="0"/>
    <n v="0"/>
    <b v="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d v="2015-05-20T17:25:38"/>
    <x v="493"/>
    <b v="0"/>
    <n v="0"/>
    <b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d v="2014-07-03T03:00:00"/>
    <x v="494"/>
    <b v="0"/>
    <n v="3"/>
    <b v="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d v="2015-07-16T19:51:45"/>
    <x v="495"/>
    <b v="0"/>
    <n v="0"/>
    <b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d v="2014-02-10T22:21:14"/>
    <x v="496"/>
    <b v="0"/>
    <n v="1"/>
    <b v="0"/>
    <x v="0"/>
  </r>
  <r>
    <n v="497"/>
    <s v="Galaxy Probe Kids"/>
    <s v="live-action/animated series pilot."/>
    <n v="4480"/>
    <n v="30"/>
    <x v="2"/>
    <s v="US"/>
    <s v="USD"/>
    <d v="2014-12-25T05:00:00"/>
    <x v="497"/>
    <b v="0"/>
    <n v="3"/>
    <b v="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d v="2011-12-23T18:17:29"/>
    <x v="498"/>
    <b v="0"/>
    <n v="22"/>
    <b v="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d v="2009-10-12T20:59:00"/>
    <x v="499"/>
    <b v="0"/>
    <n v="26"/>
    <b v="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d v="2010-05-08T22:16:00"/>
    <x v="500"/>
    <b v="0"/>
    <n v="4"/>
    <b v="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d v="2011-07-09T05:37:31"/>
    <x v="501"/>
    <b v="0"/>
    <n v="0"/>
    <b v="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d v="2012-03-18T12:17:05"/>
    <x v="502"/>
    <b v="0"/>
    <n v="4"/>
    <b v="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d v="2015-01-17T12:38:23"/>
    <x v="503"/>
    <b v="0"/>
    <n v="9"/>
    <b v="0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d v="2012-04-10T22:36:27"/>
    <x v="504"/>
    <b v="0"/>
    <n v="5"/>
    <b v="0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d v="2015-12-25T02:21:26"/>
    <x v="505"/>
    <b v="0"/>
    <n v="14"/>
    <b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d v="2013-08-10T13:15:20"/>
    <x v="506"/>
    <b v="0"/>
    <n v="1"/>
    <b v="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d v="2012-10-19T23:00:57"/>
    <x v="507"/>
    <b v="0"/>
    <n v="10"/>
    <b v="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d v="2012-05-25T14:14:00"/>
    <x v="508"/>
    <b v="0"/>
    <n v="3"/>
    <b v="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d v="2015-06-28T15:09:30"/>
    <x v="509"/>
    <b v="0"/>
    <n v="1"/>
    <b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d v="2016-03-01T04:13:59"/>
    <x v="510"/>
    <b v="0"/>
    <n v="0"/>
    <b v="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d v="2013-04-06T06:16:22"/>
    <x v="511"/>
    <b v="0"/>
    <n v="5"/>
    <b v="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d v="2016-11-20T18:48:47"/>
    <x v="512"/>
    <b v="0"/>
    <n v="2"/>
    <b v="0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d v="2016-08-15T07:00:00"/>
    <x v="513"/>
    <b v="0"/>
    <n v="68"/>
    <b v="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d v="2014-08-09T14:44:07"/>
    <x v="514"/>
    <b v="0"/>
    <n v="3"/>
    <b v="0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d v="2015-12-29T11:46:41"/>
    <x v="515"/>
    <b v="0"/>
    <n v="34"/>
    <b v="0"/>
    <x v="0"/>
  </r>
  <r>
    <n v="516"/>
    <s v="Shipmates"/>
    <s v="A big brother style comedy animation series starring famous seafarers"/>
    <n v="5000"/>
    <n v="0"/>
    <x v="2"/>
    <s v="GB"/>
    <s v="GBP"/>
    <d v="2015-05-27T18:41:20"/>
    <x v="516"/>
    <b v="0"/>
    <n v="0"/>
    <b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d v="2017-02-02T14:46:01"/>
    <x v="517"/>
    <b v="0"/>
    <n v="3"/>
    <b v="0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d v="2015-09-06T14:46:00"/>
    <x v="518"/>
    <b v="0"/>
    <n v="0"/>
    <b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d v="2012-12-05T09:23:41"/>
    <x v="519"/>
    <b v="0"/>
    <n v="70"/>
    <b v="0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d v="2015-12-10T16:51:01"/>
    <x v="520"/>
    <b v="0"/>
    <n v="34"/>
    <b v="1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d v="2016-11-01T04:59:00"/>
    <x v="521"/>
    <b v="0"/>
    <n v="56"/>
    <b v="1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d v="2016-03-20T23:58:45"/>
    <x v="522"/>
    <b v="0"/>
    <n v="31"/>
    <b v="1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d v="2015-09-21T03:11:16"/>
    <x v="523"/>
    <b v="0"/>
    <n v="84"/>
    <b v="1"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d v="2016-06-01T17:12:49"/>
    <x v="524"/>
    <b v="0"/>
    <n v="130"/>
    <b v="1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d v="2014-09-13T09:37:21"/>
    <x v="525"/>
    <b v="0"/>
    <n v="12"/>
    <b v="1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d v="2015-08-07T17:00:00"/>
    <x v="526"/>
    <b v="0"/>
    <n v="23"/>
    <b v="1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d v="2017-02-17T16:05:00"/>
    <x v="527"/>
    <b v="0"/>
    <n v="158"/>
    <b v="1"/>
    <x v="1"/>
  </r>
  <r>
    <n v="528"/>
    <s v="Devastated No Matter What"/>
    <s v="A Festival Backed Production of a Full-Length Play."/>
    <n v="1150"/>
    <n v="1330"/>
    <x v="0"/>
    <s v="US"/>
    <s v="USD"/>
    <d v="2015-06-21T21:20:00"/>
    <x v="528"/>
    <b v="0"/>
    <n v="30"/>
    <b v="1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d v="2017-01-11T05:00:00"/>
    <x v="529"/>
    <b v="0"/>
    <n v="18"/>
    <b v="1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d v="2015-06-24T02:00:00"/>
    <x v="530"/>
    <b v="0"/>
    <n v="29"/>
    <b v="1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d v="2016-12-17T06:59:00"/>
    <x v="531"/>
    <b v="0"/>
    <n v="31"/>
    <b v="1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d v="2016-05-13T00:10:08"/>
    <x v="532"/>
    <b v="0"/>
    <n v="173"/>
    <b v="1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d v="2016-05-16T10:26:05"/>
    <x v="533"/>
    <b v="0"/>
    <n v="17"/>
    <b v="1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d v="2015-11-01T23:00:00"/>
    <x v="534"/>
    <b v="0"/>
    <n v="48"/>
    <b v="1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d v="2017-01-06T13:05:05"/>
    <x v="535"/>
    <b v="0"/>
    <n v="59"/>
    <b v="1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d v="2015-08-03T18:00:00"/>
    <x v="536"/>
    <b v="0"/>
    <n v="39"/>
    <b v="1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d v="2015-11-04T19:26:31"/>
    <x v="537"/>
    <b v="0"/>
    <n v="59"/>
    <b v="1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d v="2016-05-13T19:04:23"/>
    <x v="538"/>
    <b v="0"/>
    <n v="60"/>
    <b v="1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d v="2016-07-05T01:11:47"/>
    <x v="539"/>
    <b v="0"/>
    <n v="20"/>
    <b v="1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d v="2015-02-04T19:36:46"/>
    <x v="540"/>
    <b v="0"/>
    <n v="1"/>
    <b v="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d v="2015-10-29T01:07:14"/>
    <x v="541"/>
    <b v="0"/>
    <n v="1"/>
    <b v="0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d v="2016-05-03T16:41:56"/>
    <x v="542"/>
    <b v="0"/>
    <n v="1"/>
    <b v="0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d v="2014-11-01T02:12:42"/>
    <x v="543"/>
    <b v="0"/>
    <n v="2"/>
    <b v="0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d v="2016-07-04T15:46:00"/>
    <x v="544"/>
    <b v="0"/>
    <n v="2"/>
    <b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d v="2015-11-15T15:13:09"/>
    <x v="545"/>
    <b v="0"/>
    <n v="34"/>
    <b v="0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d v="2015-10-17T16:01:55"/>
    <x v="546"/>
    <b v="0"/>
    <n v="2"/>
    <b v="0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d v="2016-02-10T16:42:44"/>
    <x v="547"/>
    <b v="0"/>
    <n v="0"/>
    <b v="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d v="2015-10-29T21:40:48"/>
    <x v="548"/>
    <b v="0"/>
    <n v="1"/>
    <b v="0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d v="2015-07-08T15:17:02"/>
    <x v="549"/>
    <b v="0"/>
    <n v="8"/>
    <b v="0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d v="2017-01-31T05:00:00"/>
    <x v="550"/>
    <b v="0"/>
    <n v="4"/>
    <b v="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d v="2015-08-01T17:53:00"/>
    <x v="551"/>
    <b v="0"/>
    <n v="28"/>
    <b v="0"/>
    <x v="2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d v="2016-01-09T14:48:16"/>
    <x v="552"/>
    <b v="0"/>
    <n v="0"/>
    <b v="0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d v="2014-11-14T18:16:31"/>
    <x v="553"/>
    <b v="0"/>
    <n v="6"/>
    <b v="0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d v="2014-10-19T16:26:12"/>
    <x v="554"/>
    <b v="0"/>
    <n v="22"/>
    <b v="0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d v="2016-06-12T08:29:03"/>
    <x v="555"/>
    <b v="0"/>
    <n v="0"/>
    <b v="0"/>
    <x v="2"/>
  </r>
  <r>
    <n v="556"/>
    <s v="Braille Academy"/>
    <s v="An educational platform for learning Unified English Braille Code"/>
    <n v="8000"/>
    <n v="200"/>
    <x v="2"/>
    <s v="US"/>
    <s v="USD"/>
    <d v="2016-01-06T20:38:37"/>
    <x v="556"/>
    <b v="0"/>
    <n v="1"/>
    <b v="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d v="2016-12-02T23:36:43"/>
    <x v="557"/>
    <b v="0"/>
    <n v="20"/>
    <b v="0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d v="2015-03-24T20:11:45"/>
    <x v="558"/>
    <b v="0"/>
    <n v="0"/>
    <b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d v="2015-12-13T06:47:40"/>
    <x v="559"/>
    <b v="0"/>
    <n v="1"/>
    <b v="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d v="2014-12-17T18:30:45"/>
    <x v="560"/>
    <b v="0"/>
    <n v="3"/>
    <b v="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d v="2015-10-26T15:48:33"/>
    <x v="561"/>
    <b v="0"/>
    <n v="2"/>
    <b v="0"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d v="2016-12-18T09:20:15"/>
    <x v="562"/>
    <b v="0"/>
    <n v="0"/>
    <b v="0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d v="2015-02-17T01:40:47"/>
    <x v="563"/>
    <b v="0"/>
    <n v="2"/>
    <b v="0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d v="2016-03-12T22:37:55"/>
    <x v="564"/>
    <b v="0"/>
    <n v="1"/>
    <b v="0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d v="2015-07-10T18:50:49"/>
    <x v="565"/>
    <b v="0"/>
    <n v="0"/>
    <b v="0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d v="2016-07-14T16:25:33"/>
    <x v="566"/>
    <b v="0"/>
    <n v="1"/>
    <b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d v="2015-01-01T20:13:14"/>
    <x v="567"/>
    <b v="0"/>
    <n v="0"/>
    <b v="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d v="2016-01-16T11:00:00"/>
    <x v="568"/>
    <b v="0"/>
    <n v="5"/>
    <b v="0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d v="2016-01-01T20:20:12"/>
    <x v="569"/>
    <b v="0"/>
    <n v="1"/>
    <b v="0"/>
    <x v="2"/>
  </r>
  <r>
    <n v="570"/>
    <s v="Relaunching in May"/>
    <s v="Humans have AM/FM/Satellite radio, kids have radio Disney, pets have DogCatRadio."/>
    <n v="85000"/>
    <n v="142"/>
    <x v="2"/>
    <s v="US"/>
    <s v="USD"/>
    <d v="2016-02-18T19:09:29"/>
    <x v="570"/>
    <b v="0"/>
    <n v="1"/>
    <b v="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d v="2015-07-27T03:59:00"/>
    <x v="571"/>
    <b v="0"/>
    <n v="2"/>
    <b v="0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d v="2015-11-04T18:11:28"/>
    <x v="572"/>
    <b v="0"/>
    <n v="0"/>
    <b v="0"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d v="2015-01-18T01:12:00"/>
    <x v="573"/>
    <b v="0"/>
    <n v="9"/>
    <b v="0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d v="2016-10-19T10:38:27"/>
    <x v="574"/>
    <b v="0"/>
    <n v="4"/>
    <b v="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d v="2015-06-13T16:37:23"/>
    <x v="575"/>
    <b v="0"/>
    <n v="4"/>
    <b v="0"/>
    <x v="2"/>
  </r>
  <r>
    <n v="576"/>
    <s v="Uthtopia"/>
    <s v="UthTopia Is a social media organization that believes in positive online usage, youth mentorship, and youth empowerment."/>
    <n v="80000"/>
    <n v="1"/>
    <x v="2"/>
    <s v="US"/>
    <s v="USD"/>
    <d v="2015-03-28T10:19:12"/>
    <x v="576"/>
    <b v="0"/>
    <n v="1"/>
    <b v="0"/>
    <x v="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d v="2016-05-20T14:08:22"/>
    <x v="577"/>
    <b v="0"/>
    <n v="1"/>
    <b v="0"/>
    <x v="2"/>
  </r>
  <r>
    <n v="578"/>
    <s v="weBuy Crowdsourced Shopping"/>
    <s v="weBuy trade built on technology and Crowd Sourced Power"/>
    <n v="125000"/>
    <n v="14"/>
    <x v="2"/>
    <s v="GB"/>
    <s v="GBP"/>
    <d v="2015-09-07T13:53:13"/>
    <x v="578"/>
    <b v="0"/>
    <n v="7"/>
    <b v="0"/>
    <x v="2"/>
  </r>
  <r>
    <n v="579"/>
    <s v="Course: Learn Cryptography"/>
    <s v="Learn classic and public key cryptography with a full proof-of-concept system in JavaScript."/>
    <n v="12000"/>
    <n v="175"/>
    <x v="2"/>
    <s v="US"/>
    <s v="USD"/>
    <d v="2014-12-25T20:27:03"/>
    <x v="579"/>
    <b v="0"/>
    <n v="5"/>
    <b v="0"/>
    <x v="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d v="2016-09-22T21:47:47"/>
    <x v="580"/>
    <b v="0"/>
    <n v="1"/>
    <b v="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d v="2015-08-02T00:18:24"/>
    <x v="581"/>
    <b v="0"/>
    <n v="0"/>
    <b v="0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d v="2015-03-15T18:00:00"/>
    <x v="582"/>
    <b v="0"/>
    <n v="0"/>
    <b v="0"/>
    <x v="2"/>
  </r>
  <r>
    <n v="583"/>
    <s v="HackersArchive.com"/>
    <s v="HackersArchive.com will help rid the web of viruses and scams found everywhere else you look!"/>
    <n v="9000"/>
    <n v="1"/>
    <x v="2"/>
    <s v="US"/>
    <s v="USD"/>
    <d v="2015-03-19T21:31:27"/>
    <x v="583"/>
    <b v="0"/>
    <n v="1"/>
    <b v="0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d v="2015-03-16T16:11:56"/>
    <x v="584"/>
    <b v="0"/>
    <n v="2"/>
    <b v="0"/>
    <x v="2"/>
  </r>
  <r>
    <n v="585"/>
    <s v="Link Card"/>
    <s v="SAVE UP TO 40% WHEN YOU SPEND!_x000a__x000a_PRE-ORDER YOUR LINK CARD TODAY"/>
    <n v="9000"/>
    <n v="0"/>
    <x v="2"/>
    <s v="GB"/>
    <s v="GBP"/>
    <d v="2015-12-01T00:00:00"/>
    <x v="585"/>
    <b v="0"/>
    <n v="0"/>
    <b v="0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d v="2015-02-15T20:30:07"/>
    <x v="586"/>
    <b v="0"/>
    <n v="4"/>
    <b v="0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d v="2015-04-16T18:10:33"/>
    <x v="587"/>
    <b v="0"/>
    <n v="7"/>
    <b v="0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d v="2016-11-17T19:28:06"/>
    <x v="588"/>
    <b v="0"/>
    <n v="2"/>
    <b v="0"/>
    <x v="2"/>
  </r>
  <r>
    <n v="589"/>
    <s v="Get Neighborly"/>
    <s v="Services closer than you think..."/>
    <n v="7500"/>
    <n v="1"/>
    <x v="2"/>
    <s v="US"/>
    <s v="USD"/>
    <d v="2015-07-08T14:44:59"/>
    <x v="589"/>
    <b v="0"/>
    <n v="1"/>
    <b v="0"/>
    <x v="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d v="2016-02-08T13:01:00"/>
    <x v="590"/>
    <b v="0"/>
    <n v="9"/>
    <b v="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d v="2015-07-22T13:02:10"/>
    <x v="591"/>
    <b v="0"/>
    <n v="2"/>
    <b v="0"/>
    <x v="2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d v="2014-12-03T05:34:20"/>
    <x v="592"/>
    <b v="0"/>
    <n v="1"/>
    <b v="0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d v="2015-04-06T15:15:45"/>
    <x v="593"/>
    <b v="0"/>
    <n v="7"/>
    <b v="0"/>
    <x v="2"/>
  </r>
  <r>
    <n v="594"/>
    <s v="Unleashed Fitness"/>
    <s v="Creating a fitness site that will change the fitness game forever!"/>
    <n v="25000"/>
    <n v="26"/>
    <x v="2"/>
    <s v="US"/>
    <s v="USD"/>
    <d v="2016-04-16T18:43:26"/>
    <x v="594"/>
    <b v="0"/>
    <n v="2"/>
    <b v="0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d v="2015-05-04T01:40:38"/>
    <x v="595"/>
    <b v="0"/>
    <n v="8"/>
    <b v="0"/>
    <x v="2"/>
  </r>
  <r>
    <n v="596"/>
    <s v="DigitaliBook free library"/>
    <s v="We present digitaibook,com site which can become a free electronic library with your help,"/>
    <n v="20000"/>
    <n v="6"/>
    <x v="2"/>
    <s v="US"/>
    <s v="USD"/>
    <d v="2016-11-02T21:31:32"/>
    <x v="596"/>
    <b v="0"/>
    <n v="2"/>
    <b v="0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d v="2016-07-31T16:00:00"/>
    <x v="597"/>
    <b v="0"/>
    <n v="2"/>
    <b v="0"/>
    <x v="2"/>
  </r>
  <r>
    <n v="598"/>
    <s v="Goals not creeds"/>
    <s v="This is a project to create a crowd-funding site for Urantia Book readers worldwide."/>
    <n v="2500"/>
    <n v="850"/>
    <x v="2"/>
    <s v="US"/>
    <s v="USD"/>
    <d v="2014-12-05T00:03:01"/>
    <x v="598"/>
    <b v="0"/>
    <n v="7"/>
    <b v="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d v="2015-03-08T15:16:00"/>
    <x v="599"/>
    <b v="0"/>
    <n v="2"/>
    <b v="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d v="2015-05-09T19:09:22"/>
    <x v="600"/>
    <b v="0"/>
    <n v="1"/>
    <b v="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d v="2014-12-26T20:35:39"/>
    <x v="601"/>
    <b v="0"/>
    <n v="6"/>
    <b v="0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d v="2015-06-18T19:03:35"/>
    <x v="602"/>
    <b v="0"/>
    <n v="0"/>
    <b v="0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d v="2014-08-14T15:20:23"/>
    <x v="603"/>
    <b v="0"/>
    <n v="13"/>
    <b v="0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d v="2014-08-28T00:50:56"/>
    <x v="604"/>
    <b v="0"/>
    <n v="0"/>
    <b v="0"/>
    <x v="2"/>
  </r>
  <r>
    <n v="605"/>
    <s v="Teach Your Parents iPad (Canceled)"/>
    <s v="An iPad support care package for your parents / seniors."/>
    <n v="5000"/>
    <n v="131"/>
    <x v="1"/>
    <s v="US"/>
    <s v="USD"/>
    <d v="2015-08-23T08:35:08"/>
    <x v="605"/>
    <b v="0"/>
    <n v="8"/>
    <b v="0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d v="2015-05-24T15:00:00"/>
    <x v="606"/>
    <b v="0"/>
    <n v="1"/>
    <b v="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d v="2015-11-22T20:48:56"/>
    <x v="607"/>
    <b v="0"/>
    <n v="0"/>
    <b v="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d v="2015-06-15T22:06:20"/>
    <x v="608"/>
    <b v="0"/>
    <n v="5"/>
    <b v="0"/>
    <x v="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d v="2015-11-29T01:49:04"/>
    <x v="609"/>
    <b v="0"/>
    <n v="1"/>
    <b v="0"/>
    <x v="2"/>
  </r>
  <r>
    <n v="610"/>
    <s v="UniteChrist (Canceled)"/>
    <s v="We are creating a Christian social network to empower, educate, and connect Christians all over the world."/>
    <n v="13803"/>
    <n v="0"/>
    <x v="1"/>
    <s v="US"/>
    <s v="USD"/>
    <d v="2015-04-22T19:56:26"/>
    <x v="610"/>
    <b v="0"/>
    <n v="0"/>
    <b v="0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d v="2016-01-19T13:27:17"/>
    <x v="611"/>
    <b v="0"/>
    <n v="0"/>
    <b v="0"/>
    <x v="2"/>
  </r>
  <r>
    <n v="612"/>
    <s v="Web Streaming 2.0 (Canceled)"/>
    <s v="A Fast and Reliable new Web platform to stream videos from Internet"/>
    <n v="10000"/>
    <n v="0"/>
    <x v="1"/>
    <s v="IT"/>
    <s v="EUR"/>
    <d v="2016-09-02T00:45:46"/>
    <x v="612"/>
    <b v="0"/>
    <n v="0"/>
    <b v="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d v="2015-10-01T04:59:00"/>
    <x v="613"/>
    <b v="0"/>
    <n v="121"/>
    <b v="0"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d v="2016-06-24T01:29:00"/>
    <x v="614"/>
    <b v="0"/>
    <n v="0"/>
    <b v="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d v="2015-09-25T02:55:59"/>
    <x v="615"/>
    <b v="0"/>
    <n v="0"/>
    <b v="0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d v="2017-02-25T09:01:47"/>
    <x v="616"/>
    <b v="0"/>
    <n v="0"/>
    <b v="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d v="2015-05-08T08:14:03"/>
    <x v="617"/>
    <b v="0"/>
    <n v="3"/>
    <b v="0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d v="2015-12-09T19:26:43"/>
    <x v="618"/>
    <b v="0"/>
    <n v="0"/>
    <b v="0"/>
    <x v="2"/>
  </r>
  <r>
    <n v="619"/>
    <s v="Big Data (Canceled)"/>
    <s v="Big Data Sets for researchers interested in improving the quality of life."/>
    <n v="2500000"/>
    <n v="1"/>
    <x v="1"/>
    <s v="US"/>
    <s v="USD"/>
    <d v="2014-11-25T16:36:30"/>
    <x v="619"/>
    <b v="0"/>
    <n v="1"/>
    <b v="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d v="2014-08-25T17:12:18"/>
    <x v="620"/>
    <b v="0"/>
    <n v="1"/>
    <b v="0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d v="2016-07-07T23:42:17"/>
    <x v="621"/>
    <b v="0"/>
    <n v="3"/>
    <b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d v="2016-07-01T18:35:38"/>
    <x v="622"/>
    <b v="0"/>
    <n v="9"/>
    <b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d v="2015-05-28T00:13:17"/>
    <x v="623"/>
    <b v="0"/>
    <n v="0"/>
    <b v="0"/>
    <x v="2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d v="2015-05-14T23:44:01"/>
    <x v="624"/>
    <b v="0"/>
    <n v="0"/>
    <b v="0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d v="2017-03-26T20:29:37"/>
    <x v="625"/>
    <b v="0"/>
    <n v="0"/>
    <b v="0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d v="2015-08-15T13:22:00"/>
    <x v="626"/>
    <b v="0"/>
    <n v="39"/>
    <b v="0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d v="2016-03-14T23:00:00"/>
    <x v="627"/>
    <b v="0"/>
    <n v="1"/>
    <b v="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d v="2014-07-13T16:37:37"/>
    <x v="628"/>
    <b v="0"/>
    <n v="0"/>
    <b v="0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d v="2016-05-14T15:18:28"/>
    <x v="629"/>
    <b v="0"/>
    <n v="3"/>
    <b v="0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d v="2015-09-06T05:10:00"/>
    <x v="630"/>
    <b v="0"/>
    <n v="1"/>
    <b v="0"/>
    <x v="2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d v="2016-05-28T18:32:09"/>
    <x v="631"/>
    <b v="0"/>
    <n v="9"/>
    <b v="0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d v="2015-11-25T16:49:25"/>
    <x v="632"/>
    <b v="0"/>
    <n v="0"/>
    <b v="0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d v="2016-06-17T23:00:00"/>
    <x v="633"/>
    <b v="0"/>
    <n v="25"/>
    <b v="0"/>
    <x v="2"/>
  </r>
  <r>
    <n v="634"/>
    <s v="pitchtograndma (Canceled)"/>
    <s v="We help companies to explain what they do in simple, grandma-would-understand terms."/>
    <n v="5000"/>
    <n v="1"/>
    <x v="1"/>
    <s v="US"/>
    <s v="USD"/>
    <d v="2015-02-26T22:17:09"/>
    <x v="634"/>
    <b v="0"/>
    <n v="1"/>
    <b v="0"/>
    <x v="2"/>
  </r>
  <r>
    <n v="635"/>
    <s v="Pleero, A Technology Team Building Website (Canceled)"/>
    <s v="Network used for building technology development teams."/>
    <n v="25000"/>
    <n v="2"/>
    <x v="1"/>
    <s v="US"/>
    <s v="USD"/>
    <d v="2015-04-12T02:12:42"/>
    <x v="635"/>
    <b v="0"/>
    <n v="1"/>
    <b v="0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d v="2015-06-06T10:47:00"/>
    <x v="636"/>
    <b v="0"/>
    <n v="1"/>
    <b v="0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d v="2017-02-25T23:04:00"/>
    <x v="637"/>
    <b v="0"/>
    <n v="0"/>
    <b v="0"/>
    <x v="2"/>
  </r>
  <r>
    <n v="638"/>
    <s v="W (Canceled)"/>
    <s v="O0"/>
    <n v="200000"/>
    <n v="18"/>
    <x v="1"/>
    <s v="DE"/>
    <s v="EUR"/>
    <d v="2017-03-25T13:14:22"/>
    <x v="638"/>
    <b v="0"/>
    <n v="6"/>
    <b v="0"/>
    <x v="2"/>
  </r>
  <r>
    <n v="639"/>
    <s v="Kids Educational Social Media Site (Canceled)"/>
    <s v="Development of a Safe and Educational Social Media site for kids."/>
    <n v="1000000"/>
    <n v="1"/>
    <x v="1"/>
    <s v="US"/>
    <s v="USD"/>
    <d v="2014-10-13T13:59:55"/>
    <x v="639"/>
    <b v="0"/>
    <n v="1"/>
    <b v="0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d v="2016-11-24T23:00:00"/>
    <x v="640"/>
    <b v="0"/>
    <n v="2"/>
    <b v="1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d v="2015-08-13T13:40:48"/>
    <x v="641"/>
    <b v="0"/>
    <n v="315"/>
    <b v="1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d v="2015-08-19T15:37:54"/>
    <x v="642"/>
    <b v="0"/>
    <n v="2174"/>
    <b v="1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d v="2015-05-31T15:24:35"/>
    <x v="643"/>
    <b v="0"/>
    <n v="152"/>
    <b v="1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d v="2014-10-29T01:00:00"/>
    <x v="644"/>
    <b v="0"/>
    <n v="1021"/>
    <b v="1"/>
    <x v="2"/>
  </r>
  <r>
    <n v="645"/>
    <s v="Carbon Fiber Collar Stays"/>
    <s v="Ever wanted to own something made out of carbon fiber? Now you can!"/>
    <n v="2000"/>
    <n v="5574"/>
    <x v="0"/>
    <s v="US"/>
    <s v="USD"/>
    <d v="2016-08-12T00:37:54"/>
    <x v="645"/>
    <b v="0"/>
    <n v="237"/>
    <b v="1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d v="2014-08-11T20:27:47"/>
    <x v="646"/>
    <b v="0"/>
    <n v="27"/>
    <b v="1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d v="2016-03-17T17:25:49"/>
    <x v="647"/>
    <b v="0"/>
    <n v="17"/>
    <b v="1"/>
    <x v="2"/>
  </r>
  <r>
    <n v="648"/>
    <s v="Audio Jacket"/>
    <s v="Get ready for the next product that you canâ€™t live without"/>
    <n v="35000"/>
    <n v="44388"/>
    <x v="0"/>
    <s v="US"/>
    <s v="USD"/>
    <d v="2014-10-14T16:38:28"/>
    <x v="648"/>
    <b v="0"/>
    <n v="27"/>
    <b v="1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d v="2014-09-16T21:53:33"/>
    <x v="649"/>
    <b v="0"/>
    <n v="82"/>
    <b v="1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d v="2014-12-19T01:53:04"/>
    <x v="650"/>
    <b v="0"/>
    <n v="48"/>
    <b v="1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d v="2014-12-13T00:25:11"/>
    <x v="651"/>
    <b v="0"/>
    <n v="105"/>
    <b v="1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d v="2016-12-01T17:34:10"/>
    <x v="652"/>
    <b v="0"/>
    <n v="28"/>
    <b v="1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d v="2015-08-20T14:50:40"/>
    <x v="653"/>
    <b v="0"/>
    <n v="1107"/>
    <b v="1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d v="2015-07-08T22:58:33"/>
    <x v="654"/>
    <b v="0"/>
    <n v="1013"/>
    <b v="1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d v="2015-03-12T21:58:32"/>
    <x v="655"/>
    <b v="0"/>
    <n v="274"/>
    <b v="1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d v="2016-04-17T18:18:39"/>
    <x v="656"/>
    <b v="0"/>
    <n v="87"/>
    <b v="1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d v="2015-12-23T20:17:52"/>
    <x v="657"/>
    <b v="0"/>
    <n v="99"/>
    <b v="1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d v="2015-07-26T18:00:00"/>
    <x v="658"/>
    <b v="0"/>
    <n v="276"/>
    <b v="1"/>
    <x v="2"/>
  </r>
  <r>
    <n v="659"/>
    <s v="Lulu Watch Designs - Apple Watch"/>
    <s v="Sync up your lifestyle"/>
    <n v="3000"/>
    <n v="3017"/>
    <x v="0"/>
    <s v="US"/>
    <s v="USD"/>
    <d v="2015-08-23T14:14:55"/>
    <x v="659"/>
    <b v="0"/>
    <n v="21"/>
    <b v="1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d v="2014-11-09T18:47:59"/>
    <x v="660"/>
    <b v="0"/>
    <n v="18"/>
    <b v="0"/>
    <x v="2"/>
  </r>
  <r>
    <n v="661"/>
    <s v="AirString"/>
    <s v="AirString keeps your AirPods from getting lost by keeping the pair together with a  durable and premium quality string."/>
    <n v="10000"/>
    <n v="95"/>
    <x v="2"/>
    <s v="US"/>
    <s v="USD"/>
    <d v="2016-10-23T15:29:19"/>
    <x v="661"/>
    <b v="0"/>
    <n v="9"/>
    <b v="0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d v="2015-01-16T10:30:47"/>
    <x v="662"/>
    <b v="0"/>
    <n v="4"/>
    <b v="0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d v="2015-07-18T20:14:16"/>
    <x v="663"/>
    <b v="0"/>
    <n v="7"/>
    <b v="0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d v="2015-04-13T15:59:35"/>
    <x v="664"/>
    <b v="0"/>
    <n v="29"/>
    <b v="0"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d v="2017-01-13T17:04:21"/>
    <x v="665"/>
    <b v="0"/>
    <n v="12"/>
    <b v="0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d v="2014-08-17T19:58:18"/>
    <x v="666"/>
    <b v="0"/>
    <n v="4"/>
    <b v="0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d v="2016-10-29T08:57:43"/>
    <x v="667"/>
    <b v="0"/>
    <n v="28"/>
    <b v="0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d v="2015-05-11T19:57:02"/>
    <x v="668"/>
    <b v="0"/>
    <n v="25"/>
    <b v="0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d v="2016-07-06T15:00:58"/>
    <x v="669"/>
    <b v="0"/>
    <n v="28"/>
    <b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d v="2016-06-19T08:10:00"/>
    <x v="670"/>
    <b v="0"/>
    <n v="310"/>
    <b v="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d v="2015-01-14T04:00:00"/>
    <x v="671"/>
    <b v="0"/>
    <n v="15"/>
    <b v="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d v="2015-01-01T04:59:00"/>
    <x v="672"/>
    <b v="0"/>
    <n v="215"/>
    <b v="0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d v="2014-09-01T20:10:17"/>
    <x v="673"/>
    <b v="0"/>
    <n v="3"/>
    <b v="0"/>
    <x v="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d v="2014-08-12T02:47:07"/>
    <x v="674"/>
    <b v="0"/>
    <n v="2"/>
    <b v="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d v="2015-01-01T06:59:00"/>
    <x v="675"/>
    <b v="0"/>
    <n v="26"/>
    <b v="0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d v="2015-02-07T18:26:21"/>
    <x v="676"/>
    <b v="0"/>
    <n v="24"/>
    <b v="0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d v="2016-06-28T09:41:35"/>
    <x v="677"/>
    <b v="0"/>
    <n v="96"/>
    <b v="0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d v="2016-05-21T09:02:18"/>
    <x v="678"/>
    <b v="0"/>
    <n v="17"/>
    <b v="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d v="2016-09-03T16:41:49"/>
    <x v="679"/>
    <b v="0"/>
    <n v="94"/>
    <b v="0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d v="2014-09-17T12:02:11"/>
    <x v="680"/>
    <b v="0"/>
    <n v="129"/>
    <b v="0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d v="2016-10-26T19:20:04"/>
    <x v="681"/>
    <b v="0"/>
    <n v="1"/>
    <b v="0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d v="2017-03-14T17:22:02"/>
    <x v="682"/>
    <b v="0"/>
    <n v="4"/>
    <b v="0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d v="2016-10-31T21:36:04"/>
    <x v="683"/>
    <b v="0"/>
    <n v="3"/>
    <b v="0"/>
    <x v="2"/>
  </r>
  <r>
    <n v="684"/>
    <s v="Arcus Motion Analyzer | The Versatile Smart Ring"/>
    <s v="Arcus gives your fingers super powers."/>
    <n v="320000"/>
    <n v="23948"/>
    <x v="2"/>
    <s v="US"/>
    <s v="USD"/>
    <d v="2014-07-25T03:00:00"/>
    <x v="684"/>
    <b v="0"/>
    <n v="135"/>
    <b v="0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d v="2015-01-12T20:47:52"/>
    <x v="685"/>
    <b v="0"/>
    <n v="10"/>
    <b v="0"/>
    <x v="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d v="2015-08-03T16:09:30"/>
    <x v="686"/>
    <b v="0"/>
    <n v="0"/>
    <b v="0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d v="2017-02-05T18:00:53"/>
    <x v="687"/>
    <b v="0"/>
    <n v="6"/>
    <b v="0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d v="2015-10-15T02:30:53"/>
    <x v="688"/>
    <b v="0"/>
    <n v="36"/>
    <b v="0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d v="2016-12-08T04:59:00"/>
    <x v="689"/>
    <b v="0"/>
    <n v="336"/>
    <b v="0"/>
    <x v="2"/>
  </r>
  <r>
    <n v="690"/>
    <s v="BLOXSHIELD"/>
    <s v="A radiation shield for your fitness tracker, smartwatch or other wearable smart device"/>
    <n v="20000"/>
    <n v="2468"/>
    <x v="2"/>
    <s v="US"/>
    <s v="USD"/>
    <d v="2016-09-09T06:00:00"/>
    <x v="690"/>
    <b v="0"/>
    <n v="34"/>
    <b v="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d v="2015-07-01T00:40:46"/>
    <x v="691"/>
    <b v="0"/>
    <n v="10"/>
    <b v="0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d v="2016-12-22T09:01:03"/>
    <x v="692"/>
    <b v="0"/>
    <n v="201"/>
    <b v="0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d v="2015-04-30T19:23:47"/>
    <x v="693"/>
    <b v="0"/>
    <n v="296"/>
    <b v="0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d v="2017-02-01T15:55:59"/>
    <x v="694"/>
    <b v="0"/>
    <n v="7"/>
    <b v="0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d v="2014-10-31T12:30:20"/>
    <x v="695"/>
    <b v="0"/>
    <n v="7"/>
    <b v="0"/>
    <x v="2"/>
  </r>
  <r>
    <n v="696"/>
    <s v="trustee"/>
    <s v="Show your fidelity by wearing the Trustee rings! Show where you are (at)!"/>
    <n v="175000"/>
    <n v="1"/>
    <x v="2"/>
    <s v="NL"/>
    <s v="EUR"/>
    <d v="2014-07-25T22:15:02"/>
    <x v="696"/>
    <b v="0"/>
    <n v="1"/>
    <b v="0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d v="2016-02-03T12:33:09"/>
    <x v="697"/>
    <b v="0"/>
    <n v="114"/>
    <b v="0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d v="2014-09-18T02:00:00"/>
    <x v="698"/>
    <b v="0"/>
    <n v="29"/>
    <b v="0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d v="2013-11-22T16:00:00"/>
    <x v="699"/>
    <b v="0"/>
    <n v="890"/>
    <b v="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d v="2017-01-10T16:31:21"/>
    <x v="700"/>
    <b v="0"/>
    <n v="31"/>
    <b v="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d v="2014-07-23T15:54:40"/>
    <x v="701"/>
    <b v="0"/>
    <n v="21"/>
    <b v="0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d v="2016-11-24T18:26:27"/>
    <x v="702"/>
    <b v="0"/>
    <n v="37"/>
    <b v="0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d v="2017-01-31T23:32:00"/>
    <x v="703"/>
    <b v="0"/>
    <n v="7"/>
    <b v="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d v="2017-02-20T04:37:48"/>
    <x v="704"/>
    <b v="0"/>
    <n v="4"/>
    <b v="0"/>
    <x v="2"/>
  </r>
  <r>
    <n v="705"/>
    <s v="SomnoScope"/>
    <s v="The closest thing ever to the Holy Grail of wearables technology"/>
    <n v="100000"/>
    <n v="977"/>
    <x v="2"/>
    <s v="NL"/>
    <s v="EUR"/>
    <d v="2017-01-21T11:47:58"/>
    <x v="705"/>
    <b v="0"/>
    <n v="5"/>
    <b v="0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d v="2016-12-14T18:39:00"/>
    <x v="706"/>
    <b v="0"/>
    <n v="0"/>
    <b v="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d v="2017-01-01T15:55:27"/>
    <x v="707"/>
    <b v="0"/>
    <n v="456"/>
    <b v="0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d v="2014-09-13T13:56:40"/>
    <x v="708"/>
    <b v="0"/>
    <n v="369"/>
    <b v="0"/>
    <x v="2"/>
  </r>
  <r>
    <n v="709"/>
    <s v="lumiglove"/>
    <s v="A &quot;handheld&quot; light, which eases the way you illuminate objects and/or paths."/>
    <n v="15000"/>
    <n v="61"/>
    <x v="2"/>
    <s v="US"/>
    <s v="USD"/>
    <d v="2014-12-05T00:59:19"/>
    <x v="709"/>
    <b v="0"/>
    <n v="2"/>
    <b v="0"/>
    <x v="2"/>
  </r>
  <r>
    <n v="710"/>
    <s v="Hate York Shirt 2.0"/>
    <s v="Shirts, so technologically advanced, they connect mentally to their audience upon sight."/>
    <n v="1200"/>
    <n v="0"/>
    <x v="2"/>
    <s v="CA"/>
    <s v="CAD"/>
    <d v="2014-08-20T00:44:00"/>
    <x v="710"/>
    <b v="0"/>
    <n v="0"/>
    <b v="0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d v="2016-12-14T12:01:08"/>
    <x v="711"/>
    <b v="0"/>
    <n v="338"/>
    <b v="0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d v="2016-02-14T16:20:32"/>
    <x v="712"/>
    <b v="0"/>
    <n v="4"/>
    <b v="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d v="2016-06-05T12:42:12"/>
    <x v="713"/>
    <b v="0"/>
    <n v="1"/>
    <b v="0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d v="2017-02-28T18:54:42"/>
    <x v="714"/>
    <b v="0"/>
    <n v="28"/>
    <b v="0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d v="2015-11-05T03:10:40"/>
    <x v="715"/>
    <b v="0"/>
    <n v="12"/>
    <b v="0"/>
    <x v="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d v="2014-12-01T00:00:00"/>
    <x v="716"/>
    <b v="0"/>
    <n v="16"/>
    <b v="0"/>
    <x v="2"/>
  </r>
  <r>
    <n v="717"/>
    <s v="cool air belt"/>
    <s v="Cool air flowing under clothing keeps you cool."/>
    <n v="100000"/>
    <n v="305"/>
    <x v="2"/>
    <s v="US"/>
    <s v="USD"/>
    <d v="2014-09-05T20:30:02"/>
    <x v="717"/>
    <b v="0"/>
    <n v="4"/>
    <b v="0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d v="2017-02-18T05:59:00"/>
    <x v="718"/>
    <b v="0"/>
    <n v="4"/>
    <b v="0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d v="2016-02-23T00:57:56"/>
    <x v="719"/>
    <b v="0"/>
    <n v="10"/>
    <b v="0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d v="2012-01-29T15:34:51"/>
    <x v="720"/>
    <b v="0"/>
    <n v="41"/>
    <b v="1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d v="2014-08-01T13:43:27"/>
    <x v="721"/>
    <b v="0"/>
    <n v="119"/>
    <b v="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d v="2012-04-08T18:19:38"/>
    <x v="722"/>
    <b v="0"/>
    <n v="153"/>
    <b v="1"/>
    <x v="3"/>
  </r>
  <r>
    <n v="723"/>
    <s v="The 2015 Pro Football Beast Book"/>
    <s v="The Definitive (and Slightly Ridiculous) Guide to Enjoying the 2015 Pro Football Season"/>
    <n v="5000"/>
    <n v="5469"/>
    <x v="0"/>
    <s v="US"/>
    <s v="USD"/>
    <d v="2015-07-30T03:59:00"/>
    <x v="723"/>
    <b v="0"/>
    <n v="100"/>
    <b v="1"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d v="2011-06-30T15:19:23"/>
    <x v="724"/>
    <b v="0"/>
    <n v="143"/>
    <b v="1"/>
    <x v="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d v="2015-12-13T15:01:52"/>
    <x v="725"/>
    <b v="0"/>
    <n v="140"/>
    <b v="1"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d v="2013-04-12T01:01:27"/>
    <x v="726"/>
    <b v="0"/>
    <n v="35"/>
    <b v="1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d v="2013-01-14T21:20:00"/>
    <x v="727"/>
    <b v="0"/>
    <n v="149"/>
    <b v="1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d v="2011-08-21T20:05:57"/>
    <x v="728"/>
    <b v="0"/>
    <n v="130"/>
    <b v="1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d v="2012-09-19T04:27:41"/>
    <x v="729"/>
    <b v="0"/>
    <n v="120"/>
    <b v="1"/>
    <x v="3"/>
  </r>
  <r>
    <n v="730"/>
    <s v="Encyclopedia of Surfing"/>
    <s v="A Massive but Cheerful Online Digital Archive of Surfing"/>
    <n v="20000"/>
    <n v="26438"/>
    <x v="0"/>
    <s v="US"/>
    <s v="USD"/>
    <d v="2011-12-07T17:53:11"/>
    <x v="730"/>
    <b v="0"/>
    <n v="265"/>
    <b v="1"/>
    <x v="3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d v="2012-01-22T06:00:00"/>
    <x v="731"/>
    <b v="0"/>
    <n v="71"/>
    <b v="1"/>
    <x v="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d v="2013-09-29T10:11:01"/>
    <x v="732"/>
    <b v="0"/>
    <n v="13"/>
    <b v="1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d v="2013-12-20T10:04:52"/>
    <x v="733"/>
    <b v="0"/>
    <n v="169"/>
    <b v="1"/>
    <x v="3"/>
  </r>
  <r>
    <n v="734"/>
    <s v="Sideswiped"/>
    <s v="Sideswiped is my story of growing in and trusting God through the mess and mysteries of life."/>
    <n v="8500"/>
    <n v="10670"/>
    <x v="0"/>
    <s v="CA"/>
    <s v="CAD"/>
    <d v="2015-05-09T05:00:00"/>
    <x v="734"/>
    <b v="0"/>
    <n v="57"/>
    <b v="1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d v="2014-12-04T00:39:00"/>
    <x v="735"/>
    <b v="0"/>
    <n v="229"/>
    <b v="1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d v="2013-11-21T04:59:00"/>
    <x v="736"/>
    <b v="0"/>
    <n v="108"/>
    <b v="1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d v="2014-02-14T20:00:00"/>
    <x v="737"/>
    <b v="0"/>
    <n v="108"/>
    <b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d v="2014-12-01T04:59:00"/>
    <x v="738"/>
    <b v="0"/>
    <n v="41"/>
    <b v="1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d v="2014-08-11T12:03:49"/>
    <x v="739"/>
    <b v="0"/>
    <n v="139"/>
    <b v="1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d v="2015-06-21T03:31:22"/>
    <x v="740"/>
    <b v="0"/>
    <n v="19"/>
    <b v="1"/>
    <x v="3"/>
  </r>
  <r>
    <n v="741"/>
    <s v="reVILNA: the vilna ghetto project"/>
    <s v="A revolutionary digital mapping project of the Vilna Ghetto"/>
    <n v="13000"/>
    <n v="13293.8"/>
    <x v="0"/>
    <s v="US"/>
    <s v="USD"/>
    <d v="2013-06-11T15:33:26"/>
    <x v="741"/>
    <b v="0"/>
    <n v="94"/>
    <b v="1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d v="2014-03-21T21:01:52"/>
    <x v="742"/>
    <b v="0"/>
    <n v="23"/>
    <b v="1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d v="2012-04-16T21:00:00"/>
    <x v="743"/>
    <b v="0"/>
    <n v="15"/>
    <b v="1"/>
    <x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d v="2012-12-13T22:58:23"/>
    <x v="744"/>
    <b v="0"/>
    <n v="62"/>
    <b v="1"/>
    <x v="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d v="2013-05-03T13:44:05"/>
    <x v="745"/>
    <b v="0"/>
    <n v="74"/>
    <b v="1"/>
    <x v="3"/>
  </r>
  <r>
    <n v="746"/>
    <s v="Attention: People With Body Parts"/>
    <s v="This is a book of letters. Letters to our body parts."/>
    <n v="2987"/>
    <n v="3318"/>
    <x v="0"/>
    <s v="US"/>
    <s v="USD"/>
    <d v="2012-09-23T03:59:00"/>
    <x v="746"/>
    <b v="0"/>
    <n v="97"/>
    <b v="1"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d v="2015-01-15T10:54:00"/>
    <x v="747"/>
    <b v="0"/>
    <n v="55"/>
    <b v="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d v="2014-08-10T20:19:26"/>
    <x v="748"/>
    <b v="0"/>
    <n v="44"/>
    <b v="1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d v="2017-01-28T22:35:30"/>
    <x v="749"/>
    <b v="0"/>
    <n v="110"/>
    <b v="1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d v="2013-02-24T21:04:32"/>
    <x v="750"/>
    <b v="0"/>
    <n v="59"/>
    <b v="1"/>
    <x v="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d v="2011-08-04T15:07:55"/>
    <x v="751"/>
    <b v="0"/>
    <n v="62"/>
    <b v="1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d v="2016-10-16T11:00:00"/>
    <x v="752"/>
    <b v="0"/>
    <n v="105"/>
    <b v="1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d v="2015-02-14T14:09:51"/>
    <x v="753"/>
    <b v="0"/>
    <n v="26"/>
    <b v="1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d v="2013-01-05T17:58:41"/>
    <x v="754"/>
    <b v="0"/>
    <n v="49"/>
    <b v="1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d v="2013-05-20T00:41:00"/>
    <x v="755"/>
    <b v="0"/>
    <n v="68"/>
    <b v="1"/>
    <x v="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d v="2011-04-18T17:24:19"/>
    <x v="756"/>
    <b v="0"/>
    <n v="22"/>
    <b v="1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d v="2012-12-06T01:18:34"/>
    <x v="757"/>
    <b v="0"/>
    <n v="18"/>
    <b v="1"/>
    <x v="3"/>
  </r>
  <r>
    <n v="758"/>
    <s v="Publish Waiting On Humanity"/>
    <s v="I am publishing my book, Waiting on Humanity and need some finishing funds to do so."/>
    <n v="2500"/>
    <n v="2550"/>
    <x v="0"/>
    <s v="US"/>
    <s v="USD"/>
    <d v="2010-10-08T20:04:28"/>
    <x v="758"/>
    <b v="0"/>
    <n v="19"/>
    <b v="1"/>
    <x v="3"/>
  </r>
  <r>
    <n v="759"/>
    <s v="Wild Ruins"/>
    <s v="Help me search for the lost ruins of the UK. A unique guide to  lesser known and somewhat known ruins of Britain."/>
    <n v="5000"/>
    <n v="5096"/>
    <x v="0"/>
    <s v="GB"/>
    <s v="GBP"/>
    <d v="2014-07-09T07:55:39"/>
    <x v="759"/>
    <b v="0"/>
    <n v="99"/>
    <b v="1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d v="2016-11-26T19:20:13"/>
    <x v="760"/>
    <b v="0"/>
    <n v="0"/>
    <b v="0"/>
    <x v="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d v="2014-02-02T18:02:06"/>
    <x v="761"/>
    <b v="0"/>
    <n v="6"/>
    <b v="0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d v="2016-12-04T06:00:00"/>
    <x v="762"/>
    <b v="0"/>
    <n v="0"/>
    <b v="0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d v="2013-08-15T10:43:28"/>
    <x v="763"/>
    <b v="0"/>
    <n v="1"/>
    <b v="0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d v="2015-09-10T04:09:21"/>
    <x v="764"/>
    <b v="0"/>
    <n v="0"/>
    <b v="0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d v="2014-10-19T13:01:24"/>
    <x v="765"/>
    <b v="0"/>
    <n v="44"/>
    <b v="0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d v="2015-02-16T18:48:03"/>
    <x v="766"/>
    <b v="0"/>
    <n v="0"/>
    <b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d v="2015-05-21T03:26:50"/>
    <x v="767"/>
    <b v="0"/>
    <n v="3"/>
    <b v="0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d v="2013-12-16T04:58:10"/>
    <x v="768"/>
    <b v="0"/>
    <n v="0"/>
    <b v="0"/>
    <x v="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d v="2013-12-26T23:54:54"/>
    <x v="769"/>
    <b v="0"/>
    <n v="52"/>
    <b v="0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d v="2013-02-24T23:59:29"/>
    <x v="770"/>
    <b v="0"/>
    <n v="0"/>
    <b v="0"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d v="2016-01-30T19:46:42"/>
    <x v="771"/>
    <b v="0"/>
    <n v="1"/>
    <b v="0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d v="2009-11-01T03:59:00"/>
    <x v="772"/>
    <b v="0"/>
    <n v="1"/>
    <b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d v="2015-05-10T23:01:00"/>
    <x v="773"/>
    <b v="0"/>
    <n v="2"/>
    <b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d v="2014-02-23T18:43:38"/>
    <x v="774"/>
    <b v="0"/>
    <n v="9"/>
    <b v="0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d v="2011-12-16T01:26:35"/>
    <x v="775"/>
    <b v="0"/>
    <n v="5"/>
    <b v="0"/>
    <x v="3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d v="2015-10-11T05:00:00"/>
    <x v="776"/>
    <b v="0"/>
    <n v="57"/>
    <b v="0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d v="2013-07-31T23:32:57"/>
    <x v="777"/>
    <b v="0"/>
    <n v="3"/>
    <b v="0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d v="2014-04-30T16:51:20"/>
    <x v="778"/>
    <b v="0"/>
    <n v="1"/>
    <b v="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d v="2010-10-15T04:00:00"/>
    <x v="779"/>
    <b v="0"/>
    <n v="6"/>
    <b v="0"/>
    <x v="3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d v="2011-05-03T16:10:25"/>
    <x v="780"/>
    <b v="0"/>
    <n v="27"/>
    <b v="1"/>
    <x v="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d v="2013-06-08T00:01:14"/>
    <x v="781"/>
    <b v="0"/>
    <n v="25"/>
    <b v="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d v="2012-08-25T18:11:42"/>
    <x v="782"/>
    <b v="0"/>
    <n v="14"/>
    <b v="1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d v="2012-04-27T22:00:00"/>
    <x v="783"/>
    <b v="0"/>
    <n v="35"/>
    <b v="1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d v="2014-03-17T02:35:19"/>
    <x v="784"/>
    <b v="0"/>
    <n v="10"/>
    <b v="1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d v="2013-02-28T14:15:15"/>
    <x v="785"/>
    <b v="0"/>
    <n v="29"/>
    <b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d v="2012-05-11T15:47:00"/>
    <x v="786"/>
    <b v="0"/>
    <n v="44"/>
    <b v="1"/>
    <x v="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d v="2013-11-01T15:03:46"/>
    <x v="787"/>
    <b v="0"/>
    <n v="17"/>
    <b v="1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d v="2012-07-07T03:59:00"/>
    <x v="788"/>
    <b v="0"/>
    <n v="34"/>
    <b v="1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d v="2013-01-21T07:59:00"/>
    <x v="789"/>
    <b v="0"/>
    <n v="14"/>
    <b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d v="2013-02-01T01:08:59"/>
    <x v="790"/>
    <b v="0"/>
    <n v="156"/>
    <b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d v="2013-11-13T05:59:00"/>
    <x v="791"/>
    <b v="0"/>
    <n v="128"/>
    <b v="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d v="2013-11-07T21:58:03"/>
    <x v="792"/>
    <b v="0"/>
    <n v="60"/>
    <b v="1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d v="2013-07-03T04:59:00"/>
    <x v="793"/>
    <b v="0"/>
    <n v="32"/>
    <b v="1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d v="2011-09-05T17:06:00"/>
    <x v="794"/>
    <b v="0"/>
    <n v="53"/>
    <b v="1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d v="2012-04-07T04:59:00"/>
    <x v="795"/>
    <b v="0"/>
    <n v="184"/>
    <b v="1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d v="2013-09-15T21:10:00"/>
    <x v="796"/>
    <b v="0"/>
    <n v="90"/>
    <b v="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d v="2012-04-29T04:00:00"/>
    <x v="797"/>
    <b v="0"/>
    <n v="71"/>
    <b v="1"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d v="2014-09-30T14:09:47"/>
    <x v="798"/>
    <b v="0"/>
    <n v="87"/>
    <b v="1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d v="2012-04-27T16:00:46"/>
    <x v="799"/>
    <b v="0"/>
    <n v="28"/>
    <b v="1"/>
    <x v="4"/>
  </r>
  <r>
    <n v="800"/>
    <s v="LF4 WildFire"/>
    <s v="Scotland's premier classic rock and metal festival, 3 days, 3-4 stages, family friendly,  for people of all ages"/>
    <n v="1500"/>
    <n v="2282"/>
    <x v="0"/>
    <s v="GB"/>
    <s v="GBP"/>
    <d v="2014-09-11T10:24:14"/>
    <x v="800"/>
    <b v="0"/>
    <n v="56"/>
    <b v="1"/>
    <x v="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d v="2011-07-01T19:05:20"/>
    <x v="801"/>
    <b v="0"/>
    <n v="51"/>
    <b v="1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d v="2012-09-17T04:05:00"/>
    <x v="802"/>
    <b v="0"/>
    <n v="75"/>
    <b v="1"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d v="2011-05-29T01:00:00"/>
    <x v="803"/>
    <b v="0"/>
    <n v="38"/>
    <b v="1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d v="2011-07-23T03:59:00"/>
    <x v="804"/>
    <b v="0"/>
    <n v="18"/>
    <b v="1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d v="2011-07-16T23:00:00"/>
    <x v="805"/>
    <b v="0"/>
    <n v="54"/>
    <b v="1"/>
    <x v="4"/>
  </r>
  <r>
    <n v="806"/>
    <s v="Golden Animals NEW Album!"/>
    <s v="Help Golden Animals finish their NEW Album!"/>
    <n v="8000"/>
    <n v="8355"/>
    <x v="0"/>
    <s v="US"/>
    <s v="USD"/>
    <d v="2011-09-07T16:35:39"/>
    <x v="806"/>
    <b v="0"/>
    <n v="71"/>
    <b v="1"/>
    <x v="4"/>
  </r>
  <r>
    <n v="807"/>
    <s v="Sic Vita - New EP Release - 2017"/>
    <s v="Join the Sic Vita family and lend a hand as we create a new album!"/>
    <n v="4000"/>
    <n v="4205"/>
    <x v="0"/>
    <s v="US"/>
    <s v="USD"/>
    <d v="2017-03-01T02:00:00"/>
    <x v="807"/>
    <b v="0"/>
    <n v="57"/>
    <b v="1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d v="2014-12-22T04:59:00"/>
    <x v="808"/>
    <b v="0"/>
    <n v="43"/>
    <b v="1"/>
    <x v="4"/>
  </r>
  <r>
    <n v="809"/>
    <s v="Peter's New Album!!"/>
    <s v="Acknowledged songwriter looking to record album of new songs to secure a Publishing Contract"/>
    <n v="4000"/>
    <n v="4151"/>
    <x v="0"/>
    <s v="US"/>
    <s v="USD"/>
    <d v="2014-01-19T20:00:30"/>
    <x v="809"/>
    <b v="0"/>
    <n v="52"/>
    <b v="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d v="2012-09-01T01:21:02"/>
    <x v="810"/>
    <b v="0"/>
    <n v="27"/>
    <b v="1"/>
    <x v="4"/>
  </r>
  <r>
    <n v="811"/>
    <s v="Love Water Tour"/>
    <s v="We need your financial support to cover the tour costs!  (Sound, lights, travel, stage design)"/>
    <n v="1000"/>
    <n v="1040"/>
    <x v="0"/>
    <s v="US"/>
    <s v="USD"/>
    <d v="2013-07-10T16:52:00"/>
    <x v="811"/>
    <b v="0"/>
    <n v="12"/>
    <b v="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d v="2013-03-01T13:58:00"/>
    <x v="812"/>
    <b v="0"/>
    <n v="33"/>
    <b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d v="2012-07-20T23:02:45"/>
    <x v="813"/>
    <b v="0"/>
    <n v="96"/>
    <b v="1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d v="2011-05-31T18:04:00"/>
    <x v="814"/>
    <b v="0"/>
    <n v="28"/>
    <b v="1"/>
    <x v="4"/>
  </r>
  <r>
    <n v="815"/>
    <s v="Some Late Help for The Early Reset"/>
    <s v="Be a part of helping The Early Reset finish their new 7 song EP."/>
    <n v="4000"/>
    <n v="4280"/>
    <x v="0"/>
    <s v="US"/>
    <s v="USD"/>
    <d v="2014-11-01T22:01:43"/>
    <x v="815"/>
    <b v="0"/>
    <n v="43"/>
    <b v="1"/>
    <x v="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d v="2013-04-09T06:30:00"/>
    <x v="816"/>
    <b v="0"/>
    <n v="205"/>
    <b v="1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d v="2012-03-11T04:59:00"/>
    <x v="817"/>
    <b v="0"/>
    <n v="23"/>
    <b v="1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d v="2012-08-07T17:01:00"/>
    <x v="818"/>
    <b v="0"/>
    <n v="19"/>
    <b v="1"/>
    <x v="4"/>
  </r>
  <r>
    <n v="819"/>
    <s v="Winter Tour"/>
    <s v="We are touring the Southeast in support of our new EP"/>
    <n v="400"/>
    <n v="435"/>
    <x v="0"/>
    <s v="US"/>
    <s v="USD"/>
    <d v="2013-12-21T04:44:00"/>
    <x v="819"/>
    <b v="0"/>
    <n v="14"/>
    <b v="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d v="2014-06-09T05:00:00"/>
    <x v="820"/>
    <b v="0"/>
    <n v="38"/>
    <b v="1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d v="2015-05-04T04:01:00"/>
    <x v="821"/>
    <b v="0"/>
    <n v="78"/>
    <b v="1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d v="2012-10-05T22:44:10"/>
    <x v="822"/>
    <b v="0"/>
    <n v="69"/>
    <b v="1"/>
    <x v="4"/>
  </r>
  <r>
    <n v="823"/>
    <s v="Debut Album"/>
    <s v="Eyes For Fire is finally ready to release their Debut Album but we need YOU to help us put the final touches on it."/>
    <n v="800"/>
    <n v="1436"/>
    <x v="0"/>
    <s v="US"/>
    <s v="USD"/>
    <d v="2015-03-22T22:20:52"/>
    <x v="823"/>
    <b v="0"/>
    <n v="33"/>
    <b v="1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d v="2010-04-18T06:59:00"/>
    <x v="824"/>
    <b v="0"/>
    <n v="54"/>
    <b v="1"/>
    <x v="4"/>
  </r>
  <r>
    <n v="825"/>
    <s v="KILL FREEMAN"/>
    <s v="Kickstarting Kill Freeman independently. Help fund the New Record, Video and Live Shows."/>
    <n v="12500"/>
    <n v="12554"/>
    <x v="0"/>
    <s v="US"/>
    <s v="USD"/>
    <d v="2012-10-29T07:21:24"/>
    <x v="825"/>
    <b v="0"/>
    <n v="99"/>
    <b v="1"/>
    <x v="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d v="2012-03-25T23:55:30"/>
    <x v="826"/>
    <b v="0"/>
    <n v="49"/>
    <b v="1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d v="2012-02-14T19:49:00"/>
    <x v="827"/>
    <b v="0"/>
    <n v="11"/>
    <b v="1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d v="2012-06-25T16:24:00"/>
    <x v="828"/>
    <b v="0"/>
    <n v="38"/>
    <b v="1"/>
    <x v="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d v="2016-07-13T19:14:00"/>
    <x v="829"/>
    <b v="0"/>
    <n v="16"/>
    <b v="1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d v="2013-03-22T11:37:05"/>
    <x v="830"/>
    <b v="0"/>
    <n v="32"/>
    <b v="1"/>
    <x v="4"/>
  </r>
  <r>
    <n v="831"/>
    <s v="Let The 7Horse Run!"/>
    <s v="7Horse is a new band with a self-funded album and a show they want to rock in your town!"/>
    <n v="1500"/>
    <n v="3500"/>
    <x v="0"/>
    <s v="US"/>
    <s v="USD"/>
    <d v="2012-04-27T15:31:34"/>
    <x v="831"/>
    <b v="0"/>
    <n v="20"/>
    <b v="1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d v="2012-01-21T08:13:00"/>
    <x v="832"/>
    <b v="0"/>
    <n v="154"/>
    <b v="1"/>
    <x v="4"/>
  </r>
  <r>
    <n v="833"/>
    <s v="Ragman Rolls"/>
    <s v="This is an American rock album."/>
    <n v="6000"/>
    <n v="6100"/>
    <x v="0"/>
    <s v="US"/>
    <s v="USD"/>
    <d v="2014-04-19T21:04:35"/>
    <x v="833"/>
    <b v="0"/>
    <n v="41"/>
    <b v="1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d v="2013-07-01T03:59:00"/>
    <x v="834"/>
    <b v="0"/>
    <n v="75"/>
    <b v="1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d v="2012-05-19T03:00:00"/>
    <x v="835"/>
    <b v="0"/>
    <n v="40"/>
    <b v="1"/>
    <x v="4"/>
  </r>
  <r>
    <n v="836"/>
    <s v="DESMADRE Full Album + Press Kit"/>
    <s v="An album you can bring home to mom."/>
    <n v="5000"/>
    <n v="5046.5200000000004"/>
    <x v="0"/>
    <s v="US"/>
    <s v="USD"/>
    <d v="2013-10-07T01:21:58"/>
    <x v="836"/>
    <b v="0"/>
    <n v="46"/>
    <b v="1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d v="2014-05-01T23:57:42"/>
    <x v="837"/>
    <b v="0"/>
    <n v="62"/>
    <b v="1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d v="2012-01-17T21:33:05"/>
    <x v="838"/>
    <b v="0"/>
    <n v="61"/>
    <b v="1"/>
    <x v="4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d v="2012-09-22T18:19:16"/>
    <x v="839"/>
    <b v="0"/>
    <n v="96"/>
    <b v="1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d v="2016-09-24T05:26:27"/>
    <x v="840"/>
    <b v="0"/>
    <n v="190"/>
    <b v="1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d v="2014-11-10T21:07:43"/>
    <x v="841"/>
    <b v="1"/>
    <n v="94"/>
    <b v="1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d v="2013-10-14T03:59:00"/>
    <x v="842"/>
    <b v="1"/>
    <n v="39"/>
    <b v="1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d v="2016-12-08T08:00:00"/>
    <x v="843"/>
    <b v="0"/>
    <n v="127"/>
    <b v="1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d v="2014-11-01T04:59:00"/>
    <x v="844"/>
    <b v="1"/>
    <n v="159"/>
    <b v="1"/>
    <x v="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d v="2016-09-05T03:59:00"/>
    <x v="845"/>
    <b v="0"/>
    <n v="177"/>
    <b v="1"/>
    <x v="4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d v="2014-03-10T14:00:00"/>
    <x v="846"/>
    <b v="0"/>
    <n v="47"/>
    <b v="1"/>
    <x v="4"/>
  </r>
  <r>
    <n v="847"/>
    <s v="CENTROPYMUSIC"/>
    <s v="MUSIC WITH MEANING!  MUSIC THAT MATTERS!!!"/>
    <n v="10"/>
    <n v="10"/>
    <x v="0"/>
    <s v="US"/>
    <s v="USD"/>
    <d v="2015-07-10T19:09:36"/>
    <x v="847"/>
    <b v="0"/>
    <n v="1"/>
    <b v="1"/>
    <x v="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d v="2015-04-14T19:00:33"/>
    <x v="848"/>
    <b v="0"/>
    <n v="16"/>
    <b v="1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d v="2015-03-16T02:34:24"/>
    <x v="849"/>
    <b v="0"/>
    <n v="115"/>
    <b v="1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d v="2016-04-25T04:59:00"/>
    <x v="850"/>
    <b v="0"/>
    <n v="133"/>
    <b v="1"/>
    <x v="4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d v="2016-07-31T19:45:00"/>
    <x v="851"/>
    <b v="0"/>
    <n v="70"/>
    <b v="1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d v="2016-10-24T21:00:00"/>
    <x v="852"/>
    <b v="0"/>
    <n v="62"/>
    <b v="1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d v="2015-02-16T19:58:29"/>
    <x v="853"/>
    <b v="0"/>
    <n v="10"/>
    <b v="1"/>
    <x v="4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d v="2016-12-28T05:05:46"/>
    <x v="854"/>
    <b v="0"/>
    <n v="499"/>
    <b v="1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d v="2016-07-24T03:00:17"/>
    <x v="855"/>
    <b v="0"/>
    <n v="47"/>
    <b v="1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d v="2016-10-25T19:00:00"/>
    <x v="856"/>
    <b v="0"/>
    <n v="28"/>
    <b v="1"/>
    <x v="4"/>
  </r>
  <r>
    <n v="857"/>
    <s v="A Reason To Breathe - DEBUT ALBUM"/>
    <s v="Modern Post-Hardcore/Electro music (Hardstyle, EDM, Trap, Dubstep, Dembow, House)."/>
    <n v="1200"/>
    <n v="1200"/>
    <x v="0"/>
    <s v="ES"/>
    <s v="EUR"/>
    <d v="2015-11-25T14:57:11"/>
    <x v="857"/>
    <b v="0"/>
    <n v="24"/>
    <b v="1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d v="2015-04-15T22:59:00"/>
    <x v="858"/>
    <b v="0"/>
    <n v="76"/>
    <b v="1"/>
    <x v="4"/>
  </r>
  <r>
    <n v="859"/>
    <s v="Rise With Us Campaign"/>
    <s v="We are heading to the studio to create our second album and we want you to be right there with us!"/>
    <n v="4000"/>
    <n v="4187"/>
    <x v="0"/>
    <s v="US"/>
    <s v="USD"/>
    <d v="2015-06-04T00:00:00"/>
    <x v="859"/>
    <b v="0"/>
    <n v="98"/>
    <b v="1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d v="2013-11-22T12:35:13"/>
    <x v="860"/>
    <b v="0"/>
    <n v="48"/>
    <b v="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d v="2016-09-16T23:10:04"/>
    <x v="861"/>
    <b v="0"/>
    <n v="2"/>
    <b v="0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d v="2013-11-11T14:19:08"/>
    <x v="862"/>
    <b v="0"/>
    <n v="4"/>
    <b v="0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d v="2012-02-12T02:49:26"/>
    <x v="863"/>
    <b v="0"/>
    <n v="5"/>
    <b v="0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d v="2013-10-16T09:59:00"/>
    <x v="864"/>
    <b v="0"/>
    <n v="79"/>
    <b v="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d v="2013-01-16T18:33:17"/>
    <x v="865"/>
    <b v="0"/>
    <n v="2"/>
    <b v="0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d v="2015-02-28T15:10:00"/>
    <x v="866"/>
    <b v="0"/>
    <n v="11"/>
    <b v="0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d v="2009-12-01T04:59:00"/>
    <x v="867"/>
    <b v="0"/>
    <n v="11"/>
    <b v="0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d v="2014-01-07T00:39:58"/>
    <x v="868"/>
    <b v="0"/>
    <n v="1"/>
    <b v="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d v="2013-04-08T19:17:37"/>
    <x v="869"/>
    <b v="0"/>
    <n v="3"/>
    <b v="0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d v="2013-09-01T00:32:03"/>
    <x v="870"/>
    <b v="0"/>
    <n v="5"/>
    <b v="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d v="2013-11-29T14:28:15"/>
    <x v="871"/>
    <b v="0"/>
    <n v="12"/>
    <b v="0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d v="2011-03-10T19:48:47"/>
    <x v="872"/>
    <b v="0"/>
    <n v="2"/>
    <b v="0"/>
    <x v="4"/>
  </r>
  <r>
    <n v="873"/>
    <s v="The Dreamer-An Original Jazz CD"/>
    <s v="Fall in love with &quot;The Dreamer&quot;, new original music from trumpeter Freddie Dunn!"/>
    <n v="3500"/>
    <n v="45"/>
    <x v="2"/>
    <s v="US"/>
    <s v="USD"/>
    <d v="2012-11-11T05:00:40"/>
    <x v="873"/>
    <b v="0"/>
    <n v="5"/>
    <b v="0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d v="2013-05-04T14:00:34"/>
    <x v="874"/>
    <b v="0"/>
    <n v="21"/>
    <b v="0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d v="2015-09-21T17:22:11"/>
    <x v="875"/>
    <b v="0"/>
    <n v="0"/>
    <b v="0"/>
    <x v="4"/>
  </r>
  <r>
    <n v="876"/>
    <s v="Sound Of Dobells"/>
    <s v="What was the greatest record shop ever?  DOBELLS!"/>
    <n v="3152"/>
    <n v="1286"/>
    <x v="2"/>
    <s v="GB"/>
    <s v="GBP"/>
    <d v="2013-02-04T11:55:27"/>
    <x v="876"/>
    <b v="0"/>
    <n v="45"/>
    <b v="0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d v="2013-12-19T18:56:00"/>
    <x v="877"/>
    <b v="0"/>
    <n v="29"/>
    <b v="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d v="2010-12-23T05:35:24"/>
    <x v="878"/>
    <b v="0"/>
    <n v="2"/>
    <b v="0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d v="2012-05-29T19:55:05"/>
    <x v="879"/>
    <b v="0"/>
    <n v="30"/>
    <b v="0"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d v="2012-10-30T07:42:18"/>
    <x v="880"/>
    <b v="0"/>
    <n v="8"/>
    <b v="0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d v="2012-01-14T06:01:26"/>
    <x v="881"/>
    <b v="0"/>
    <n v="1"/>
    <b v="0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d v="2011-09-06T20:39:10"/>
    <x v="882"/>
    <b v="0"/>
    <n v="14"/>
    <b v="0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d v="2016-03-02T22:27:15"/>
    <x v="883"/>
    <b v="0"/>
    <n v="24"/>
    <b v="0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d v="2012-05-12T02:31:00"/>
    <x v="884"/>
    <b v="0"/>
    <n v="2"/>
    <b v="0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d v="2016-12-30T22:35:11"/>
    <x v="885"/>
    <b v="0"/>
    <n v="21"/>
    <b v="0"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d v="2016-09-15T20:53:33"/>
    <x v="886"/>
    <b v="0"/>
    <n v="7"/>
    <b v="0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d v="2012-05-27T23:00:55"/>
    <x v="887"/>
    <b v="0"/>
    <n v="0"/>
    <b v="0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d v="2011-09-01T06:00:00"/>
    <x v="888"/>
    <b v="0"/>
    <n v="4"/>
    <b v="0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d v="2014-10-05T18:49:03"/>
    <x v="889"/>
    <b v="0"/>
    <n v="32"/>
    <b v="0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d v="2013-11-21T17:46:19"/>
    <x v="890"/>
    <b v="0"/>
    <n v="4"/>
    <b v="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d v="2014-08-21T00:45:30"/>
    <x v="891"/>
    <b v="0"/>
    <n v="9"/>
    <b v="0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d v="2010-08-01T04:00:00"/>
    <x v="892"/>
    <b v="0"/>
    <n v="17"/>
    <b v="0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d v="2015-04-01T20:32:43"/>
    <x v="893"/>
    <b v="0"/>
    <n v="5"/>
    <b v="0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d v="2016-06-05T23:33:30"/>
    <x v="894"/>
    <b v="0"/>
    <n v="53"/>
    <b v="0"/>
    <x v="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d v="2010-10-25T03:03:49"/>
    <x v="895"/>
    <b v="0"/>
    <n v="7"/>
    <b v="0"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d v="2015-08-28T04:00:00"/>
    <x v="896"/>
    <b v="0"/>
    <n v="72"/>
    <b v="0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d v="2012-11-28T17:31:48"/>
    <x v="897"/>
    <b v="0"/>
    <n v="0"/>
    <b v="0"/>
    <x v="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d v="2012-01-15T18:11:50"/>
    <x v="898"/>
    <b v="0"/>
    <n v="2"/>
    <b v="0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d v="2011-05-28T02:22:42"/>
    <x v="899"/>
    <b v="0"/>
    <n v="8"/>
    <b v="0"/>
    <x v="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d v="2016-03-30T19:23:22"/>
    <x v="900"/>
    <b v="0"/>
    <n v="2"/>
    <b v="0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d v="2010-06-08T19:11:00"/>
    <x v="901"/>
    <b v="0"/>
    <n v="0"/>
    <b v="0"/>
    <x v="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d v="2014-08-30T15:30:00"/>
    <x v="902"/>
    <b v="0"/>
    <n v="3"/>
    <b v="0"/>
    <x v="4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d v="2012-09-23T02:25:00"/>
    <x v="903"/>
    <b v="0"/>
    <n v="4"/>
    <b v="0"/>
    <x v="4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d v="2016-01-03T01:55:37"/>
    <x v="904"/>
    <b v="0"/>
    <n v="3"/>
    <b v="0"/>
    <x v="4"/>
  </r>
  <r>
    <n v="905"/>
    <s v="Jazz For Everyone!"/>
    <s v="Working hard to get into the studio to record, produce, and edit my break out CD. I hope to realize my vision!"/>
    <n v="6500"/>
    <n v="196"/>
    <x v="2"/>
    <s v="US"/>
    <s v="USD"/>
    <d v="2011-01-24T05:45:26"/>
    <x v="905"/>
    <b v="0"/>
    <n v="6"/>
    <b v="0"/>
    <x v="4"/>
  </r>
  <r>
    <n v="906"/>
    <s v="24th Music Presents Channeling Motown (Live)"/>
    <s v="The DMV's most respected saxophonist pay tribute to Motown."/>
    <n v="15000"/>
    <n v="0"/>
    <x v="2"/>
    <s v="US"/>
    <s v="USD"/>
    <d v="2014-03-13T03:33:10"/>
    <x v="906"/>
    <b v="0"/>
    <n v="0"/>
    <b v="0"/>
    <x v="4"/>
  </r>
  <r>
    <n v="907"/>
    <s v="Greg Chambers Saxophone CD"/>
    <s v="Greg Chambers' self-titled CD needs support for post production, replication, and promotion."/>
    <n v="2900"/>
    <n v="0"/>
    <x v="2"/>
    <s v="US"/>
    <s v="USD"/>
    <d v="2011-09-11T04:37:03"/>
    <x v="907"/>
    <b v="0"/>
    <n v="0"/>
    <b v="0"/>
    <x v="4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d v="2010-07-27T04:59:00"/>
    <x v="908"/>
    <b v="0"/>
    <n v="0"/>
    <b v="0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d v="2012-07-23T04:00:00"/>
    <x v="909"/>
    <b v="0"/>
    <n v="8"/>
    <b v="0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d v="2017-03-03T13:05:19"/>
    <x v="910"/>
    <b v="0"/>
    <n v="5"/>
    <b v="0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d v="2014-01-24T00:07:25"/>
    <x v="911"/>
    <b v="0"/>
    <n v="0"/>
    <b v="0"/>
    <x v="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d v="2012-12-11T03:37:27"/>
    <x v="912"/>
    <b v="0"/>
    <n v="2"/>
    <b v="0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d v="2012-05-05T03:20:19"/>
    <x v="913"/>
    <b v="0"/>
    <n v="24"/>
    <b v="0"/>
    <x v="4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d v="2012-08-25T18:19:07"/>
    <x v="914"/>
    <b v="0"/>
    <n v="0"/>
    <b v="0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d v="2012-03-01T04:59:00"/>
    <x v="915"/>
    <b v="0"/>
    <n v="9"/>
    <b v="0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d v="2010-10-22T05:00:00"/>
    <x v="916"/>
    <b v="0"/>
    <n v="0"/>
    <b v="0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d v="2014-07-14T02:30:00"/>
    <x v="917"/>
    <b v="0"/>
    <n v="1"/>
    <b v="0"/>
    <x v="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d v="2014-12-01T22:59:21"/>
    <x v="918"/>
    <b v="0"/>
    <n v="10"/>
    <b v="0"/>
    <x v="4"/>
  </r>
  <r>
    <n v="919"/>
    <s v="Jazz CD:  Out of The Blue"/>
    <s v="Cool jazz with a New Orleans flavor."/>
    <n v="20000"/>
    <n v="100"/>
    <x v="2"/>
    <s v="US"/>
    <s v="USD"/>
    <d v="2012-12-19T15:24:05"/>
    <x v="919"/>
    <b v="0"/>
    <n v="1"/>
    <b v="0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d v="2013-11-14T17:07:02"/>
    <x v="920"/>
    <b v="0"/>
    <n v="0"/>
    <b v="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d v="2011-12-12T05:06:16"/>
    <x v="921"/>
    <b v="0"/>
    <n v="20"/>
    <b v="0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d v="2014-10-01T12:43:13"/>
    <x v="922"/>
    <b v="0"/>
    <n v="30"/>
    <b v="0"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d v="2014-11-22T00:02:03"/>
    <x v="923"/>
    <b v="0"/>
    <n v="6"/>
    <b v="0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d v="2013-02-13T22:37:49"/>
    <x v="924"/>
    <b v="0"/>
    <n v="15"/>
    <b v="0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d v="2013-11-27T22:08:31"/>
    <x v="925"/>
    <b v="0"/>
    <n v="5"/>
    <b v="0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d v="2010-07-08T22:40:00"/>
    <x v="926"/>
    <b v="0"/>
    <n v="0"/>
    <b v="0"/>
    <x v="4"/>
  </r>
  <r>
    <n v="927"/>
    <s v="JETRO DA SILVA FUNK PROJECT"/>
    <s v="Studio CD/DVD Solo project of Pianist &amp; Keyboardist Jetro da Silva"/>
    <n v="20000"/>
    <n v="0"/>
    <x v="2"/>
    <s v="US"/>
    <s v="USD"/>
    <d v="2012-05-14T19:44:55"/>
    <x v="927"/>
    <b v="0"/>
    <n v="0"/>
    <b v="0"/>
    <x v="4"/>
  </r>
  <r>
    <n v="928"/>
    <s v="In a Jazzy Motown"/>
    <s v="A real Motown Backup singer on 22 gold and platinum albums headlines her own Jazz CD of Motown songs."/>
    <n v="14500"/>
    <n v="1575"/>
    <x v="2"/>
    <s v="US"/>
    <s v="USD"/>
    <d v="2012-11-18T00:00:00"/>
    <x v="928"/>
    <b v="0"/>
    <n v="28"/>
    <b v="0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d v="2012-04-09T04:42:49"/>
    <x v="929"/>
    <b v="0"/>
    <n v="0"/>
    <b v="0"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d v="2010-06-25T21:32:00"/>
    <x v="930"/>
    <b v="0"/>
    <n v="5"/>
    <b v="0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d v="2014-03-16T22:00:00"/>
    <x v="931"/>
    <b v="0"/>
    <n v="7"/>
    <b v="0"/>
    <x v="4"/>
  </r>
  <r>
    <n v="932"/>
    <s v="Mandy Harvey Christmas Album"/>
    <s v="Help me to create my 3rd album, a Christmas CD with 16 Holiday/Original favorites!"/>
    <n v="9500"/>
    <n v="1381"/>
    <x v="2"/>
    <s v="US"/>
    <s v="USD"/>
    <d v="2013-03-22T22:15:45"/>
    <x v="932"/>
    <b v="0"/>
    <n v="30"/>
    <b v="0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d v="2014-05-12T04:03:29"/>
    <x v="933"/>
    <b v="0"/>
    <n v="2"/>
    <b v="0"/>
    <x v="4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d v="2014-05-04T06:00:00"/>
    <x v="934"/>
    <b v="0"/>
    <n v="30"/>
    <b v="0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d v="2016-01-29T08:00:29"/>
    <x v="935"/>
    <b v="0"/>
    <n v="2"/>
    <b v="0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d v="2012-01-18T20:00:00"/>
    <x v="936"/>
    <b v="0"/>
    <n v="0"/>
    <b v="0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d v="2013-11-03T20:09:17"/>
    <x v="937"/>
    <b v="0"/>
    <n v="2"/>
    <b v="0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d v="2012-09-02T11:30:48"/>
    <x v="938"/>
    <b v="0"/>
    <n v="1"/>
    <b v="0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d v="2013-06-30T19:58:00"/>
    <x v="939"/>
    <b v="0"/>
    <n v="2"/>
    <b v="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d v="2015-08-11T00:12:06"/>
    <x v="940"/>
    <b v="0"/>
    <n v="14"/>
    <b v="0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d v="2017-02-10T02:19:05"/>
    <x v="941"/>
    <b v="0"/>
    <n v="31"/>
    <b v="0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d v="2016-02-18T20:14:20"/>
    <x v="942"/>
    <b v="0"/>
    <n v="16"/>
    <b v="0"/>
    <x v="2"/>
  </r>
  <r>
    <n v="943"/>
    <s v="SleepMode"/>
    <s v="A mask for home or travel that will give you the best, undisturbed sleep of your life."/>
    <n v="3000"/>
    <n v="289"/>
    <x v="2"/>
    <s v="US"/>
    <s v="USD"/>
    <d v="2016-11-29T17:01:45"/>
    <x v="943"/>
    <b v="0"/>
    <n v="12"/>
    <b v="0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d v="2016-04-18T14:00:00"/>
    <x v="944"/>
    <b v="0"/>
    <n v="96"/>
    <b v="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d v="2017-02-18T23:59:00"/>
    <x v="945"/>
    <b v="0"/>
    <n v="16"/>
    <b v="0"/>
    <x v="2"/>
  </r>
  <r>
    <n v="946"/>
    <s v="OmniTrade Apron"/>
    <s v="Soft edged-Hard working. The perfect wearable organization for the home and professional shop."/>
    <n v="15000"/>
    <n v="286"/>
    <x v="2"/>
    <s v="US"/>
    <s v="USD"/>
    <d v="2016-09-09T18:00:48"/>
    <x v="946"/>
    <b v="0"/>
    <n v="5"/>
    <b v="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d v="2016-06-30T18:45:06"/>
    <x v="947"/>
    <b v="0"/>
    <n v="0"/>
    <b v="0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d v="2016-03-12T19:52:44"/>
    <x v="948"/>
    <b v="0"/>
    <n v="8"/>
    <b v="0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d v="2016-02-21T01:02:56"/>
    <x v="949"/>
    <b v="0"/>
    <n v="7"/>
    <b v="0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d v="2016-01-17T18:01:01"/>
    <x v="950"/>
    <b v="0"/>
    <n v="24"/>
    <b v="0"/>
    <x v="2"/>
  </r>
  <r>
    <n v="951"/>
    <s v="Smart Harness"/>
    <s v="Revolutionizing the way we walk our dogs!"/>
    <n v="50000"/>
    <n v="19195"/>
    <x v="2"/>
    <s v="US"/>
    <s v="USD"/>
    <d v="2016-06-04T15:41:12"/>
    <x v="951"/>
    <b v="0"/>
    <n v="121"/>
    <b v="0"/>
    <x v="2"/>
  </r>
  <r>
    <n v="952"/>
    <s v="Audionoggin - Join the Earvolution"/>
    <s v="Audionoggin: Wireless personal surround sound for the athlete in everyone."/>
    <n v="49000"/>
    <n v="19572"/>
    <x v="2"/>
    <s v="US"/>
    <s v="USD"/>
    <d v="2016-11-18T15:43:32"/>
    <x v="952"/>
    <b v="0"/>
    <n v="196"/>
    <b v="0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d v="2015-01-25T03:56:39"/>
    <x v="953"/>
    <b v="0"/>
    <n v="5"/>
    <b v="0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d v="2015-08-20T20:00:39"/>
    <x v="954"/>
    <b v="0"/>
    <n v="73"/>
    <b v="0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d v="2016-09-13T07:05:00"/>
    <x v="955"/>
    <b v="0"/>
    <n v="93"/>
    <b v="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d v="2015-04-26T20:55:59"/>
    <x v="956"/>
    <b v="0"/>
    <n v="17"/>
    <b v="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d v="2016-11-17T14:15:33"/>
    <x v="957"/>
    <b v="0"/>
    <n v="7"/>
    <b v="0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d v="2015-04-10T04:59:00"/>
    <x v="958"/>
    <b v="0"/>
    <n v="17"/>
    <b v="0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d v="2015-01-19T04:11:05"/>
    <x v="959"/>
    <b v="0"/>
    <n v="171"/>
    <b v="0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d v="2017-03-14T14:02:35"/>
    <x v="960"/>
    <b v="0"/>
    <n v="188"/>
    <b v="0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d v="2017-02-20T19:00:00"/>
    <x v="961"/>
    <b v="0"/>
    <n v="110"/>
    <b v="0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d v="2016-02-11T17:05:53"/>
    <x v="962"/>
    <b v="0"/>
    <n v="37"/>
    <b v="0"/>
    <x v="2"/>
  </r>
  <r>
    <n v="963"/>
    <s v="The Ultimate Learning Center"/>
    <s v="WE are molding an educated, motivated, non violent GENERATION!"/>
    <n v="35000"/>
    <n v="377"/>
    <x v="2"/>
    <s v="US"/>
    <s v="USD"/>
    <d v="2016-10-17T15:15:19"/>
    <x v="963"/>
    <b v="0"/>
    <n v="9"/>
    <b v="0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d v="2015-09-01T15:05:19"/>
    <x v="964"/>
    <b v="0"/>
    <n v="29"/>
    <b v="0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d v="2016-10-26T03:59:00"/>
    <x v="965"/>
    <b v="0"/>
    <n v="6"/>
    <b v="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d v="2016-10-06T15:15:32"/>
    <x v="966"/>
    <b v="0"/>
    <n v="30"/>
    <b v="0"/>
    <x v="2"/>
  </r>
  <r>
    <n v="967"/>
    <s v="Better Beanie"/>
    <s v="Better Beanie is the new therapeutic wearable designed to assist you while keeping your hands free."/>
    <n v="20000"/>
    <n v="3562"/>
    <x v="2"/>
    <s v="US"/>
    <s v="USD"/>
    <d v="2016-04-22T05:06:14"/>
    <x v="967"/>
    <b v="0"/>
    <n v="81"/>
    <b v="0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d v="2014-08-15T20:20:34"/>
    <x v="968"/>
    <b v="0"/>
    <n v="4"/>
    <b v="0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d v="2017-02-09T07:16:47"/>
    <x v="969"/>
    <b v="0"/>
    <n v="11"/>
    <b v="0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d v="2017-01-23T04:59:00"/>
    <x v="970"/>
    <b v="0"/>
    <n v="14"/>
    <b v="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d v="2015-06-01T17:01:00"/>
    <x v="971"/>
    <b v="0"/>
    <n v="5"/>
    <b v="0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d v="2014-09-04T06:59:00"/>
    <x v="972"/>
    <b v="0"/>
    <n v="45"/>
    <b v="0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d v="2015-11-09T01:21:33"/>
    <x v="973"/>
    <b v="0"/>
    <n v="8"/>
    <b v="0"/>
    <x v="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d v="2016-03-25T16:59:16"/>
    <x v="974"/>
    <b v="0"/>
    <n v="3"/>
    <b v="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d v="2016-06-28T16:43:05"/>
    <x v="975"/>
    <b v="0"/>
    <n v="24"/>
    <b v="0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d v="2015-08-14T01:24:57"/>
    <x v="976"/>
    <b v="0"/>
    <n v="18"/>
    <b v="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d v="2016-02-21T22:36:37"/>
    <x v="977"/>
    <b v="0"/>
    <n v="12"/>
    <b v="0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d v="2016-02-25T07:25:01"/>
    <x v="978"/>
    <b v="0"/>
    <n v="123"/>
    <b v="0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d v="2016-06-20T18:59:00"/>
    <x v="979"/>
    <b v="0"/>
    <n v="96"/>
    <b v="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d v="2014-11-30T22:42:02"/>
    <x v="980"/>
    <b v="0"/>
    <n v="31"/>
    <b v="0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d v="2014-08-09T22:43:42"/>
    <x v="981"/>
    <b v="0"/>
    <n v="4"/>
    <b v="0"/>
    <x v="2"/>
  </r>
  <r>
    <n v="982"/>
    <s v="Smart 2-in-1 I-PHONE HANDLE/WALLETtm"/>
    <s v="revolutonary ultra-slim 2-in-1 Smart  2-in-1 I-PHONE handle/WALLETtm with 360 rotatiion"/>
    <n v="17500"/>
    <n v="3"/>
    <x v="2"/>
    <s v="US"/>
    <s v="USD"/>
    <d v="2016-10-02T18:04:46"/>
    <x v="982"/>
    <b v="0"/>
    <n v="3"/>
    <b v="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d v="2016-08-23T20:54:00"/>
    <x v="983"/>
    <b v="0"/>
    <n v="179"/>
    <b v="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d v="2015-03-28T01:46:48"/>
    <x v="984"/>
    <b v="0"/>
    <n v="3"/>
    <b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d v="2015-12-31T23:00:00"/>
    <x v="985"/>
    <b v="0"/>
    <n v="23"/>
    <b v="0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d v="2016-01-10T00:00:00"/>
    <x v="986"/>
    <b v="0"/>
    <n v="23"/>
    <b v="0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d v="2014-06-23T07:04:10"/>
    <x v="987"/>
    <b v="0"/>
    <n v="41"/>
    <b v="0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d v="2016-10-01T08:33:45"/>
    <x v="988"/>
    <b v="0"/>
    <n v="0"/>
    <b v="0"/>
    <x v="2"/>
  </r>
  <r>
    <n v="989"/>
    <s v="Power Rope"/>
    <s v="The most useful phone charger you will ever buy"/>
    <n v="10000"/>
    <n v="1677"/>
    <x v="2"/>
    <s v="US"/>
    <s v="USD"/>
    <d v="2016-09-28T22:24:55"/>
    <x v="989"/>
    <b v="0"/>
    <n v="32"/>
    <b v="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d v="2014-09-03T18:49:24"/>
    <x v="990"/>
    <b v="0"/>
    <n v="2"/>
    <b v="0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d v="2016-07-12T18:51:00"/>
    <x v="991"/>
    <b v="0"/>
    <n v="7"/>
    <b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d v="2016-05-07T21:11:59"/>
    <x v="992"/>
    <b v="0"/>
    <n v="4"/>
    <b v="0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d v="2016-11-12T05:00:00"/>
    <x v="993"/>
    <b v="0"/>
    <n v="196"/>
    <b v="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d v="2014-11-30T22:59:00"/>
    <x v="994"/>
    <b v="0"/>
    <n v="11"/>
    <b v="0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d v="2014-11-29T16:00:00"/>
    <x v="995"/>
    <b v="0"/>
    <n v="9"/>
    <b v="0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d v="2014-07-27T15:27:00"/>
    <x v="996"/>
    <b v="0"/>
    <n v="5"/>
    <b v="0"/>
    <x v="2"/>
  </r>
  <r>
    <n v="997"/>
    <s v="iPhanny"/>
    <s v="The iPhanny keeps your iPhone 6 safe from bending in those dangerous pants pockets."/>
    <n v="5000"/>
    <n v="65"/>
    <x v="2"/>
    <s v="US"/>
    <s v="USD"/>
    <d v="2014-11-28T03:28:17"/>
    <x v="997"/>
    <b v="0"/>
    <n v="8"/>
    <b v="0"/>
    <x v="2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d v="2015-11-19T05:03:21"/>
    <x v="998"/>
    <b v="0"/>
    <n v="229"/>
    <b v="0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d v="2014-11-13T08:02:00"/>
    <x v="999"/>
    <b v="0"/>
    <n v="40"/>
    <b v="0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d v="2017-03-15T00:26:00"/>
    <x v="1000"/>
    <b v="0"/>
    <n v="6"/>
    <b v="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d v="2017-01-30T17:16:53"/>
    <x v="1001"/>
    <b v="0"/>
    <n v="4"/>
    <b v="0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d v="2015-12-17T05:59:00"/>
    <x v="1002"/>
    <b v="0"/>
    <n v="22"/>
    <b v="0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d v="2017-03-16T16:01:01"/>
    <x v="1003"/>
    <b v="0"/>
    <n v="15"/>
    <b v="0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d v="2016-02-18T17:00:27"/>
    <x v="1004"/>
    <b v="0"/>
    <n v="95"/>
    <b v="0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d v="2015-10-30T14:59:43"/>
    <x v="1005"/>
    <b v="0"/>
    <n v="161"/>
    <b v="0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d v="2014-12-12T07:11:00"/>
    <x v="1006"/>
    <b v="0"/>
    <n v="8"/>
    <b v="0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d v="2016-12-14T15:00:23"/>
    <x v="1007"/>
    <b v="0"/>
    <n v="76"/>
    <b v="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d v="2016-12-28T19:25:15"/>
    <x v="1008"/>
    <b v="0"/>
    <n v="1"/>
    <b v="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d v="2016-06-19T14:30:46"/>
    <x v="1009"/>
    <b v="0"/>
    <n v="101"/>
    <b v="0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d v="2016-09-05T02:59:00"/>
    <x v="1010"/>
    <b v="0"/>
    <n v="4"/>
    <b v="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d v="2014-12-18T21:33:15"/>
    <x v="1011"/>
    <b v="0"/>
    <n v="1"/>
    <b v="0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d v="2017-01-24T10:34:12"/>
    <x v="1012"/>
    <b v="0"/>
    <n v="775"/>
    <b v="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d v="2015-12-29T20:00:00"/>
    <x v="1013"/>
    <b v="0"/>
    <n v="90"/>
    <b v="0"/>
    <x v="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d v="2015-01-01T00:03:35"/>
    <x v="1014"/>
    <b v="0"/>
    <n v="16"/>
    <b v="0"/>
    <x v="2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d v="2015-11-25T22:04:55"/>
    <x v="1015"/>
    <b v="0"/>
    <n v="6"/>
    <b v="0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d v="2016-04-07T01:34:16"/>
    <x v="1016"/>
    <b v="0"/>
    <n v="38"/>
    <b v="0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d v="2015-11-21T17:12:15"/>
    <x v="1017"/>
    <b v="0"/>
    <n v="355"/>
    <b v="0"/>
    <x v="2"/>
  </r>
  <r>
    <n v="1018"/>
    <s v="Owl (Canceled)"/>
    <s v="Owl is a fitness tracker along with an accompanying iOS app, that is both fun and interactive for children."/>
    <n v="20000"/>
    <n v="621"/>
    <x v="1"/>
    <s v="US"/>
    <s v="USD"/>
    <d v="2016-07-14T11:48:53"/>
    <x v="1018"/>
    <b v="0"/>
    <n v="7"/>
    <b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d v="2015-02-04T23:22:29"/>
    <x v="1019"/>
    <b v="0"/>
    <n v="400"/>
    <b v="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d v="2015-06-02T00:47:00"/>
    <x v="1020"/>
    <b v="0"/>
    <n v="30"/>
    <b v="1"/>
    <x v="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d v="2015-10-17T04:00:00"/>
    <x v="1021"/>
    <b v="1"/>
    <n v="478"/>
    <b v="1"/>
    <x v="4"/>
  </r>
  <r>
    <n v="1022"/>
    <s v="Sammy Bananas - Bootlegs Vol. 2!!"/>
    <s v="Help get four new bootlegs onto vinyl in the second installment of my series!"/>
    <n v="2000"/>
    <n v="2298"/>
    <x v="0"/>
    <s v="US"/>
    <s v="USD"/>
    <d v="2015-05-17T15:31:17"/>
    <x v="1022"/>
    <b v="1"/>
    <n v="74"/>
    <b v="1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d v="2015-06-20T22:04:21"/>
    <x v="1023"/>
    <b v="0"/>
    <n v="131"/>
    <b v="1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d v="2016-01-31T13:56:03"/>
    <x v="1024"/>
    <b v="1"/>
    <n v="61"/>
    <b v="1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d v="2015-03-16T19:00:37"/>
    <x v="1025"/>
    <b v="1"/>
    <n v="1071"/>
    <b v="1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d v="2016-03-31T08:46:56"/>
    <x v="1026"/>
    <b v="1"/>
    <n v="122"/>
    <b v="1"/>
    <x v="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d v="2014-10-23T00:49:07"/>
    <x v="1027"/>
    <b v="1"/>
    <n v="111"/>
    <b v="1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d v="2017-03-06T20:00:00"/>
    <x v="1028"/>
    <b v="1"/>
    <n v="255"/>
    <b v="1"/>
    <x v="4"/>
  </r>
  <r>
    <n v="1029"/>
    <s v="StrobeHouse presents Valborg 2015"/>
    <s v="We want to recreate last years massive Valborgparty in Lund but this time even bigger!"/>
    <n v="10000"/>
    <n v="11176"/>
    <x v="0"/>
    <s v="SE"/>
    <s v="SEK"/>
    <d v="2015-04-04T21:59:00"/>
    <x v="1029"/>
    <b v="0"/>
    <n v="141"/>
    <b v="1"/>
    <x v="4"/>
  </r>
  <r>
    <n v="1030"/>
    <s v="The Gothsicles - I FEEL SICLE"/>
    <s v="Help fund the latest Gothsicles mega-album, I FEEL SICLE!"/>
    <n v="2000"/>
    <n v="6842"/>
    <x v="0"/>
    <s v="US"/>
    <s v="USD"/>
    <d v="2016-09-12T11:35:49"/>
    <x v="1030"/>
    <b v="0"/>
    <n v="159"/>
    <b v="1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d v="2015-12-16T18:20:10"/>
    <x v="1031"/>
    <b v="0"/>
    <n v="99"/>
    <b v="1"/>
    <x v="4"/>
  </r>
  <r>
    <n v="1032"/>
    <s v="Phantom Ship / Coastal (Album Preorder)"/>
    <s v="Ideal for living rooms and open spaces."/>
    <n v="5400"/>
    <n v="5858.84"/>
    <x v="0"/>
    <s v="US"/>
    <s v="USD"/>
    <d v="2016-06-23T16:00:25"/>
    <x v="1032"/>
    <b v="0"/>
    <n v="96"/>
    <b v="1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d v="2016-12-12T17:34:40"/>
    <x v="1033"/>
    <b v="0"/>
    <n v="27"/>
    <b v="1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d v="2016-08-05T03:59:00"/>
    <x v="1034"/>
    <b v="0"/>
    <n v="166"/>
    <b v="1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d v="2015-02-11T15:23:40"/>
    <x v="1035"/>
    <b v="0"/>
    <n v="76"/>
    <b v="1"/>
    <x v="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d v="2013-01-07T08:00:00"/>
    <x v="1036"/>
    <b v="0"/>
    <n v="211"/>
    <b v="1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d v="2015-05-18T05:00:00"/>
    <x v="1037"/>
    <b v="0"/>
    <n v="21"/>
    <b v="1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d v="2016-03-19T04:33:43"/>
    <x v="1038"/>
    <b v="0"/>
    <n v="61"/>
    <b v="1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d v="2016-12-13T07:59:00"/>
    <x v="1039"/>
    <b v="0"/>
    <n v="30"/>
    <b v="1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d v="2016-08-27T17:00:09"/>
    <x v="1040"/>
    <b v="0"/>
    <n v="1"/>
    <b v="0"/>
    <x v="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d v="2014-07-31T01:26:32"/>
    <x v="1041"/>
    <b v="0"/>
    <n v="0"/>
    <b v="0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d v="2014-09-12T10:00:00"/>
    <x v="1042"/>
    <b v="0"/>
    <n v="1"/>
    <b v="0"/>
    <x v="5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d v="2015-05-20T06:04:15"/>
    <x v="1043"/>
    <b v="0"/>
    <n v="292"/>
    <b v="0"/>
    <x v="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d v="2015-03-05T20:27:00"/>
    <x v="1044"/>
    <b v="0"/>
    <n v="2"/>
    <b v="0"/>
    <x v="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d v="2014-08-23T20:59:10"/>
    <x v="1045"/>
    <b v="0"/>
    <n v="8"/>
    <b v="0"/>
    <x v="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d v="2015-12-26T20:26:00"/>
    <x v="1046"/>
    <b v="0"/>
    <n v="0"/>
    <b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d v="2014-11-05T20:38:35"/>
    <x v="1047"/>
    <b v="0"/>
    <n v="1"/>
    <b v="0"/>
    <x v="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d v="2016-09-25T01:16:29"/>
    <x v="1048"/>
    <b v="0"/>
    <n v="4"/>
    <b v="0"/>
    <x v="5"/>
  </r>
  <r>
    <n v="1049"/>
    <s v="J1 (Canceled)"/>
    <s v="------"/>
    <n v="12000"/>
    <n v="0"/>
    <x v="1"/>
    <s v="US"/>
    <s v="USD"/>
    <d v="2016-02-12T10:20:45"/>
    <x v="1049"/>
    <b v="0"/>
    <n v="0"/>
    <b v="0"/>
    <x v="5"/>
  </r>
  <r>
    <n v="1050"/>
    <s v="The (Secular) Barbershop Podcast (Canceled)"/>
    <s v="Secularism is on the rise and I hear you.Talk to me."/>
    <n v="2500"/>
    <n v="0"/>
    <x v="1"/>
    <s v="US"/>
    <s v="USD"/>
    <d v="2015-09-14T19:07:57"/>
    <x v="1050"/>
    <b v="0"/>
    <n v="0"/>
    <b v="0"/>
    <x v="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d v="2014-08-27T00:20:25"/>
    <x v="1051"/>
    <b v="0"/>
    <n v="0"/>
    <b v="0"/>
    <x v="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d v="2016-06-06T20:09:00"/>
    <x v="1052"/>
    <b v="0"/>
    <n v="0"/>
    <b v="0"/>
    <x v="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d v="2017-03-06T04:08:52"/>
    <x v="1053"/>
    <b v="0"/>
    <n v="1"/>
    <b v="0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d v="2014-08-10T22:00:00"/>
    <x v="1054"/>
    <b v="0"/>
    <n v="0"/>
    <b v="0"/>
    <x v="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d v="2016-03-07T23:49:05"/>
    <x v="1055"/>
    <b v="0"/>
    <n v="0"/>
    <b v="0"/>
    <x v="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d v="2015-04-24T16:16:17"/>
    <x v="1056"/>
    <b v="0"/>
    <n v="0"/>
    <b v="0"/>
    <x v="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d v="2016-12-04T21:54:43"/>
    <x v="1057"/>
    <b v="0"/>
    <n v="0"/>
    <b v="0"/>
    <x v="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d v="2015-03-26T00:00:00"/>
    <x v="1058"/>
    <b v="0"/>
    <n v="0"/>
    <b v="0"/>
    <x v="5"/>
  </r>
  <r>
    <n v="1059"/>
    <s v="Voice Over Artist (Canceled)"/>
    <s v="Turning myself into a vocal artist."/>
    <n v="1100"/>
    <n v="0"/>
    <x v="1"/>
    <s v="US"/>
    <s v="USD"/>
    <d v="2015-03-13T17:57:36"/>
    <x v="1059"/>
    <b v="0"/>
    <n v="0"/>
    <b v="0"/>
    <x v="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d v="2015-04-15T21:54:53"/>
    <x v="1060"/>
    <b v="0"/>
    <n v="1"/>
    <b v="0"/>
    <x v="5"/>
  </r>
  <r>
    <n v="1061"/>
    <s v="Chat Box 23 (Canceled)"/>
    <s v="T.O., Adi &amp; Mercedes discuss their point of views, women's issues &amp; Hollywood Hotties."/>
    <n v="4000"/>
    <n v="0"/>
    <x v="1"/>
    <s v="US"/>
    <s v="USD"/>
    <d v="2016-05-02T01:00:00"/>
    <x v="1061"/>
    <b v="0"/>
    <n v="0"/>
    <b v="0"/>
    <x v="5"/>
  </r>
  <r>
    <n v="1062"/>
    <s v="RETURNING AT A LATER DATE"/>
    <s v="SEE US ON PATREON www.badgirlartwork.com"/>
    <n v="199"/>
    <n v="190"/>
    <x v="1"/>
    <s v="US"/>
    <s v="USD"/>
    <d v="2016-07-12T19:22:21"/>
    <x v="1062"/>
    <b v="0"/>
    <n v="4"/>
    <b v="0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d v="2016-08-31T00:44:22"/>
    <x v="1063"/>
    <b v="0"/>
    <n v="0"/>
    <b v="0"/>
    <x v="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d v="2013-07-07T05:28:23"/>
    <x v="1064"/>
    <b v="0"/>
    <n v="123"/>
    <b v="0"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d v="2014-02-19T09:08:42"/>
    <x v="1065"/>
    <b v="0"/>
    <n v="5"/>
    <b v="0"/>
    <x v="6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d v="2013-08-04T23:06:22"/>
    <x v="1066"/>
    <b v="0"/>
    <n v="148"/>
    <b v="0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d v="2013-12-21T20:32:11"/>
    <x v="1067"/>
    <b v="0"/>
    <n v="10"/>
    <b v="0"/>
    <x v="6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d v="2016-04-10T07:54:24"/>
    <x v="1068"/>
    <b v="0"/>
    <n v="4"/>
    <b v="0"/>
    <x v="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d v="2013-11-26T06:30:59"/>
    <x v="1069"/>
    <b v="0"/>
    <n v="21"/>
    <b v="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d v="2012-10-01T00:17:02"/>
    <x v="1070"/>
    <b v="0"/>
    <n v="2"/>
    <b v="0"/>
    <x v="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d v="2015-11-17T19:04:53"/>
    <x v="1071"/>
    <b v="0"/>
    <n v="0"/>
    <b v="0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d v="2014-02-05T19:58:17"/>
    <x v="1072"/>
    <b v="0"/>
    <n v="4"/>
    <b v="0"/>
    <x v="6"/>
  </r>
  <r>
    <n v="1073"/>
    <s v="Rainbow Ball to the Iphone"/>
    <s v="We want to bring our Game Rainbow Ball to the iphone and to do that we need a little help"/>
    <n v="750"/>
    <n v="10"/>
    <x v="2"/>
    <s v="US"/>
    <s v="USD"/>
    <d v="2011-10-16T23:09:01"/>
    <x v="1073"/>
    <b v="0"/>
    <n v="1"/>
    <b v="0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d v="2014-01-04T04:09:05"/>
    <x v="1074"/>
    <b v="0"/>
    <n v="30"/>
    <b v="0"/>
    <x v="6"/>
  </r>
  <r>
    <n v="1075"/>
    <s v="Towers Of The Apocalypse"/>
    <s v="Fully 3D, post Apocalyptic themed tower defense video game. New take on the genre."/>
    <n v="1000"/>
    <n v="45"/>
    <x v="2"/>
    <s v="US"/>
    <s v="USD"/>
    <d v="2012-05-06T21:41:56"/>
    <x v="1075"/>
    <b v="0"/>
    <n v="3"/>
    <b v="0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d v="2014-09-11T09:04:10"/>
    <x v="1076"/>
    <b v="0"/>
    <n v="975"/>
    <b v="0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d v="2016-01-14T04:00:11"/>
    <x v="1077"/>
    <b v="0"/>
    <n v="167"/>
    <b v="0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d v="2011-07-22T04:42:01"/>
    <x v="1078"/>
    <b v="0"/>
    <n v="5"/>
    <b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d v="2016-05-14T13:35:36"/>
    <x v="1079"/>
    <b v="0"/>
    <n v="18"/>
    <b v="0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d v="2014-05-11T03:18:53"/>
    <x v="1080"/>
    <b v="0"/>
    <n v="98"/>
    <b v="0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d v="2015-01-28T22:14:52"/>
    <x v="1081"/>
    <b v="0"/>
    <n v="4"/>
    <b v="0"/>
    <x v="6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d v="2012-08-10T21:44:48"/>
    <x v="1082"/>
    <b v="0"/>
    <n v="3"/>
    <b v="0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d v="2014-08-02T15:49:43"/>
    <x v="1083"/>
    <b v="0"/>
    <n v="1"/>
    <b v="0"/>
    <x v="6"/>
  </r>
  <r>
    <n v="1084"/>
    <s v="My own channel"/>
    <s v="I want to start my own channel for gaming"/>
    <n v="550"/>
    <n v="0"/>
    <x v="2"/>
    <s v="US"/>
    <s v="USD"/>
    <d v="2014-08-08T21:53:24"/>
    <x v="1084"/>
    <b v="0"/>
    <n v="0"/>
    <b v="0"/>
    <x v="6"/>
  </r>
  <r>
    <n v="1085"/>
    <s v="Sun Dryd Studios"/>
    <s v="The new kid on the block. Re-imagining old games and creating new ones. Ship, Lazer, Rock is first."/>
    <n v="30000"/>
    <n v="1026"/>
    <x v="2"/>
    <s v="CA"/>
    <s v="CAD"/>
    <d v="2016-03-14T15:06:15"/>
    <x v="1085"/>
    <b v="0"/>
    <n v="9"/>
    <b v="0"/>
    <x v="6"/>
  </r>
  <r>
    <n v="1086"/>
    <s v="Cyber Universe Online"/>
    <s v="Humanity's future in the Galaxy"/>
    <n v="18000"/>
    <n v="15"/>
    <x v="2"/>
    <s v="US"/>
    <s v="USD"/>
    <d v="2014-08-24T20:48:11"/>
    <x v="1086"/>
    <b v="0"/>
    <n v="2"/>
    <b v="0"/>
    <x v="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d v="2014-06-15T17:08:07"/>
    <x v="1087"/>
    <b v="0"/>
    <n v="0"/>
    <b v="0"/>
    <x v="6"/>
  </r>
  <r>
    <n v="1088"/>
    <s v="Still Alive"/>
    <s v="A fresh twist on survival games. Intense, high-stakes 30 minute rounds for up to 10 players."/>
    <n v="45000"/>
    <n v="6382.34"/>
    <x v="2"/>
    <s v="US"/>
    <s v="USD"/>
    <d v="2014-04-24T19:11:07"/>
    <x v="1088"/>
    <b v="0"/>
    <n v="147"/>
    <b v="0"/>
    <x v="6"/>
  </r>
  <r>
    <n v="1089"/>
    <s v="Farabel"/>
    <s v="Farabel is a single player turn-based fantasy strategy game for Mac/PC/Linux"/>
    <n v="15000"/>
    <n v="1174"/>
    <x v="2"/>
    <s v="FR"/>
    <s v="EUR"/>
    <d v="2015-06-26T04:32:55"/>
    <x v="1089"/>
    <b v="0"/>
    <n v="49"/>
    <b v="0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d v="2015-05-29T04:27:33"/>
    <x v="1090"/>
    <b v="0"/>
    <n v="1"/>
    <b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d v="2016-04-10T18:41:12"/>
    <x v="1091"/>
    <b v="0"/>
    <n v="2"/>
    <b v="0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d v="2013-01-06T00:37:18"/>
    <x v="1092"/>
    <b v="0"/>
    <n v="7"/>
    <b v="0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d v="2016-02-11T23:22:17"/>
    <x v="1093"/>
    <b v="0"/>
    <n v="4"/>
    <b v="0"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d v="2011-10-09T17:07:13"/>
    <x v="1094"/>
    <b v="0"/>
    <n v="27"/>
    <b v="0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d v="2013-08-30T12:53:40"/>
    <x v="1095"/>
    <b v="0"/>
    <n v="94"/>
    <b v="0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d v="2014-10-04T03:30:00"/>
    <x v="1096"/>
    <b v="0"/>
    <n v="29"/>
    <b v="0"/>
    <x v="6"/>
  </r>
  <r>
    <n v="1097"/>
    <s v="Rabbly"/>
    <s v="Rabbly is action-adventure game. Is about a scientist going on an adventure, to find rare materials in another galaxy."/>
    <n v="100000"/>
    <n v="47"/>
    <x v="2"/>
    <s v="US"/>
    <s v="USD"/>
    <d v="2014-03-02T19:01:17"/>
    <x v="1097"/>
    <b v="0"/>
    <n v="7"/>
    <b v="0"/>
    <x v="6"/>
  </r>
  <r>
    <n v="1098"/>
    <s v="Kick, Punch... Fireball"/>
    <s v="Kick, Punch... Fireball is an FPS type arena game set inside the fantasy world."/>
    <n v="25000"/>
    <n v="1803"/>
    <x v="2"/>
    <s v="US"/>
    <s v="USD"/>
    <d v="2014-04-13T18:18:15"/>
    <x v="1098"/>
    <b v="0"/>
    <n v="22"/>
    <b v="0"/>
    <x v="6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d v="2015-05-13T20:04:28"/>
    <x v="1099"/>
    <b v="0"/>
    <n v="1"/>
    <b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d v="2016-02-14T02:39:31"/>
    <x v="1100"/>
    <b v="0"/>
    <n v="10"/>
    <b v="0"/>
    <x v="6"/>
  </r>
  <r>
    <n v="1101"/>
    <s v="Strain Wars"/>
    <s v="Different strains of marijuana leafs battling to the death to see which one is the top strain."/>
    <n v="100000"/>
    <n v="41"/>
    <x v="2"/>
    <s v="US"/>
    <s v="USD"/>
    <d v="2016-07-14T18:12:00"/>
    <x v="1101"/>
    <b v="0"/>
    <n v="6"/>
    <b v="0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d v="2013-12-09T05:59:00"/>
    <x v="1102"/>
    <b v="0"/>
    <n v="24"/>
    <b v="0"/>
    <x v="6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d v="2016-06-18T05:19:50"/>
    <x v="1103"/>
    <b v="0"/>
    <n v="15"/>
    <b v="0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d v="2014-06-11T09:50:21"/>
    <x v="1104"/>
    <b v="0"/>
    <n v="37"/>
    <b v="0"/>
    <x v="6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d v="2014-03-24T02:15:27"/>
    <x v="1105"/>
    <b v="0"/>
    <n v="20"/>
    <b v="0"/>
    <x v="6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d v="2012-04-04T16:46:15"/>
    <x v="1106"/>
    <b v="0"/>
    <n v="7"/>
    <b v="0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d v="2014-07-23T20:40:24"/>
    <x v="1107"/>
    <b v="0"/>
    <n v="0"/>
    <b v="0"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d v="2012-04-13T14:17:15"/>
    <x v="1108"/>
    <b v="0"/>
    <n v="21"/>
    <b v="0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d v="2016-11-18T19:03:10"/>
    <x v="1109"/>
    <b v="0"/>
    <n v="3"/>
    <b v="0"/>
    <x v="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d v="2012-12-07T22:23:42"/>
    <x v="1110"/>
    <b v="0"/>
    <n v="11"/>
    <b v="0"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d v="2016-01-08T04:53:10"/>
    <x v="1111"/>
    <b v="0"/>
    <n v="1"/>
    <b v="0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d v="2015-01-19T08:30:00"/>
    <x v="1112"/>
    <b v="0"/>
    <n v="312"/>
    <b v="0"/>
    <x v="6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d v="2014-08-14T23:27:00"/>
    <x v="1113"/>
    <b v="0"/>
    <n v="1"/>
    <b v="0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d v="2013-10-09T08:18:07"/>
    <x v="1114"/>
    <b v="0"/>
    <n v="3"/>
    <b v="0"/>
    <x v="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d v="2016-03-30T15:41:35"/>
    <x v="1115"/>
    <b v="0"/>
    <n v="4"/>
    <b v="0"/>
    <x v="6"/>
  </r>
  <r>
    <n v="1116"/>
    <s v="Quest Remnants of Chaos"/>
    <s v="A medieval, post apocolyptic, Online, MMORPG. Class morphing, character customization game."/>
    <n v="500000"/>
    <n v="178.52"/>
    <x v="2"/>
    <s v="US"/>
    <s v="USD"/>
    <d v="2012-06-09T20:20:08"/>
    <x v="1116"/>
    <b v="0"/>
    <n v="10"/>
    <b v="0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d v="2015-12-25T14:21:53"/>
    <x v="1117"/>
    <b v="0"/>
    <n v="8"/>
    <b v="0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d v="2014-04-05T02:59:39"/>
    <x v="1118"/>
    <b v="0"/>
    <n v="3"/>
    <b v="0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d v="2014-04-06T19:01:04"/>
    <x v="1119"/>
    <b v="0"/>
    <n v="1"/>
    <b v="0"/>
    <x v="6"/>
  </r>
  <r>
    <n v="1120"/>
    <s v="PlanEt Ninjahwah"/>
    <s v="Planet Ninjahwah is a highly anticipated futuristic action adventure game that will blow your mind!!"/>
    <n v="25000"/>
    <n v="0"/>
    <x v="2"/>
    <s v="US"/>
    <s v="USD"/>
    <d v="2011-10-28T20:56:40"/>
    <x v="1120"/>
    <b v="0"/>
    <n v="0"/>
    <b v="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d v="2016-03-13T21:25:16"/>
    <x v="1121"/>
    <b v="0"/>
    <n v="5"/>
    <b v="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d v="2013-05-30T16:53:45"/>
    <x v="1122"/>
    <b v="0"/>
    <n v="0"/>
    <b v="0"/>
    <x v="6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d v="2014-04-19T12:34:08"/>
    <x v="1123"/>
    <b v="0"/>
    <n v="3"/>
    <b v="0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d v="2015-04-30T16:00:51"/>
    <x v="1124"/>
    <b v="0"/>
    <n v="7"/>
    <b v="0"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d v="2015-09-25T14:58:50"/>
    <x v="1125"/>
    <b v="0"/>
    <n v="0"/>
    <b v="0"/>
    <x v="6"/>
  </r>
  <r>
    <n v="1126"/>
    <s v="GAMING TO LEARN"/>
    <s v="Imagine a science class where the teacher walks in a says &quot;Take out your cell phone and play a game.&quot;"/>
    <n v="2000"/>
    <n v="10"/>
    <x v="2"/>
    <s v="US"/>
    <s v="USD"/>
    <d v="2016-07-14T07:51:34"/>
    <x v="1126"/>
    <b v="0"/>
    <n v="2"/>
    <b v="0"/>
    <x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d v="2014-11-14T21:30:00"/>
    <x v="1127"/>
    <b v="0"/>
    <n v="23"/>
    <b v="0"/>
    <x v="6"/>
  </r>
  <r>
    <n v="1128"/>
    <s v="Flying Turds"/>
    <s v="#havingfunFTW"/>
    <n v="1000"/>
    <n v="1"/>
    <x v="2"/>
    <s v="GB"/>
    <s v="GBP"/>
    <d v="2014-08-07T15:35:17"/>
    <x v="1128"/>
    <b v="0"/>
    <n v="1"/>
    <b v="0"/>
    <x v="6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d v="2016-06-05T06:21:33"/>
    <x v="1129"/>
    <b v="0"/>
    <n v="2"/>
    <b v="0"/>
    <x v="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d v="2014-11-26T00:55:00"/>
    <x v="1130"/>
    <b v="0"/>
    <n v="3"/>
    <b v="0"/>
    <x v="6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d v="2015-12-24T21:47:48"/>
    <x v="1131"/>
    <b v="0"/>
    <n v="0"/>
    <b v="0"/>
    <x v="6"/>
  </r>
  <r>
    <n v="1132"/>
    <s v="One"/>
    <s v="One is a simple mobile game about exploring the connections between all living things. Featuring hand-painted art."/>
    <n v="10000"/>
    <n v="1438"/>
    <x v="2"/>
    <s v="CA"/>
    <s v="CAD"/>
    <d v="2017-01-01T02:46:11"/>
    <x v="1132"/>
    <b v="0"/>
    <n v="13"/>
    <b v="0"/>
    <x v="6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d v="2014-07-31T09:46:21"/>
    <x v="1133"/>
    <b v="0"/>
    <n v="1"/>
    <b v="0"/>
    <x v="6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d v="2014-11-29T04:33:00"/>
    <x v="1134"/>
    <b v="0"/>
    <n v="1"/>
    <b v="0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d v="2016-08-06T23:44:54"/>
    <x v="1135"/>
    <b v="0"/>
    <n v="1"/>
    <b v="0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d v="2015-12-19T16:07:09"/>
    <x v="1136"/>
    <b v="0"/>
    <n v="6"/>
    <b v="0"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d v="2016-04-23T19:40:21"/>
    <x v="1137"/>
    <b v="0"/>
    <n v="39"/>
    <b v="0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d v="2017-01-21T21:45:31"/>
    <x v="1138"/>
    <b v="0"/>
    <n v="4"/>
    <b v="0"/>
    <x v="6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d v="2015-01-01T08:20:26"/>
    <x v="1139"/>
    <b v="0"/>
    <n v="1"/>
    <b v="0"/>
    <x v="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d v="2015-08-06T11:05:21"/>
    <x v="1140"/>
    <b v="0"/>
    <n v="0"/>
    <b v="0"/>
    <x v="6"/>
  </r>
  <r>
    <n v="1141"/>
    <s v="Arena Z - Zombie Survival"/>
    <s v="I think this will be a great game!"/>
    <n v="500"/>
    <n v="0"/>
    <x v="2"/>
    <s v="DE"/>
    <s v="EUR"/>
    <d v="2015-07-09T16:47:30"/>
    <x v="1141"/>
    <b v="0"/>
    <n v="0"/>
    <b v="0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d v="2015-02-17T00:08:47"/>
    <x v="1142"/>
    <b v="0"/>
    <n v="0"/>
    <b v="0"/>
    <x v="6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d v="2015-12-17T04:38:46"/>
    <x v="1143"/>
    <b v="0"/>
    <n v="8"/>
    <b v="0"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d v="2015-04-29T04:22:00"/>
    <x v="1144"/>
    <b v="0"/>
    <n v="0"/>
    <b v="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d v="2014-10-02T17:56:32"/>
    <x v="1145"/>
    <b v="0"/>
    <n v="1"/>
    <b v="0"/>
    <x v="7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d v="2014-05-02T22:52:53"/>
    <x v="1146"/>
    <b v="0"/>
    <n v="12"/>
    <b v="0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d v="2014-10-19T23:19:43"/>
    <x v="1147"/>
    <b v="0"/>
    <n v="0"/>
    <b v="0"/>
    <x v="7"/>
  </r>
  <r>
    <n v="1148"/>
    <s v="Warren's / Adilyn's Rollin' Bistro"/>
    <s v="New local (Louisville, KY.) food truck with a refreshing spin on rolling kitchens."/>
    <n v="15000"/>
    <n v="73"/>
    <x v="2"/>
    <s v="US"/>
    <s v="USD"/>
    <d v="2016-12-01T05:06:21"/>
    <x v="1148"/>
    <b v="0"/>
    <n v="3"/>
    <b v="0"/>
    <x v="7"/>
  </r>
  <r>
    <n v="1149"/>
    <s v="The Floridian Food Truck"/>
    <s v="Bringing culturally diverse Floridian cuisine to the people!"/>
    <n v="50000"/>
    <n v="75"/>
    <x v="2"/>
    <s v="US"/>
    <s v="USD"/>
    <d v="2016-06-16T17:02:46"/>
    <x v="1149"/>
    <b v="0"/>
    <n v="2"/>
    <b v="0"/>
    <x v="7"/>
  </r>
  <r>
    <n v="1150"/>
    <s v="Chef Po's Food Truck"/>
    <s v="Bringing delicious authentic and fusion Taiwanese Food to the West Coast."/>
    <n v="2500"/>
    <n v="252"/>
    <x v="2"/>
    <s v="US"/>
    <s v="USD"/>
    <d v="2016-01-08T22:54:35"/>
    <x v="1150"/>
    <b v="0"/>
    <n v="6"/>
    <b v="0"/>
    <x v="7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d v="2015-09-07T02:27:43"/>
    <x v="1151"/>
    <b v="0"/>
    <n v="0"/>
    <b v="0"/>
    <x v="7"/>
  </r>
  <r>
    <n v="1152"/>
    <s v="Peruvian King Food Truck"/>
    <s v="Peruvian food truck with an LA twist."/>
    <n v="16000"/>
    <n v="911"/>
    <x v="2"/>
    <s v="US"/>
    <s v="USD"/>
    <d v="2015-05-15T17:01:52"/>
    <x v="1152"/>
    <b v="0"/>
    <n v="15"/>
    <b v="0"/>
    <x v="7"/>
  </r>
  <r>
    <n v="1153"/>
    <s v="The Cold Spot Mobile Trailer"/>
    <s v="A mobile concession trailer for snow cones, ice cream, smoothies and more"/>
    <n v="8000"/>
    <n v="50"/>
    <x v="2"/>
    <s v="US"/>
    <s v="USD"/>
    <d v="2015-06-18T17:08:25"/>
    <x v="1153"/>
    <b v="0"/>
    <n v="1"/>
    <b v="0"/>
    <x v="7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d v="2015-09-06T02:36:46"/>
    <x v="1154"/>
    <b v="0"/>
    <n v="3"/>
    <b v="0"/>
    <x v="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d v="2014-08-14T18:20:08"/>
    <x v="1155"/>
    <b v="0"/>
    <n v="8"/>
    <b v="0"/>
    <x v="7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d v="2015-02-24T01:42:42"/>
    <x v="1156"/>
    <b v="0"/>
    <n v="0"/>
    <b v="0"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d v="2014-12-05T16:04:40"/>
    <x v="1157"/>
    <b v="0"/>
    <n v="3"/>
    <b v="0"/>
    <x v="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d v="2014-12-09T02:12:08"/>
    <x v="1158"/>
    <b v="0"/>
    <n v="3"/>
    <b v="0"/>
    <x v="7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d v="2015-06-30T15:45:00"/>
    <x v="1159"/>
    <b v="0"/>
    <n v="0"/>
    <b v="0"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d v="2015-03-28T02:43:06"/>
    <x v="1160"/>
    <b v="0"/>
    <n v="19"/>
    <b v="0"/>
    <x v="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d v="2015-05-19T15:06:29"/>
    <x v="1161"/>
    <b v="0"/>
    <n v="0"/>
    <b v="0"/>
    <x v="7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d v="2014-09-25T16:24:24"/>
    <x v="1162"/>
    <b v="0"/>
    <n v="2"/>
    <b v="0"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d v="2014-08-09T17:22:00"/>
    <x v="1163"/>
    <b v="0"/>
    <n v="0"/>
    <b v="0"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d v="2016-06-18T17:23:02"/>
    <x v="1164"/>
    <b v="0"/>
    <n v="0"/>
    <b v="0"/>
    <x v="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d v="2014-07-06T05:08:50"/>
    <x v="1165"/>
    <b v="0"/>
    <n v="25"/>
    <b v="0"/>
    <x v="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d v="2015-06-26T04:00:00"/>
    <x v="1166"/>
    <b v="0"/>
    <n v="8"/>
    <b v="0"/>
    <x v="7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d v="2014-09-12T17:38:15"/>
    <x v="1167"/>
    <b v="0"/>
    <n v="16"/>
    <b v="0"/>
    <x v="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d v="2016-09-22T01:17:45"/>
    <x v="1168"/>
    <b v="0"/>
    <n v="3"/>
    <b v="0"/>
    <x v="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d v="2015-02-22T08:29:23"/>
    <x v="1169"/>
    <b v="0"/>
    <n v="3"/>
    <b v="0"/>
    <x v="7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d v="2015-05-30T21:26:11"/>
    <x v="1170"/>
    <b v="0"/>
    <n v="2"/>
    <b v="0"/>
    <x v="7"/>
  </r>
  <r>
    <n v="1171"/>
    <s v="The Mean Green Purple Machine"/>
    <s v="Tulsa's first true biodiesel, alternative energy powered food truck! Oh yeah, and delicious food!"/>
    <n v="25000"/>
    <n v="25"/>
    <x v="2"/>
    <s v="US"/>
    <s v="USD"/>
    <d v="2014-11-13T20:18:47"/>
    <x v="1171"/>
    <b v="0"/>
    <n v="1"/>
    <b v="0"/>
    <x v="7"/>
  </r>
  <r>
    <n v="1172"/>
    <s v="let your dayz take you to the dogs."/>
    <s v="Bringing YOUR favorite dog recipes to the streets."/>
    <n v="9000"/>
    <n v="0"/>
    <x v="2"/>
    <s v="US"/>
    <s v="USD"/>
    <d v="2014-08-20T16:22:32"/>
    <x v="1172"/>
    <b v="0"/>
    <n v="0"/>
    <b v="0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d v="2015-08-03T04:27:37"/>
    <x v="1173"/>
    <b v="0"/>
    <n v="1"/>
    <b v="0"/>
    <x v="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d v="2016-05-08T20:12:07"/>
    <x v="1174"/>
    <b v="0"/>
    <n v="19"/>
    <b v="0"/>
    <x v="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d v="2015-07-15T17:28:59"/>
    <x v="1175"/>
    <b v="0"/>
    <n v="9"/>
    <b v="0"/>
    <x v="7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d v="2017-03-06T13:00:00"/>
    <x v="1176"/>
    <b v="0"/>
    <n v="1"/>
    <b v="0"/>
    <x v="7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d v="2014-10-15T15:51:36"/>
    <x v="1177"/>
    <b v="0"/>
    <n v="0"/>
    <b v="0"/>
    <x v="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d v="2014-08-16T21:44:12"/>
    <x v="1178"/>
    <b v="0"/>
    <n v="1"/>
    <b v="0"/>
    <x v="7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d v="2015-10-28T17:17:07"/>
    <x v="1179"/>
    <b v="0"/>
    <n v="5"/>
    <b v="0"/>
    <x v="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d v="2014-06-28T19:21:54"/>
    <x v="1180"/>
    <b v="0"/>
    <n v="85"/>
    <b v="0"/>
    <x v="7"/>
  </r>
  <r>
    <n v="1181"/>
    <s v="Gringo Loco Tacos Food Truck"/>
    <s v="Bringing the best tacos to the streets of Chicago!"/>
    <n v="50000"/>
    <n v="4"/>
    <x v="2"/>
    <s v="US"/>
    <s v="USD"/>
    <d v="2015-03-01T08:08:41"/>
    <x v="1181"/>
    <b v="0"/>
    <n v="3"/>
    <b v="0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d v="2017-01-12T16:42:00"/>
    <x v="1182"/>
    <b v="0"/>
    <n v="4"/>
    <b v="0"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d v="2016-11-02T03:59:00"/>
    <x v="1183"/>
    <b v="0"/>
    <n v="3"/>
    <b v="0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d v="2017-02-06T14:23:31"/>
    <x v="1184"/>
    <b v="0"/>
    <n v="375"/>
    <b v="1"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d v="2015-06-08T04:00:00"/>
    <x v="1185"/>
    <b v="0"/>
    <n v="111"/>
    <b v="1"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d v="2015-06-01T22:42:00"/>
    <x v="1186"/>
    <b v="0"/>
    <n v="123"/>
    <b v="1"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d v="2015-05-17T18:00:00"/>
    <x v="1187"/>
    <b v="0"/>
    <n v="70"/>
    <b v="1"/>
    <x v="8"/>
  </r>
  <r>
    <n v="1188"/>
    <s v="Because Dance."/>
    <s v="A photobook of young dancers and their inspiring stories, photographed in beautiful and unique locations."/>
    <n v="2000"/>
    <n v="3211"/>
    <x v="0"/>
    <s v="CA"/>
    <s v="CAD"/>
    <d v="2016-12-28T16:49:00"/>
    <x v="1188"/>
    <b v="0"/>
    <n v="85"/>
    <b v="1"/>
    <x v="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d v="2016-06-29T23:29:55"/>
    <x v="1189"/>
    <b v="0"/>
    <n v="86"/>
    <b v="1"/>
    <x v="8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d v="2014-08-31T15:58:45"/>
    <x v="1190"/>
    <b v="0"/>
    <n v="13"/>
    <b v="1"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d v="2016-03-20T13:29:20"/>
    <x v="1191"/>
    <b v="0"/>
    <n v="33"/>
    <b v="1"/>
    <x v="8"/>
  </r>
  <r>
    <n v="1192"/>
    <s v="Other Worlds - A Make 100 Project"/>
    <s v="A macro landscape photography art book &amp; limited edition prints. A Make 100 project."/>
    <n v="100"/>
    <n v="290"/>
    <x v="0"/>
    <s v="GB"/>
    <s v="GBP"/>
    <d v="2017-02-11T12:09:38"/>
    <x v="1192"/>
    <b v="0"/>
    <n v="15"/>
    <b v="1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d v="2016-04-09T17:37:33"/>
    <x v="1193"/>
    <b v="0"/>
    <n v="273"/>
    <b v="1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d v="2015-04-08T11:42:59"/>
    <x v="1194"/>
    <b v="0"/>
    <n v="714"/>
    <b v="1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d v="2015-12-20T09:00:00"/>
    <x v="1195"/>
    <b v="0"/>
    <n v="170"/>
    <b v="1"/>
    <x v="8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d v="2015-12-18T19:38:59"/>
    <x v="1196"/>
    <b v="0"/>
    <n v="512"/>
    <b v="1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d v="2016-06-13T05:59:00"/>
    <x v="1197"/>
    <b v="0"/>
    <n v="314"/>
    <b v="1"/>
    <x v="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d v="2015-12-31T03:00:00"/>
    <x v="1198"/>
    <b v="0"/>
    <n v="167"/>
    <b v="1"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d v="2015-07-08T18:30:00"/>
    <x v="1199"/>
    <b v="0"/>
    <n v="9"/>
    <b v="1"/>
    <x v="8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d v="2015-04-16T11:27:36"/>
    <x v="1200"/>
    <b v="0"/>
    <n v="103"/>
    <b v="1"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d v="2016-07-15T14:34:06"/>
    <x v="1201"/>
    <b v="0"/>
    <n v="111"/>
    <b v="1"/>
    <x v="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d v="2015-06-27T06:55:54"/>
    <x v="1202"/>
    <b v="0"/>
    <n v="271"/>
    <b v="1"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d v="2015-05-31T14:45:27"/>
    <x v="1203"/>
    <b v="0"/>
    <n v="101"/>
    <b v="1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d v="2015-12-04T05:00:00"/>
    <x v="1204"/>
    <b v="0"/>
    <n v="57"/>
    <b v="1"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d v="2015-06-13T12:09:11"/>
    <x v="1205"/>
    <b v="0"/>
    <n v="62"/>
    <b v="1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d v="2017-03-11T13:29:00"/>
    <x v="1206"/>
    <b v="0"/>
    <n v="32"/>
    <b v="1"/>
    <x v="8"/>
  </r>
  <r>
    <n v="1207"/>
    <s v="ITALIANA"/>
    <s v="A humanistic photo book about ancestral &amp; post-modern Italy."/>
    <n v="16700"/>
    <n v="17396"/>
    <x v="0"/>
    <s v="IT"/>
    <s v="EUR"/>
    <d v="2016-03-31T10:00:00"/>
    <x v="1207"/>
    <b v="0"/>
    <n v="141"/>
    <b v="1"/>
    <x v="8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d v="2016-03-24T16:01:04"/>
    <x v="1208"/>
    <b v="0"/>
    <n v="75"/>
    <b v="1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d v="2017-02-25T20:18:25"/>
    <x v="1209"/>
    <b v="0"/>
    <n v="46"/>
    <b v="1"/>
    <x v="8"/>
  </r>
  <r>
    <n v="1210"/>
    <s v="Det Andra GÃ¶teborg"/>
    <s v="En fotobok om livet i det enda andra GÃ¶teborg i vÃ¤rlden"/>
    <n v="20000"/>
    <n v="50863"/>
    <x v="0"/>
    <s v="SE"/>
    <s v="SEK"/>
    <d v="2015-05-31T21:00:00"/>
    <x v="1210"/>
    <b v="0"/>
    <n v="103"/>
    <b v="1"/>
    <x v="8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d v="2016-06-09T20:47:41"/>
    <x v="1211"/>
    <b v="0"/>
    <n v="6"/>
    <b v="1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d v="2015-11-27T01:00:00"/>
    <x v="1212"/>
    <b v="0"/>
    <n v="83"/>
    <b v="1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d v="2017-01-31T18:08:20"/>
    <x v="1213"/>
    <b v="0"/>
    <n v="108"/>
    <b v="1"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d v="2015-06-09T20:10:05"/>
    <x v="1214"/>
    <b v="0"/>
    <n v="25"/>
    <b v="1"/>
    <x v="8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d v="2014-05-30T22:09:16"/>
    <x v="1215"/>
    <b v="0"/>
    <n v="549"/>
    <b v="1"/>
    <x v="8"/>
  </r>
  <r>
    <n v="1216"/>
    <s v="In Training: a book of Bonsai photographs"/>
    <s v="A fine art photography book taking a new look at the art of bonsai."/>
    <n v="14000"/>
    <n v="20398"/>
    <x v="0"/>
    <s v="US"/>
    <s v="USD"/>
    <d v="2015-10-02T23:03:00"/>
    <x v="1216"/>
    <b v="0"/>
    <n v="222"/>
    <b v="1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d v="2016-07-14T19:25:40"/>
    <x v="1217"/>
    <b v="0"/>
    <n v="183"/>
    <b v="1"/>
    <x v="8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d v="2015-11-01T03:00:00"/>
    <x v="1218"/>
    <b v="0"/>
    <n v="89"/>
    <b v="1"/>
    <x v="8"/>
  </r>
  <r>
    <n v="1219"/>
    <s v="The Box"/>
    <s v="The Box is a fine art book of Ron Amato's innovative and seductive photography project."/>
    <n v="16350"/>
    <n v="26024"/>
    <x v="0"/>
    <s v="US"/>
    <s v="USD"/>
    <d v="2016-10-20T11:05:13"/>
    <x v="1219"/>
    <b v="0"/>
    <n v="253"/>
    <b v="1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d v="2015-08-25T15:05:12"/>
    <x v="1220"/>
    <b v="0"/>
    <n v="140"/>
    <b v="1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d v="2016-12-04T00:00:00"/>
    <x v="1221"/>
    <b v="0"/>
    <n v="103"/>
    <b v="1"/>
    <x v="8"/>
  </r>
  <r>
    <n v="1222"/>
    <s v="Project Pilgrim"/>
    <s v="Project Pilgrim is my effort to work towards normalizing mental health."/>
    <n v="4000"/>
    <n v="11215"/>
    <x v="0"/>
    <s v="CA"/>
    <s v="CAD"/>
    <d v="2016-04-01T04:00:00"/>
    <x v="1222"/>
    <b v="0"/>
    <n v="138"/>
    <b v="1"/>
    <x v="8"/>
  </r>
  <r>
    <n v="1223"/>
    <s v="YOSEMITE PEOPLE"/>
    <s v="A photography book focusing on the people rather than the nature at Yosemite National Park."/>
    <n v="19800"/>
    <n v="22197"/>
    <x v="0"/>
    <s v="US"/>
    <s v="USD"/>
    <d v="2016-11-10T05:15:09"/>
    <x v="1223"/>
    <b v="0"/>
    <n v="191"/>
    <b v="1"/>
    <x v="8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d v="2014-06-06T13:11:42"/>
    <x v="1224"/>
    <b v="0"/>
    <n v="18"/>
    <b v="0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d v="2013-10-22T21:44:38"/>
    <x v="1225"/>
    <b v="0"/>
    <n v="3"/>
    <b v="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d v="2014-04-21T01:00:00"/>
    <x v="1226"/>
    <b v="0"/>
    <n v="40"/>
    <b v="0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d v="2014-08-07T07:00:00"/>
    <x v="1227"/>
    <b v="0"/>
    <n v="0"/>
    <b v="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d v="2011-09-28T17:30:08"/>
    <x v="1228"/>
    <b v="0"/>
    <n v="24"/>
    <b v="0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d v="2012-04-16T16:00:00"/>
    <x v="1229"/>
    <b v="0"/>
    <n v="1"/>
    <b v="0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d v="2011-02-24T23:20:30"/>
    <x v="1230"/>
    <b v="0"/>
    <n v="0"/>
    <b v="0"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d v="2015-08-28T01:00:00"/>
    <x v="1231"/>
    <b v="0"/>
    <n v="0"/>
    <b v="0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d v="2013-10-06T20:21:10"/>
    <x v="1232"/>
    <b v="0"/>
    <n v="1"/>
    <b v="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d v="2012-02-21T22:46:14"/>
    <x v="1233"/>
    <b v="0"/>
    <n v="6"/>
    <b v="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d v="2015-02-02T18:55:42"/>
    <x v="1234"/>
    <b v="0"/>
    <n v="0"/>
    <b v="0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d v="2013-12-15T03:14:59"/>
    <x v="1235"/>
    <b v="0"/>
    <n v="6"/>
    <b v="0"/>
    <x v="4"/>
  </r>
  <r>
    <n v="1236"/>
    <s v="&quot;Volando&quot; CD Release (Canceled)"/>
    <s v="Raising money to give the musicians their due."/>
    <n v="2500"/>
    <n v="0"/>
    <x v="1"/>
    <s v="US"/>
    <s v="USD"/>
    <d v="2012-07-28T16:00:00"/>
    <x v="1236"/>
    <b v="0"/>
    <n v="0"/>
    <b v="0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d v="2012-08-24T06:47:45"/>
    <x v="1237"/>
    <b v="0"/>
    <n v="0"/>
    <b v="0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d v="2011-08-06T14:38:56"/>
    <x v="1238"/>
    <b v="0"/>
    <n v="3"/>
    <b v="0"/>
    <x v="4"/>
  </r>
  <r>
    <n v="1239"/>
    <s v="Help Calmenco! finance new CD and Tour (Canceled)"/>
    <s v="Please consider helping us with our new CD and Riverdance Tour"/>
    <n v="2500"/>
    <n v="0"/>
    <x v="1"/>
    <s v="US"/>
    <s v="USD"/>
    <d v="2012-01-05T23:06:07"/>
    <x v="1239"/>
    <b v="0"/>
    <n v="0"/>
    <b v="0"/>
    <x v="4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d v="2013-07-12T21:51:00"/>
    <x v="1240"/>
    <b v="0"/>
    <n v="8"/>
    <b v="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d v="2014-11-03T05:59:00"/>
    <x v="1241"/>
    <b v="0"/>
    <n v="34"/>
    <b v="0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d v="2011-09-11T13:18:00"/>
    <x v="1242"/>
    <b v="0"/>
    <n v="1"/>
    <b v="0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d v="2011-07-08T21:00:00"/>
    <x v="1243"/>
    <b v="0"/>
    <n v="38"/>
    <b v="0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d v="2013-04-22T21:00:00"/>
    <x v="1244"/>
    <b v="1"/>
    <n v="45"/>
    <b v="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d v="2014-06-14T14:23:54"/>
    <x v="1245"/>
    <b v="1"/>
    <n v="17"/>
    <b v="1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d v="2011-12-06T02:02:29"/>
    <x v="1246"/>
    <b v="1"/>
    <n v="31"/>
    <b v="1"/>
    <x v="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d v="2013-05-06T07:00:55"/>
    <x v="1247"/>
    <b v="1"/>
    <n v="50"/>
    <b v="1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d v="2014-06-13T06:59:00"/>
    <x v="1248"/>
    <b v="1"/>
    <n v="59"/>
    <b v="1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d v="2012-07-07T17:46:51"/>
    <x v="1249"/>
    <b v="1"/>
    <n v="81"/>
    <b v="1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d v="2014-09-06T15:25:31"/>
    <x v="1250"/>
    <b v="1"/>
    <n v="508"/>
    <b v="1"/>
    <x v="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d v="2011-09-25T19:32:47"/>
    <x v="1251"/>
    <b v="1"/>
    <n v="74"/>
    <b v="1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d v="2013-10-24T23:42:49"/>
    <x v="1252"/>
    <b v="1"/>
    <n v="141"/>
    <b v="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d v="2014-09-03T18:48:27"/>
    <x v="1253"/>
    <b v="1"/>
    <n v="711"/>
    <b v="1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d v="2011-01-01T04:59:00"/>
    <x v="1254"/>
    <b v="1"/>
    <n v="141"/>
    <b v="1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d v="2013-12-01T21:17:32"/>
    <x v="1255"/>
    <b v="1"/>
    <n v="109"/>
    <b v="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d v="2012-02-12T22:03:51"/>
    <x v="1256"/>
    <b v="1"/>
    <n v="361"/>
    <b v="1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d v="2011-04-03T01:03:10"/>
    <x v="1257"/>
    <b v="1"/>
    <n v="176"/>
    <b v="1"/>
    <x v="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d v="2013-08-31T14:40:12"/>
    <x v="1258"/>
    <b v="1"/>
    <n v="670"/>
    <b v="1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d v="2014-06-09T03:59:00"/>
    <x v="1259"/>
    <b v="1"/>
    <n v="96"/>
    <b v="1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d v="2014-02-26T20:13:40"/>
    <x v="1260"/>
    <b v="1"/>
    <n v="74"/>
    <b v="1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d v="2014-01-29T08:13:47"/>
    <x v="1261"/>
    <b v="1"/>
    <n v="52"/>
    <b v="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d v="2014-02-16T18:18:12"/>
    <x v="1262"/>
    <b v="1"/>
    <n v="105"/>
    <b v="1"/>
    <x v="4"/>
  </r>
  <r>
    <n v="1263"/>
    <s v="New Tropic Bombs EP ~ &quot;Return to Bomber Bay&quot;"/>
    <s v="A fresh batch of chaos from Toledo, Ohio's reggae-rockers, Tropic Bombs!"/>
    <n v="1500"/>
    <n v="1785"/>
    <x v="0"/>
    <s v="US"/>
    <s v="USD"/>
    <d v="2014-03-29T01:00:00"/>
    <x v="1263"/>
    <b v="1"/>
    <n v="41"/>
    <b v="1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d v="2013-10-29T15:54:43"/>
    <x v="1264"/>
    <b v="1"/>
    <n v="34"/>
    <b v="1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d v="2010-11-30T15:43:35"/>
    <x v="1265"/>
    <b v="1"/>
    <n v="66"/>
    <b v="1"/>
    <x v="4"/>
  </r>
  <r>
    <n v="1266"/>
    <s v="Sensory Station's First EP"/>
    <s v="We are looking to record our first EP produced by Aaron Harris (ISIS/Palms) at Studio West."/>
    <n v="9500"/>
    <n v="9545"/>
    <x v="0"/>
    <s v="US"/>
    <s v="USD"/>
    <d v="2014-01-11T21:02:25"/>
    <x v="1266"/>
    <b v="1"/>
    <n v="50"/>
    <b v="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d v="2013-07-24T14:02:38"/>
    <x v="1267"/>
    <b v="1"/>
    <n v="159"/>
    <b v="1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d v="2013-09-20T20:17:27"/>
    <x v="1268"/>
    <b v="1"/>
    <n v="182"/>
    <b v="1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d v="2016-04-16T00:00:00"/>
    <x v="1269"/>
    <b v="1"/>
    <n v="206"/>
    <b v="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d v="2012-03-25T19:34:02"/>
    <x v="1270"/>
    <b v="1"/>
    <n v="169"/>
    <b v="1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d v="2013-11-13T17:24:19"/>
    <x v="1271"/>
    <b v="1"/>
    <n v="31"/>
    <b v="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d v="2010-06-15T04:00:00"/>
    <x v="1272"/>
    <b v="1"/>
    <n v="28"/>
    <b v="1"/>
    <x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d v="2014-08-31T17:31:31"/>
    <x v="1273"/>
    <b v="1"/>
    <n v="54"/>
    <b v="1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d v="2012-08-30T16:33:45"/>
    <x v="1274"/>
    <b v="1"/>
    <n v="467"/>
    <b v="1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d v="2013-08-07T20:49:47"/>
    <x v="1275"/>
    <b v="1"/>
    <n v="389"/>
    <b v="1"/>
    <x v="4"/>
  </r>
  <r>
    <n v="1276"/>
    <s v="MR. DREAM GOES TO JAIL"/>
    <s v="Sponsor this Brooklyn punk band's debut seven-inch, MR. DREAM GOES TO JAIL."/>
    <n v="3000"/>
    <n v="3132.63"/>
    <x v="0"/>
    <s v="US"/>
    <s v="USD"/>
    <d v="2009-09-01T04:00:00"/>
    <x v="1276"/>
    <b v="1"/>
    <n v="68"/>
    <b v="1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d v="2012-09-04T13:29:07"/>
    <x v="1277"/>
    <b v="1"/>
    <n v="413"/>
    <b v="1"/>
    <x v="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d v="2014-06-25T02:00:00"/>
    <x v="1278"/>
    <b v="1"/>
    <n v="190"/>
    <b v="1"/>
    <x v="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d v="2014-03-24T01:22:50"/>
    <x v="1279"/>
    <b v="1"/>
    <n v="189"/>
    <b v="1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d v="2011-03-01T18:10:54"/>
    <x v="1280"/>
    <b v="1"/>
    <n v="130"/>
    <b v="1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d v="2013-07-28T17:50:36"/>
    <x v="1281"/>
    <b v="1"/>
    <n v="74"/>
    <b v="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d v="2013-12-09T04:59:00"/>
    <x v="1282"/>
    <b v="1"/>
    <n v="274"/>
    <b v="1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d v="2013-03-11T04:00:00"/>
    <x v="1283"/>
    <b v="1"/>
    <n v="22"/>
    <b v="1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d v="2016-12-31T16:59:00"/>
    <x v="1284"/>
    <b v="0"/>
    <n v="31"/>
    <b v="1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d v="2015-06-20T13:59:35"/>
    <x v="1285"/>
    <b v="0"/>
    <n v="63"/>
    <b v="1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d v="2015-02-17T14:00:00"/>
    <x v="1286"/>
    <b v="0"/>
    <n v="20"/>
    <b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d v="2015-06-12T14:54:16"/>
    <x v="1287"/>
    <b v="0"/>
    <n v="25"/>
    <b v="1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d v="2016-08-10T04:00:00"/>
    <x v="1288"/>
    <b v="0"/>
    <n v="61"/>
    <b v="1"/>
    <x v="1"/>
  </r>
  <r>
    <n v="1289"/>
    <s v="No Brains for Dinner"/>
    <s v="A chilling original Edwardian Comedy of errors and foolishness made for the Patrick Henry College stage."/>
    <n v="1500"/>
    <n v="1876"/>
    <x v="0"/>
    <s v="US"/>
    <s v="USD"/>
    <d v="2017-01-04T03:14:05"/>
    <x v="1289"/>
    <b v="0"/>
    <n v="52"/>
    <b v="1"/>
    <x v="1"/>
  </r>
  <r>
    <n v="1290"/>
    <s v="I Died... I Came Back, ... Whatever"/>
    <s v="Sometimes your Heart has to STOP for your Life to START."/>
    <n v="3500"/>
    <n v="3800"/>
    <x v="0"/>
    <s v="US"/>
    <s v="USD"/>
    <d v="2015-04-23T06:59:00"/>
    <x v="1290"/>
    <b v="0"/>
    <n v="86"/>
    <b v="1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d v="2015-04-07T07:00:00"/>
    <x v="1291"/>
    <b v="0"/>
    <n v="42"/>
    <b v="1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d v="2015-10-06T22:59:00"/>
    <x v="1292"/>
    <b v="0"/>
    <n v="52"/>
    <b v="1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d v="2015-11-14T17:49:31"/>
    <x v="1293"/>
    <b v="0"/>
    <n v="120"/>
    <b v="1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d v="2015-10-19T11:00:00"/>
    <x v="1294"/>
    <b v="0"/>
    <n v="22"/>
    <b v="1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d v="2015-07-29T17:00:00"/>
    <x v="1295"/>
    <b v="0"/>
    <n v="64"/>
    <b v="1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d v="2016-03-14T00:12:53"/>
    <x v="1296"/>
    <b v="0"/>
    <n v="23"/>
    <b v="1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d v="2016-05-01T17:55:58"/>
    <x v="1297"/>
    <b v="0"/>
    <n v="238"/>
    <b v="1"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d v="2016-04-28T16:20:32"/>
    <x v="1298"/>
    <b v="0"/>
    <n v="33"/>
    <b v="1"/>
    <x v="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d v="2015-07-14T19:32:39"/>
    <x v="1299"/>
    <b v="0"/>
    <n v="32"/>
    <b v="1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d v="2016-06-01T18:57:00"/>
    <x v="1300"/>
    <b v="0"/>
    <n v="24"/>
    <b v="1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d v="2015-07-21T03:00:00"/>
    <x v="1301"/>
    <b v="0"/>
    <n v="29"/>
    <b v="1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d v="2016-12-01T02:23:31"/>
    <x v="1302"/>
    <b v="0"/>
    <n v="50"/>
    <b v="1"/>
    <x v="1"/>
  </r>
  <r>
    <n v="1303"/>
    <s v="Forward Arena Theatre Company: Summer Season"/>
    <s v="Groundbreaking queer theatre."/>
    <n v="3500"/>
    <n v="4559.13"/>
    <x v="0"/>
    <s v="GB"/>
    <s v="GBP"/>
    <d v="2016-07-31T11:00:00"/>
    <x v="1303"/>
    <b v="0"/>
    <n v="108"/>
    <b v="1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d v="2017-03-13T03:40:05"/>
    <x v="1304"/>
    <b v="0"/>
    <n v="104"/>
    <b v="0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d v="2016-07-21T17:30:00"/>
    <x v="1305"/>
    <b v="0"/>
    <n v="86"/>
    <b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d v="2014-12-04T10:58:54"/>
    <x v="1306"/>
    <b v="0"/>
    <n v="356"/>
    <b v="0"/>
    <x v="2"/>
  </r>
  <r>
    <n v="1307"/>
    <s v="VR Card - Customized Virtual Reality Viewer (Canceled)"/>
    <s v="Get VR to Everyone with Mailable, Ready to Use Viewers"/>
    <n v="50000"/>
    <n v="5757"/>
    <x v="1"/>
    <s v="US"/>
    <s v="USD"/>
    <d v="2016-02-17T12:04:39"/>
    <x v="1307"/>
    <b v="0"/>
    <n v="45"/>
    <b v="0"/>
    <x v="2"/>
  </r>
  <r>
    <n v="1308"/>
    <s v="Boost Band: Wristband Phone Charger (Canceled)"/>
    <s v="Boost Band, a wristband that charges any device"/>
    <n v="10000"/>
    <n v="1136"/>
    <x v="1"/>
    <s v="US"/>
    <s v="USD"/>
    <d v="2016-10-08T14:43:32"/>
    <x v="1308"/>
    <b v="0"/>
    <n v="38"/>
    <b v="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d v="2015-10-15T21:11:08"/>
    <x v="1309"/>
    <b v="0"/>
    <n v="35"/>
    <b v="0"/>
    <x v="2"/>
  </r>
  <r>
    <n v="1310"/>
    <s v="k5-jkt.by kiger (Canceled)"/>
    <s v="An essential hoodie that holds all sized smart phones and keep your headphone wires tangle free."/>
    <n v="20000"/>
    <n v="3100"/>
    <x v="1"/>
    <s v="US"/>
    <s v="USD"/>
    <d v="2016-08-19T16:00:50"/>
    <x v="1310"/>
    <b v="0"/>
    <n v="24"/>
    <b v="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d v="2016-11-30T20:15:19"/>
    <x v="1311"/>
    <b v="0"/>
    <n v="100"/>
    <b v="0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d v="2015-04-18T16:52:02"/>
    <x v="1312"/>
    <b v="0"/>
    <n v="1"/>
    <b v="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d v="2016-03-03T17:01:54"/>
    <x v="1313"/>
    <b v="0"/>
    <n v="122"/>
    <b v="0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d v="2016-10-21T16:04:20"/>
    <x v="1314"/>
    <b v="0"/>
    <n v="11"/>
    <b v="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d v="2015-11-06T01:00:00"/>
    <x v="1315"/>
    <b v="0"/>
    <n v="248"/>
    <b v="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d v="2016-02-28T23:05:09"/>
    <x v="1316"/>
    <b v="0"/>
    <n v="1"/>
    <b v="0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d v="2016-07-21T14:00:00"/>
    <x v="1317"/>
    <b v="0"/>
    <n v="19"/>
    <b v="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d v="2015-01-11T01:02:52"/>
    <x v="1318"/>
    <b v="0"/>
    <n v="135"/>
    <b v="0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d v="2014-07-11T16:00:00"/>
    <x v="1319"/>
    <b v="0"/>
    <n v="9"/>
    <b v="0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d v="2016-12-30T23:00:00"/>
    <x v="1320"/>
    <b v="0"/>
    <n v="3"/>
    <b v="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d v="2016-12-23T17:58:57"/>
    <x v="1321"/>
    <b v="0"/>
    <n v="7"/>
    <b v="0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d v="2015-05-21T15:45:25"/>
    <x v="1322"/>
    <b v="0"/>
    <n v="4"/>
    <b v="0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d v="2016-04-26T06:55:00"/>
    <x v="1323"/>
    <b v="0"/>
    <n v="44"/>
    <b v="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d v="2016-10-13T15:12:32"/>
    <x v="1324"/>
    <b v="0"/>
    <n v="90"/>
    <b v="0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d v="2016-12-30T02:03:55"/>
    <x v="1325"/>
    <b v="0"/>
    <n v="8"/>
    <b v="0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d v="2015-01-15T19:00:28"/>
    <x v="1326"/>
    <b v="0"/>
    <n v="11"/>
    <b v="0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d v="2015-05-29T16:17:15"/>
    <x v="1327"/>
    <b v="0"/>
    <n v="41"/>
    <b v="0"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d v="2016-10-14T15:25:34"/>
    <x v="1328"/>
    <b v="0"/>
    <n v="15"/>
    <b v="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d v="2014-12-02T06:19:05"/>
    <x v="1329"/>
    <b v="0"/>
    <n v="9"/>
    <b v="0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d v="2016-07-02T04:00:00"/>
    <x v="1330"/>
    <b v="0"/>
    <n v="50"/>
    <b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d v="2016-08-17T12:05:54"/>
    <x v="1331"/>
    <b v="0"/>
    <n v="34"/>
    <b v="0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d v="2017-01-27T01:26:48"/>
    <x v="1332"/>
    <b v="0"/>
    <n v="0"/>
    <b v="0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d v="2014-07-16T02:33:45"/>
    <x v="1333"/>
    <b v="0"/>
    <n v="0"/>
    <b v="0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d v="2016-03-11T18:34:47"/>
    <x v="1334"/>
    <b v="0"/>
    <n v="276"/>
    <b v="0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d v="2015-12-05T22:28:22"/>
    <x v="1335"/>
    <b v="0"/>
    <n v="16"/>
    <b v="0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d v="2014-12-17T20:43:48"/>
    <x v="1336"/>
    <b v="0"/>
    <n v="224"/>
    <b v="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d v="2017-03-03T13:51:19"/>
    <x v="1337"/>
    <b v="0"/>
    <n v="140"/>
    <b v="0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d v="2015-08-02T19:17:13"/>
    <x v="1338"/>
    <b v="0"/>
    <n v="15"/>
    <b v="0"/>
    <x v="2"/>
  </r>
  <r>
    <n v="1339"/>
    <s v="Linkoo (Canceled)"/>
    <s v="World's Smallest customizable Phone &amp; GPS Watch for kids !"/>
    <n v="50000"/>
    <n v="3317"/>
    <x v="1"/>
    <s v="US"/>
    <s v="USD"/>
    <d v="2014-12-08T16:31:55"/>
    <x v="1339"/>
    <b v="0"/>
    <n v="37"/>
    <b v="0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d v="2014-08-15T14:17:33"/>
    <x v="1340"/>
    <b v="0"/>
    <n v="0"/>
    <b v="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d v="2016-10-01T14:58:37"/>
    <x v="1341"/>
    <b v="0"/>
    <n v="46"/>
    <b v="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d v="2015-07-17T19:35:39"/>
    <x v="1342"/>
    <b v="0"/>
    <n v="1"/>
    <b v="0"/>
    <x v="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d v="2016-08-19T03:59:00"/>
    <x v="1343"/>
    <b v="0"/>
    <n v="323"/>
    <b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d v="2016-06-30T18:57:19"/>
    <x v="1344"/>
    <b v="0"/>
    <n v="139"/>
    <b v="1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d v="2014-07-14T19:32:39"/>
    <x v="1345"/>
    <b v="0"/>
    <n v="7"/>
    <b v="1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d v="2013-06-27T01:49:11"/>
    <x v="1346"/>
    <b v="0"/>
    <n v="149"/>
    <b v="1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d v="2015-03-07T15:18:45"/>
    <x v="1347"/>
    <b v="0"/>
    <n v="31"/>
    <b v="1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d v="2014-12-18T12:08:53"/>
    <x v="1348"/>
    <b v="0"/>
    <n v="26"/>
    <b v="1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d v="2015-12-16T06:59:00"/>
    <x v="1349"/>
    <b v="0"/>
    <n v="172"/>
    <b v="1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d v="2015-12-26T00:18:54"/>
    <x v="1350"/>
    <b v="0"/>
    <n v="78"/>
    <b v="1"/>
    <x v="3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d v="2016-02-12T17:45:44"/>
    <x v="1351"/>
    <b v="0"/>
    <n v="120"/>
    <b v="1"/>
    <x v="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d v="2015-09-05T03:59:00"/>
    <x v="1352"/>
    <b v="0"/>
    <n v="227"/>
    <b v="1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d v="2013-03-11T00:00:00"/>
    <x v="1353"/>
    <b v="0"/>
    <n v="42"/>
    <b v="1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d v="2016-06-11T19:22:59"/>
    <x v="1354"/>
    <b v="0"/>
    <n v="64"/>
    <b v="1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d v="2012-11-30T10:00:00"/>
    <x v="1355"/>
    <b v="0"/>
    <n v="121"/>
    <b v="1"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d v="2013-07-05T00:56:00"/>
    <x v="1356"/>
    <b v="0"/>
    <n v="87"/>
    <b v="1"/>
    <x v="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d v="2013-03-01T05:59:00"/>
    <x v="1357"/>
    <b v="0"/>
    <n v="65"/>
    <b v="1"/>
    <x v="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d v="2011-06-25T13:42:03"/>
    <x v="1358"/>
    <b v="0"/>
    <n v="49"/>
    <b v="1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d v="2011-07-06T19:33:10"/>
    <x v="1359"/>
    <b v="0"/>
    <n v="19"/>
    <b v="1"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d v="2012-08-02T21:37:00"/>
    <x v="1360"/>
    <b v="0"/>
    <n v="81"/>
    <b v="1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d v="2014-06-21T17:12:52"/>
    <x v="1361"/>
    <b v="0"/>
    <n v="264"/>
    <b v="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d v="2013-09-07T22:25:31"/>
    <x v="1362"/>
    <b v="0"/>
    <n v="25"/>
    <b v="1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d v="2016-02-15T07:59:00"/>
    <x v="1363"/>
    <b v="0"/>
    <n v="5"/>
    <b v="1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d v="2015-01-07T16:41:46"/>
    <x v="1364"/>
    <b v="0"/>
    <n v="144"/>
    <b v="1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d v="2015-03-16T16:35:52"/>
    <x v="1365"/>
    <b v="0"/>
    <n v="92"/>
    <b v="1"/>
    <x v="4"/>
  </r>
  <r>
    <n v="1366"/>
    <s v="Kick It! A Tribute to the A.K.s"/>
    <s v="A musical memorial for Alexi Petersen."/>
    <n v="7500"/>
    <n v="9486.69"/>
    <x v="0"/>
    <s v="US"/>
    <s v="USD"/>
    <d v="2014-11-27T00:54:23"/>
    <x v="1366"/>
    <b v="0"/>
    <n v="147"/>
    <b v="1"/>
    <x v="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d v="2015-11-14T01:04:10"/>
    <x v="1367"/>
    <b v="0"/>
    <n v="90"/>
    <b v="1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d v="2015-06-15T04:34:54"/>
    <x v="1368"/>
    <b v="0"/>
    <n v="87"/>
    <b v="1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d v="2014-04-11T14:15:46"/>
    <x v="1369"/>
    <b v="0"/>
    <n v="406"/>
    <b v="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d v="2013-10-16T00:04:50"/>
    <x v="1370"/>
    <b v="0"/>
    <n v="20"/>
    <b v="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d v="2015-05-07T18:12:22"/>
    <x v="1371"/>
    <b v="0"/>
    <n v="70"/>
    <b v="1"/>
    <x v="4"/>
  </r>
  <r>
    <n v="1372"/>
    <s v="Ted Lukas &amp; the Misled new CD - &quot;FEED&quot;"/>
    <s v="Please help us raise funds to press our new CD!"/>
    <n v="500"/>
    <n v="620"/>
    <x v="0"/>
    <s v="US"/>
    <s v="USD"/>
    <d v="2012-07-12T17:45:32"/>
    <x v="1372"/>
    <b v="0"/>
    <n v="16"/>
    <b v="1"/>
    <x v="4"/>
  </r>
  <r>
    <n v="1373"/>
    <s v="Broccoli Samurai: Tour Van or Bust!"/>
    <s v="Help Broccoli Samurai raise money to get a new van and continue bringing you the jams!"/>
    <n v="10000"/>
    <n v="10501"/>
    <x v="0"/>
    <s v="US"/>
    <s v="USD"/>
    <d v="2016-12-30T22:50:33"/>
    <x v="1373"/>
    <b v="0"/>
    <n v="52"/>
    <b v="1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d v="2016-03-25T02:53:08"/>
    <x v="1374"/>
    <b v="0"/>
    <n v="66"/>
    <b v="1"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d v="2017-01-15T01:35:19"/>
    <x v="1375"/>
    <b v="0"/>
    <n v="109"/>
    <b v="1"/>
    <x v="4"/>
  </r>
  <r>
    <n v="1376"/>
    <s v="Dead Pirates / HIGHMARE LP 2nd pressing"/>
    <s v="Dead Pirates are planning a second pressing of HIGHMARE LP, who wants one ?"/>
    <n v="3700"/>
    <n v="9342"/>
    <x v="0"/>
    <s v="GB"/>
    <s v="GBP"/>
    <d v="2016-12-03T17:03:26"/>
    <x v="1376"/>
    <b v="0"/>
    <n v="168"/>
    <b v="1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d v="2017-02-03T04:11:00"/>
    <x v="1377"/>
    <b v="0"/>
    <n v="31"/>
    <b v="1"/>
    <x v="4"/>
  </r>
  <r>
    <n v="1378"/>
    <s v="SIX BY SEVEN"/>
    <s v="A psychedelic post rock masterpiece!"/>
    <n v="2000"/>
    <n v="4067"/>
    <x v="0"/>
    <s v="GB"/>
    <s v="GBP"/>
    <d v="2016-08-01T18:13:30"/>
    <x v="1378"/>
    <b v="0"/>
    <n v="133"/>
    <b v="1"/>
    <x v="4"/>
  </r>
  <r>
    <n v="1379"/>
    <s v="J. Walter Makes a Record"/>
    <s v="---------The long-awaited debut full-length from Justin Ruddy--------"/>
    <n v="10000"/>
    <n v="11160"/>
    <x v="0"/>
    <s v="US"/>
    <s v="USD"/>
    <d v="2015-06-05T11:47:56"/>
    <x v="1379"/>
    <b v="0"/>
    <n v="151"/>
    <b v="1"/>
    <x v="4"/>
  </r>
  <r>
    <n v="1380"/>
    <s v="BARNFEST 2015"/>
    <s v="A DIY MUSIC FESTIVAL FROM ST. LOUIS MO! Bands make their own festival, help make it legit!"/>
    <n v="25"/>
    <n v="106"/>
    <x v="0"/>
    <s v="US"/>
    <s v="USD"/>
    <d v="2015-06-09T02:00:00"/>
    <x v="1380"/>
    <b v="0"/>
    <n v="5"/>
    <b v="1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d v="2016-12-29T05:08:45"/>
    <x v="1381"/>
    <b v="0"/>
    <n v="73"/>
    <b v="1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d v="2013-05-06T19:12:16"/>
    <x v="1382"/>
    <b v="0"/>
    <n v="148"/>
    <b v="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d v="2016-12-23T01:47:58"/>
    <x v="1383"/>
    <b v="0"/>
    <n v="93"/>
    <b v="1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d v="2015-07-05T17:38:42"/>
    <x v="1384"/>
    <b v="0"/>
    <n v="63"/>
    <b v="1"/>
    <x v="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d v="2016-04-29T12:11:00"/>
    <x v="1385"/>
    <b v="0"/>
    <n v="134"/>
    <b v="1"/>
    <x v="4"/>
  </r>
  <r>
    <n v="1386"/>
    <s v="MALTESE CROSS: The First Album"/>
    <s v="We are a classic hard rock/heavy metal band just trying to keep rock alive!"/>
    <n v="400"/>
    <n v="875"/>
    <x v="0"/>
    <s v="US"/>
    <s v="USD"/>
    <d v="2015-07-29T15:31:29"/>
    <x v="1386"/>
    <b v="0"/>
    <n v="14"/>
    <b v="1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d v="2015-06-03T04:30:00"/>
    <x v="1387"/>
    <b v="0"/>
    <n v="78"/>
    <b v="1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d v="2016-10-17T16:14:00"/>
    <x v="1388"/>
    <b v="0"/>
    <n v="112"/>
    <b v="1"/>
    <x v="4"/>
  </r>
  <r>
    <n v="1389"/>
    <s v="Pre-order DANCEHALL's first record!!!"/>
    <s v="Help fund the pressing of DANCEHALL's first record by pre-ordering it in advance!!!"/>
    <n v="500"/>
    <n v="727"/>
    <x v="0"/>
    <s v="GB"/>
    <s v="GBP"/>
    <d v="2016-08-13T11:32:37"/>
    <x v="1389"/>
    <b v="0"/>
    <n v="34"/>
    <b v="1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d v="2015-04-27T17:12:00"/>
    <x v="1390"/>
    <b v="0"/>
    <n v="19"/>
    <b v="1"/>
    <x v="4"/>
  </r>
  <r>
    <n v="1391"/>
    <s v="Rules and Regulations"/>
    <s v="With the money donated through this project we intend on investing in sound equipment for live shows"/>
    <n v="500"/>
    <n v="551"/>
    <x v="0"/>
    <s v="US"/>
    <s v="USD"/>
    <d v="2015-08-22T04:59:00"/>
    <x v="1391"/>
    <b v="0"/>
    <n v="13"/>
    <b v="1"/>
    <x v="4"/>
  </r>
  <r>
    <n v="1392"/>
    <s v="Telesomniac's Debut Album"/>
    <s v="Telesomniac is a rock band from Provo, UT releasing their debut album Thirty-One Flashes in the Dark."/>
    <n v="2500"/>
    <n v="2841"/>
    <x v="0"/>
    <s v="US"/>
    <s v="USD"/>
    <d v="2016-03-03T03:43:06"/>
    <x v="1392"/>
    <b v="0"/>
    <n v="104"/>
    <b v="1"/>
    <x v="4"/>
  </r>
  <r>
    <n v="1393"/>
    <s v="WolfHunt | Social Commentary Rock Project"/>
    <s v="Rock n' Roll tales of our times"/>
    <n v="10000"/>
    <n v="10235"/>
    <x v="0"/>
    <s v="US"/>
    <s v="USD"/>
    <d v="2016-08-01T16:22:03"/>
    <x v="1393"/>
    <b v="0"/>
    <n v="52"/>
    <b v="1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d v="2017-03-01T03:00:00"/>
    <x v="1394"/>
    <b v="0"/>
    <n v="17"/>
    <b v="1"/>
    <x v="4"/>
  </r>
  <r>
    <n v="1395"/>
    <s v="Quiet Oaks Full Length Album"/>
    <s v="Help Quiet Oaks record their debut album!!!"/>
    <n v="3500"/>
    <n v="3916"/>
    <x v="0"/>
    <s v="US"/>
    <s v="USD"/>
    <d v="2017-01-14T21:48:01"/>
    <x v="1395"/>
    <b v="0"/>
    <n v="82"/>
    <b v="1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d v="2015-02-13T23:58:02"/>
    <x v="1396"/>
    <b v="0"/>
    <n v="73"/>
    <b v="1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d v="2016-10-27T21:19:00"/>
    <x v="1397"/>
    <b v="0"/>
    <n v="158"/>
    <b v="1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d v="2016-07-05T20:58:54"/>
    <x v="1398"/>
    <b v="0"/>
    <n v="65"/>
    <b v="1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d v="2014-10-07T00:06:13"/>
    <x v="1399"/>
    <b v="0"/>
    <n v="184"/>
    <b v="1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d v="2016-06-12T05:30:00"/>
    <x v="1400"/>
    <b v="0"/>
    <n v="34"/>
    <b v="1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d v="2013-05-26T23:54:34"/>
    <x v="1401"/>
    <b v="0"/>
    <n v="240"/>
    <b v="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d v="2015-05-01T00:16:51"/>
    <x v="1402"/>
    <b v="0"/>
    <n v="113"/>
    <b v="1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d v="2013-07-26T01:30:35"/>
    <x v="1403"/>
    <b v="0"/>
    <n v="66"/>
    <b v="1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d v="2015-02-22T12:14:45"/>
    <x v="1404"/>
    <b v="1"/>
    <n v="5"/>
    <b v="0"/>
    <x v="3"/>
  </r>
  <r>
    <n v="1405"/>
    <s v="The Bible translated into Emoticons"/>
    <s v="Will more people read the Bible if it were translated into Emoticons?"/>
    <n v="25000"/>
    <n v="105"/>
    <x v="2"/>
    <s v="US"/>
    <s v="USD"/>
    <d v="2014-11-28T17:20:01"/>
    <x v="1405"/>
    <b v="1"/>
    <n v="17"/>
    <b v="0"/>
    <x v="3"/>
  </r>
  <r>
    <n v="1406"/>
    <s v="Man Down! Translation project"/>
    <s v="The White coat and the battle dress uniform"/>
    <n v="12000"/>
    <n v="15"/>
    <x v="2"/>
    <s v="IT"/>
    <s v="EUR"/>
    <d v="2015-12-12T10:00:00"/>
    <x v="1406"/>
    <b v="0"/>
    <n v="3"/>
    <b v="0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d v="2014-08-12T12:52:58"/>
    <x v="1407"/>
    <b v="0"/>
    <n v="2"/>
    <b v="0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d v="2015-11-13T21:55:56"/>
    <x v="1408"/>
    <b v="0"/>
    <n v="6"/>
    <b v="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d v="2015-01-01T04:12:15"/>
    <x v="1409"/>
    <b v="0"/>
    <n v="0"/>
    <b v="0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d v="2016-06-03T07:38:40"/>
    <x v="1410"/>
    <b v="0"/>
    <n v="1"/>
    <b v="0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d v="2015-02-06T01:25:00"/>
    <x v="1411"/>
    <b v="0"/>
    <n v="3"/>
    <b v="0"/>
    <x v="3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d v="2014-12-04T01:31:39"/>
    <x v="1412"/>
    <b v="0"/>
    <n v="13"/>
    <b v="0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d v="2016-02-20T10:29:30"/>
    <x v="1413"/>
    <b v="0"/>
    <n v="1"/>
    <b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d v="2017-01-03T06:04:27"/>
    <x v="1414"/>
    <b v="0"/>
    <n v="1"/>
    <b v="0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d v="2015-08-16T16:13:11"/>
    <x v="1415"/>
    <b v="0"/>
    <n v="9"/>
    <b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d v="2015-11-21T23:13:39"/>
    <x v="1416"/>
    <b v="0"/>
    <n v="0"/>
    <b v="0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d v="2015-09-15T11:11:00"/>
    <x v="1417"/>
    <b v="0"/>
    <n v="2"/>
    <b v="0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d v="2016-02-25T10:57:14"/>
    <x v="1418"/>
    <b v="0"/>
    <n v="1"/>
    <b v="0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d v="2016-10-09T10:56:59"/>
    <x v="1419"/>
    <b v="0"/>
    <n v="10"/>
    <b v="0"/>
    <x v="3"/>
  </r>
  <r>
    <n v="1420"/>
    <s v="Shakespeare in the Hood - Romeo and Juliet"/>
    <s v="Help me butcher Shakespeare in a satirical fashion."/>
    <n v="110"/>
    <n v="3"/>
    <x v="2"/>
    <s v="US"/>
    <s v="USD"/>
    <d v="2016-06-28T16:01:26"/>
    <x v="1420"/>
    <b v="0"/>
    <n v="3"/>
    <b v="0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d v="2015-02-08T21:58:29"/>
    <x v="1421"/>
    <b v="0"/>
    <n v="2"/>
    <b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d v="2016-09-21T05:45:04"/>
    <x v="1422"/>
    <b v="0"/>
    <n v="2"/>
    <b v="0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d v="2016-01-01T08:38:51"/>
    <x v="1423"/>
    <b v="0"/>
    <n v="1"/>
    <b v="0"/>
    <x v="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d v="2016-11-15T18:13:22"/>
    <x v="1424"/>
    <b v="0"/>
    <n v="14"/>
    <b v="0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d v="2015-04-29T03:09:19"/>
    <x v="1425"/>
    <b v="0"/>
    <n v="0"/>
    <b v="0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d v="2015-08-24T09:22:00"/>
    <x v="1426"/>
    <b v="0"/>
    <n v="0"/>
    <b v="0"/>
    <x v="3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d v="2016-09-18T20:26:25"/>
    <x v="1427"/>
    <b v="0"/>
    <n v="4"/>
    <b v="0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d v="2016-04-02T08:06:57"/>
    <x v="1428"/>
    <b v="0"/>
    <n v="3"/>
    <b v="0"/>
    <x v="3"/>
  </r>
  <r>
    <n v="1429"/>
    <s v="10 P.M."/>
    <s v="A guy in his 30's tries to live his &quot;American Dream&quot;, but quickly it turns into a nightmare. (A Novel)"/>
    <n v="10000"/>
    <n v="0"/>
    <x v="2"/>
    <s v="US"/>
    <s v="USD"/>
    <d v="2015-04-10T01:27:22"/>
    <x v="1429"/>
    <b v="0"/>
    <n v="0"/>
    <b v="0"/>
    <x v="3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d v="2014-12-19T19:31:28"/>
    <x v="1430"/>
    <b v="0"/>
    <n v="5"/>
    <b v="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d v="2015-11-26T06:03:36"/>
    <x v="1431"/>
    <b v="0"/>
    <n v="47"/>
    <b v="0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d v="2015-07-20T18:43:48"/>
    <x v="1432"/>
    <b v="0"/>
    <n v="0"/>
    <b v="0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d v="2016-12-10T11:00:00"/>
    <x v="1433"/>
    <b v="0"/>
    <n v="10"/>
    <b v="0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d v="2015-06-08T15:00:00"/>
    <x v="1434"/>
    <b v="0"/>
    <n v="11"/>
    <b v="0"/>
    <x v="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d v="2015-10-11T18:43:40"/>
    <x v="1435"/>
    <b v="0"/>
    <n v="2"/>
    <b v="0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d v="2016-02-21T08:24:17"/>
    <x v="1436"/>
    <b v="0"/>
    <n v="2"/>
    <b v="0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d v="2014-07-13T04:59:00"/>
    <x v="1437"/>
    <b v="0"/>
    <n v="22"/>
    <b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d v="2016-04-27T13:55:00"/>
    <x v="1438"/>
    <b v="0"/>
    <n v="8"/>
    <b v="0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d v="2015-03-07T19:55:01"/>
    <x v="1439"/>
    <b v="0"/>
    <n v="6"/>
    <b v="0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d v="2016-05-26T17:57:43"/>
    <x v="1440"/>
    <b v="0"/>
    <n v="1"/>
    <b v="0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d v="2015-09-11T18:22:49"/>
    <x v="1441"/>
    <b v="0"/>
    <n v="3"/>
    <b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d v="2016-05-25T15:29:18"/>
    <x v="1442"/>
    <b v="0"/>
    <n v="0"/>
    <b v="0"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d v="2017-01-02T22:13:29"/>
    <x v="1443"/>
    <b v="0"/>
    <n v="0"/>
    <b v="0"/>
    <x v="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d v="2015-09-12T20:57:42"/>
    <x v="1444"/>
    <b v="0"/>
    <n v="0"/>
    <b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d v="2015-06-14T13:00:55"/>
    <x v="1445"/>
    <b v="0"/>
    <n v="0"/>
    <b v="0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d v="2016-04-21T10:44:38"/>
    <x v="1446"/>
    <b v="0"/>
    <n v="0"/>
    <b v="0"/>
    <x v="3"/>
  </r>
  <r>
    <n v="1447"/>
    <s v="Indian Language Dictionary"/>
    <s v="I'm creating a dictionary of multiple Indian languages."/>
    <n v="500000"/>
    <n v="75"/>
    <x v="2"/>
    <s v="US"/>
    <s v="USD"/>
    <d v="2016-07-08T17:32:14"/>
    <x v="1447"/>
    <b v="0"/>
    <n v="3"/>
    <b v="0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d v="2015-05-22T05:25:00"/>
    <x v="1448"/>
    <b v="0"/>
    <n v="0"/>
    <b v="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d v="2015-05-10T19:28:25"/>
    <x v="1449"/>
    <b v="0"/>
    <n v="0"/>
    <b v="0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d v="2016-02-20T04:06:37"/>
    <x v="1450"/>
    <b v="0"/>
    <n v="1"/>
    <b v="0"/>
    <x v="3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d v="2014-11-19T00:00:59"/>
    <x v="1451"/>
    <b v="0"/>
    <n v="2"/>
    <b v="0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d v="2014-07-28T16:52:43"/>
    <x v="1452"/>
    <b v="0"/>
    <n v="0"/>
    <b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d v="2017-04-15T15:42:27"/>
    <x v="1453"/>
    <b v="0"/>
    <n v="0"/>
    <b v="0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d v="2016-04-24T21:59:00"/>
    <x v="1454"/>
    <b v="0"/>
    <n v="1"/>
    <b v="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d v="2014-09-05T13:39:00"/>
    <x v="1455"/>
    <b v="0"/>
    <n v="7"/>
    <b v="0"/>
    <x v="3"/>
  </r>
  <r>
    <n v="1456"/>
    <s v="Sometimes you don't need love (Canceled)"/>
    <s v="English Version of my auto-published novel"/>
    <n v="5000"/>
    <n v="145"/>
    <x v="1"/>
    <s v="IT"/>
    <s v="EUR"/>
    <d v="2017-01-03T16:02:45"/>
    <x v="1456"/>
    <b v="0"/>
    <n v="3"/>
    <b v="0"/>
    <x v="3"/>
  </r>
  <r>
    <n v="1457"/>
    <s v="Hey! I&quot;m not invisable, I am Just Old (Canceled)"/>
    <s v="Age is more than just a number, I hope your younger than you feel."/>
    <n v="6000"/>
    <n v="0"/>
    <x v="1"/>
    <s v="US"/>
    <s v="USD"/>
    <d v="2015-11-11T22:30:44"/>
    <x v="1457"/>
    <b v="0"/>
    <n v="0"/>
    <b v="0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d v="2014-08-11T04:00:00"/>
    <x v="1458"/>
    <b v="0"/>
    <n v="0"/>
    <b v="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d v="2015-12-02T17:25:00"/>
    <x v="1459"/>
    <b v="0"/>
    <n v="0"/>
    <b v="0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d v="2014-11-30T23:45:00"/>
    <x v="1460"/>
    <b v="0"/>
    <n v="0"/>
    <b v="0"/>
    <x v="3"/>
  </r>
  <r>
    <n v="1461"/>
    <s v="Relatively Prime Series 2"/>
    <s v="Series 2 of Relatively Prime, a podcast of stories from the Mathematical Domain"/>
    <n v="15000"/>
    <n v="15186.69"/>
    <x v="0"/>
    <s v="US"/>
    <s v="USD"/>
    <d v="2014-10-21T00:00:00"/>
    <x v="1461"/>
    <b v="1"/>
    <n v="340"/>
    <b v="1"/>
    <x v="3"/>
  </r>
  <r>
    <n v="1462"/>
    <s v="Unbound: Fiction on the Radio"/>
    <s v="A new radio show focused on short fiction produced by Louisville Public Media"/>
    <n v="4000"/>
    <n v="4340.7"/>
    <x v="0"/>
    <s v="US"/>
    <s v="USD"/>
    <d v="2013-04-10T15:54:31"/>
    <x v="1462"/>
    <b v="1"/>
    <n v="150"/>
    <b v="1"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d v="2013-04-07T20:52:18"/>
    <x v="1463"/>
    <b v="1"/>
    <n v="25"/>
    <b v="1"/>
    <x v="3"/>
  </r>
  <r>
    <n v="1464"/>
    <s v="Science Studio"/>
    <s v="The Best Science Media on the Web"/>
    <n v="5000"/>
    <n v="8160"/>
    <x v="0"/>
    <s v="US"/>
    <s v="USD"/>
    <d v="2013-02-16T15:52:38"/>
    <x v="1464"/>
    <b v="1"/>
    <n v="234"/>
    <b v="1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d v="2012-03-22T03:00:00"/>
    <x v="1465"/>
    <b v="1"/>
    <n v="2602"/>
    <b v="1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d v="2016-01-12T05:00:00"/>
    <x v="1466"/>
    <b v="1"/>
    <n v="248"/>
    <b v="1"/>
    <x v="3"/>
  </r>
  <r>
    <n v="1467"/>
    <s v="Radio Ambulante"/>
    <s v="We are a new Spanish language podcast telling uniquely Latin American stories."/>
    <n v="40000"/>
    <n v="46032"/>
    <x v="0"/>
    <s v="US"/>
    <s v="USD"/>
    <d v="2012-03-25T18:14:45"/>
    <x v="1467"/>
    <b v="1"/>
    <n v="600"/>
    <b v="1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d v="2011-06-12T00:20:49"/>
    <x v="1468"/>
    <b v="1"/>
    <n v="293"/>
    <b v="1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d v="2013-02-15T14:21:49"/>
    <x v="1469"/>
    <b v="1"/>
    <n v="321"/>
    <b v="1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d v="2012-12-28T19:51:03"/>
    <x v="1470"/>
    <b v="1"/>
    <n v="81"/>
    <b v="1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d v="2015-04-09T22:58:54"/>
    <x v="1471"/>
    <b v="1"/>
    <n v="343"/>
    <b v="1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d v="2013-10-16T13:01:43"/>
    <x v="1472"/>
    <b v="1"/>
    <n v="336"/>
    <b v="1"/>
    <x v="3"/>
  </r>
  <r>
    <n v="1473"/>
    <s v="ONE LOVES ONLY FORM"/>
    <s v="Public Radio Project"/>
    <n v="1500"/>
    <n v="1807.74"/>
    <x v="0"/>
    <s v="US"/>
    <s v="USD"/>
    <d v="2012-03-01T23:30:39"/>
    <x v="1473"/>
    <b v="1"/>
    <n v="47"/>
    <b v="1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d v="2013-09-13T17:28:12"/>
    <x v="1474"/>
    <b v="1"/>
    <n v="76"/>
    <b v="1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d v="2014-12-20T04:59:00"/>
    <x v="1475"/>
    <b v="1"/>
    <n v="441"/>
    <b v="1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d v="2011-09-10T01:00:22"/>
    <x v="1476"/>
    <b v="1"/>
    <n v="916"/>
    <b v="1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d v="2011-12-23T03:00:00"/>
    <x v="1477"/>
    <b v="1"/>
    <n v="369"/>
    <b v="1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d v="2013-05-14T20:55:13"/>
    <x v="1478"/>
    <b v="1"/>
    <n v="20242"/>
    <b v="1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d v="2014-05-10T03:59:00"/>
    <x v="1479"/>
    <b v="1"/>
    <n v="71"/>
    <b v="1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d v="2013-07-26T17:00:00"/>
    <x v="1480"/>
    <b v="1"/>
    <n v="635"/>
    <b v="1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d v="2013-11-02T22:09:05"/>
    <x v="1481"/>
    <b v="0"/>
    <n v="6"/>
    <b v="0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d v="2012-09-07T07:51:00"/>
    <x v="1482"/>
    <b v="0"/>
    <n v="1"/>
    <b v="0"/>
    <x v="3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d v="2016-07-22T04:37:55"/>
    <x v="1483"/>
    <b v="0"/>
    <n v="2"/>
    <b v="0"/>
    <x v="3"/>
  </r>
  <r>
    <n v="1484"/>
    <s v="a book called filtered down thru the stars"/>
    <s v="The mussings of an old wizard"/>
    <n v="2000"/>
    <n v="0"/>
    <x v="2"/>
    <s v="US"/>
    <s v="USD"/>
    <d v="2012-07-21T14:51:00"/>
    <x v="1484"/>
    <b v="0"/>
    <n v="0"/>
    <b v="0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d v="2015-06-20T19:06:13"/>
    <x v="1485"/>
    <b v="0"/>
    <n v="3"/>
    <b v="0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d v="2015-02-27T04:02:41"/>
    <x v="1486"/>
    <b v="0"/>
    <n v="3"/>
    <b v="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d v="2016-08-02T22:01:11"/>
    <x v="1487"/>
    <b v="0"/>
    <n v="0"/>
    <b v="0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d v="2014-01-05T13:31:00"/>
    <x v="1488"/>
    <b v="0"/>
    <n v="6"/>
    <b v="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d v="2012-11-15T15:40:52"/>
    <x v="1489"/>
    <b v="0"/>
    <n v="0"/>
    <b v="0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d v="2013-10-02T13:27:54"/>
    <x v="1490"/>
    <b v="0"/>
    <n v="19"/>
    <b v="0"/>
    <x v="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d v="2015-02-15T15:38:00"/>
    <x v="1491"/>
    <b v="0"/>
    <n v="1"/>
    <b v="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d v="2011-06-18T21:14:06"/>
    <x v="1492"/>
    <b v="0"/>
    <n v="2"/>
    <b v="0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d v="2013-06-16T20:47:55"/>
    <x v="1493"/>
    <b v="0"/>
    <n v="0"/>
    <b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d v="2015-04-03T15:38:00"/>
    <x v="1494"/>
    <b v="0"/>
    <n v="11"/>
    <b v="0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d v="2011-08-27T18:57:11"/>
    <x v="1495"/>
    <b v="0"/>
    <n v="0"/>
    <b v="0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d v="2014-09-16T11:24:19"/>
    <x v="1496"/>
    <b v="0"/>
    <n v="0"/>
    <b v="0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d v="2013-07-31T19:43:00"/>
    <x v="1497"/>
    <b v="0"/>
    <n v="1"/>
    <b v="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d v="2014-09-03T23:36:18"/>
    <x v="1498"/>
    <b v="0"/>
    <n v="3"/>
    <b v="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d v="2016-08-05T00:10:33"/>
    <x v="1499"/>
    <b v="0"/>
    <n v="1"/>
    <b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d v="2013-05-01T21:42:37"/>
    <x v="1500"/>
    <b v="0"/>
    <n v="15"/>
    <b v="0"/>
    <x v="3"/>
  </r>
  <r>
    <n v="1501"/>
    <s v="This is Nowhere"/>
    <s v="A hardcover book of surf, outdoor and nature photos from the British Columbia coast."/>
    <n v="52000"/>
    <n v="86492"/>
    <x v="0"/>
    <s v="CA"/>
    <s v="CAD"/>
    <d v="2015-07-08T14:00:23"/>
    <x v="1501"/>
    <b v="1"/>
    <n v="885"/>
    <b v="1"/>
    <x v="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d v="2016-03-25T22:00:00"/>
    <x v="1502"/>
    <b v="1"/>
    <n v="329"/>
    <b v="1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d v="2016-10-23T08:20:01"/>
    <x v="1503"/>
    <b v="1"/>
    <n v="71"/>
    <b v="1"/>
    <x v="8"/>
  </r>
  <r>
    <n v="1504"/>
    <s v="RYU X RIO"/>
    <s v="A football photography book like no other about the 2014 World Cup in Brazil, by Ryu Voelkel."/>
    <n v="6500"/>
    <n v="18066"/>
    <x v="0"/>
    <s v="GB"/>
    <s v="GBP"/>
    <d v="2014-06-10T08:33:00"/>
    <x v="1504"/>
    <b v="1"/>
    <n v="269"/>
    <b v="1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d v="2016-03-22T20:01:00"/>
    <x v="1505"/>
    <b v="1"/>
    <n v="345"/>
    <b v="1"/>
    <x v="8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d v="2014-07-24T18:51:44"/>
    <x v="1506"/>
    <b v="1"/>
    <n v="43"/>
    <b v="1"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d v="2010-05-15T08:10:00"/>
    <x v="1507"/>
    <b v="1"/>
    <n v="33"/>
    <b v="1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d v="2014-06-27T14:44:41"/>
    <x v="1508"/>
    <b v="1"/>
    <n v="211"/>
    <b v="1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d v="2017-02-14T22:59:00"/>
    <x v="1509"/>
    <b v="1"/>
    <n v="196"/>
    <b v="1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d v="2014-07-19T09:14:38"/>
    <x v="1510"/>
    <b v="1"/>
    <n v="405"/>
    <b v="1"/>
    <x v="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d v="2015-11-18T15:00:04"/>
    <x v="1511"/>
    <b v="1"/>
    <n v="206"/>
    <b v="1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d v="2017-02-05T16:25:39"/>
    <x v="1512"/>
    <b v="1"/>
    <n v="335"/>
    <b v="1"/>
    <x v="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d v="2014-07-16T15:17:46"/>
    <x v="1513"/>
    <b v="1"/>
    <n v="215"/>
    <b v="1"/>
    <x v="8"/>
  </r>
  <r>
    <n v="1514"/>
    <s v="Racing Age"/>
    <s v="Racing Age is a documentary photography book about masters track &amp; field athletes of retirement age and older."/>
    <n v="25000"/>
    <n v="26619"/>
    <x v="0"/>
    <s v="US"/>
    <s v="USD"/>
    <d v="2015-09-27T14:20:40"/>
    <x v="1514"/>
    <b v="1"/>
    <n v="176"/>
    <b v="1"/>
    <x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d v="2016-03-16T05:04:57"/>
    <x v="1515"/>
    <b v="1"/>
    <n v="555"/>
    <b v="1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d v="2016-10-06T14:00:00"/>
    <x v="1516"/>
    <b v="1"/>
    <n v="116"/>
    <b v="1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d v="2014-12-06T06:00:00"/>
    <x v="1517"/>
    <b v="1"/>
    <n v="615"/>
    <b v="1"/>
    <x v="8"/>
  </r>
  <r>
    <n v="1518"/>
    <s v="Amelia and the Animals: Photographs by Robin Schwartz"/>
    <s v="A photobook of Robin Schwartz's ongoing series with her daughter Amelia."/>
    <n v="15000"/>
    <n v="30805"/>
    <x v="0"/>
    <s v="US"/>
    <s v="USD"/>
    <d v="2014-05-31T19:40:52"/>
    <x v="1518"/>
    <b v="1"/>
    <n v="236"/>
    <b v="1"/>
    <x v="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d v="2014-06-20T21:59:00"/>
    <x v="1519"/>
    <b v="1"/>
    <n v="145"/>
    <b v="1"/>
    <x v="8"/>
  </r>
  <r>
    <n v="1520"/>
    <s v="TULIPS"/>
    <s v="A self-published photography book by Andrew Miksys from his new series about Belarus"/>
    <n v="18000"/>
    <n v="18625"/>
    <x v="0"/>
    <s v="US"/>
    <s v="USD"/>
    <d v="2014-12-19T04:00:00"/>
    <x v="1520"/>
    <b v="1"/>
    <n v="167"/>
    <b v="1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d v="2016-06-07T04:01:31"/>
    <x v="1521"/>
    <b v="1"/>
    <n v="235"/>
    <b v="1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d v="2014-10-17T19:55:39"/>
    <x v="1522"/>
    <b v="1"/>
    <n v="452"/>
    <b v="1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d v="2014-12-23T00:00:00"/>
    <x v="1523"/>
    <b v="1"/>
    <n v="241"/>
    <b v="1"/>
    <x v="8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d v="2017-02-20T12:01:30"/>
    <x v="1524"/>
    <b v="1"/>
    <n v="28"/>
    <b v="1"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d v="2016-08-18T16:52:18"/>
    <x v="1525"/>
    <b v="1"/>
    <n v="140"/>
    <b v="1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d v="2016-01-19T06:37:27"/>
    <x v="1526"/>
    <b v="1"/>
    <n v="280"/>
    <b v="1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d v="2017-03-14T13:24:46"/>
    <x v="1527"/>
    <b v="1"/>
    <n v="70"/>
    <b v="1"/>
    <x v="8"/>
  </r>
  <r>
    <n v="1528"/>
    <s v="Don't Go Outside: Tokyo Street Photos"/>
    <s v="A book of street photos from around Shibuya that I've made between 2011-2016."/>
    <n v="3000"/>
    <n v="8447"/>
    <x v="0"/>
    <s v="US"/>
    <s v="USD"/>
    <d v="2017-02-01T00:00:00"/>
    <x v="1528"/>
    <b v="1"/>
    <n v="160"/>
    <b v="1"/>
    <x v="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d v="2015-03-19T14:05:20"/>
    <x v="1529"/>
    <b v="1"/>
    <n v="141"/>
    <b v="1"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d v="2015-10-23T18:24:55"/>
    <x v="1530"/>
    <b v="1"/>
    <n v="874"/>
    <b v="1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d v="2014-12-01T03:00:00"/>
    <x v="1531"/>
    <b v="1"/>
    <n v="73"/>
    <b v="1"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d v="2016-02-15T15:00:00"/>
    <x v="1532"/>
    <b v="1"/>
    <n v="294"/>
    <b v="1"/>
    <x v="8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d v="2016-05-02T03:59:00"/>
    <x v="1533"/>
    <b v="1"/>
    <n v="740"/>
    <b v="1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d v="2015-09-04T16:11:02"/>
    <x v="1534"/>
    <b v="1"/>
    <n v="369"/>
    <b v="1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d v="2016-05-23T22:00:00"/>
    <x v="1535"/>
    <b v="1"/>
    <n v="110"/>
    <b v="1"/>
    <x v="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d v="2015-08-27T19:15:10"/>
    <x v="1536"/>
    <b v="1"/>
    <n v="455"/>
    <b v="1"/>
    <x v="8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d v="2016-08-06T18:00:00"/>
    <x v="1537"/>
    <b v="1"/>
    <n v="224"/>
    <b v="1"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d v="2015-01-22T18:46:10"/>
    <x v="1538"/>
    <b v="1"/>
    <n v="46"/>
    <b v="1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d v="2017-01-03T22:03:39"/>
    <x v="1539"/>
    <b v="0"/>
    <n v="284"/>
    <b v="1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d v="2014-11-26T01:15:00"/>
    <x v="1540"/>
    <b v="1"/>
    <n v="98"/>
    <b v="1"/>
    <x v="8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d v="2014-12-31T17:05:38"/>
    <x v="1541"/>
    <b v="0"/>
    <n v="2"/>
    <b v="0"/>
    <x v="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d v="2015-06-30T23:55:00"/>
    <x v="1542"/>
    <b v="0"/>
    <n v="1"/>
    <b v="0"/>
    <x v="8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d v="2014-11-22T13:13:54"/>
    <x v="1543"/>
    <b v="0"/>
    <n v="1"/>
    <b v="0"/>
    <x v="8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d v="2015-04-01T00:18:00"/>
    <x v="1544"/>
    <b v="0"/>
    <n v="0"/>
    <b v="0"/>
    <x v="8"/>
  </r>
  <r>
    <n v="1545"/>
    <s v="Nevada County Hearts"/>
    <s v="&quot;He will not be a wise man who does not study human hearts!&quot;_x000a_Hope in natural art, creation!"/>
    <n v="3000"/>
    <n v="1"/>
    <x v="2"/>
    <s v="US"/>
    <s v="USD"/>
    <d v="2015-03-02T21:16:00"/>
    <x v="1545"/>
    <b v="0"/>
    <n v="1"/>
    <b v="0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d v="2014-09-17T05:06:39"/>
    <x v="1546"/>
    <b v="0"/>
    <n v="11"/>
    <b v="0"/>
    <x v="8"/>
  </r>
  <r>
    <n v="1547"/>
    <s v="Sound Photography"/>
    <s v="I have produced a limited number (100) of five 8x10 prints of mixed photography I would like to share with you."/>
    <n v="20"/>
    <n v="0"/>
    <x v="2"/>
    <s v="US"/>
    <s v="USD"/>
    <d v="2017-02-23T10:14:42"/>
    <x v="1547"/>
    <b v="0"/>
    <n v="0"/>
    <b v="0"/>
    <x v="8"/>
  </r>
  <r>
    <n v="1548"/>
    <s v="Change the World through Color"/>
    <s v="Beauty is in the eye of the beholder and I want to inspire conservation through color."/>
    <n v="700"/>
    <n v="60"/>
    <x v="2"/>
    <s v="US"/>
    <s v="USD"/>
    <d v="2015-11-08T22:10:20"/>
    <x v="1548"/>
    <b v="0"/>
    <n v="1"/>
    <b v="0"/>
    <x v="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d v="2015-11-03T04:15:59"/>
    <x v="1549"/>
    <b v="0"/>
    <n v="6"/>
    <b v="0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d v="2016-05-12T10:47:14"/>
    <x v="1550"/>
    <b v="0"/>
    <n v="7"/>
    <b v="0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d v="2015-05-27T19:47:19"/>
    <x v="1551"/>
    <b v="0"/>
    <n v="0"/>
    <b v="0"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d v="2014-10-01T03:59:00"/>
    <x v="1552"/>
    <b v="0"/>
    <n v="16"/>
    <b v="0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d v="2015-09-02T06:47:27"/>
    <x v="1553"/>
    <b v="0"/>
    <n v="0"/>
    <b v="0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d v="2015-08-02T06:03:10"/>
    <x v="1554"/>
    <b v="0"/>
    <n v="0"/>
    <b v="0"/>
    <x v="8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d v="2015-09-17T17:00:00"/>
    <x v="1555"/>
    <b v="0"/>
    <n v="0"/>
    <b v="0"/>
    <x v="8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d v="2016-07-04T03:40:24"/>
    <x v="1556"/>
    <b v="0"/>
    <n v="12"/>
    <b v="0"/>
    <x v="8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d v="2014-09-20T15:40:33"/>
    <x v="1557"/>
    <b v="0"/>
    <n v="1"/>
    <b v="0"/>
    <x v="8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d v="2015-08-28T12:12:00"/>
    <x v="1558"/>
    <b v="0"/>
    <n v="3"/>
    <b v="0"/>
    <x v="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d v="2015-04-29T01:16:39"/>
    <x v="1559"/>
    <b v="0"/>
    <n v="1"/>
    <b v="0"/>
    <x v="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d v="2014-11-13T01:29:53"/>
    <x v="1560"/>
    <b v="0"/>
    <n v="4"/>
    <b v="0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d v="2013-11-07T02:00:03"/>
    <x v="1561"/>
    <b v="0"/>
    <n v="1"/>
    <b v="0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d v="2009-12-02T00:50:00"/>
    <x v="1562"/>
    <b v="0"/>
    <n v="0"/>
    <b v="0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d v="2014-03-14T16:49:11"/>
    <x v="1563"/>
    <b v="0"/>
    <n v="2"/>
    <b v="0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d v="2015-05-28T20:05:00"/>
    <x v="1564"/>
    <b v="0"/>
    <n v="1"/>
    <b v="0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d v="2011-06-08T17:31:01"/>
    <x v="1565"/>
    <b v="0"/>
    <n v="1"/>
    <b v="0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d v="2016-07-27T22:00:00"/>
    <x v="1566"/>
    <b v="0"/>
    <n v="59"/>
    <b v="0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d v="2014-02-17T00:00:00"/>
    <x v="1567"/>
    <b v="0"/>
    <n v="13"/>
    <b v="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d v="2014-12-24T01:29:45"/>
    <x v="1568"/>
    <b v="0"/>
    <n v="22"/>
    <b v="0"/>
    <x v="3"/>
  </r>
  <r>
    <n v="1569"/>
    <s v="to be removed (Canceled)"/>
    <s v="to be removed"/>
    <n v="30000"/>
    <n v="0"/>
    <x v="1"/>
    <s v="US"/>
    <s v="USD"/>
    <d v="2013-05-25T16:18:34"/>
    <x v="1569"/>
    <b v="0"/>
    <n v="0"/>
    <b v="0"/>
    <x v="3"/>
  </r>
  <r>
    <n v="1570"/>
    <s v="BEAUTIFUL DREAMERS: An Adult Coloring Book (Canceled)"/>
    <s v="A Coloring Book of Breathtaking Beauties_x000a_To Calm the Heart and Soul"/>
    <n v="6000"/>
    <n v="2484"/>
    <x v="1"/>
    <s v="US"/>
    <s v="USD"/>
    <d v="2016-04-08T18:31:22"/>
    <x v="1570"/>
    <b v="0"/>
    <n v="52"/>
    <b v="0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d v="2015-06-19T18:28:03"/>
    <x v="1571"/>
    <b v="0"/>
    <n v="4"/>
    <b v="0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d v="2016-02-28T23:59:00"/>
    <x v="1572"/>
    <b v="0"/>
    <n v="3"/>
    <b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d v="2017-04-01T03:59:00"/>
    <x v="1573"/>
    <b v="0"/>
    <n v="3"/>
    <b v="0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d v="2015-02-17T22:15:29"/>
    <x v="1574"/>
    <b v="0"/>
    <n v="6"/>
    <b v="0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d v="2014-07-09T12:34:56"/>
    <x v="1575"/>
    <b v="0"/>
    <n v="35"/>
    <b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d v="2015-06-30T21:06:08"/>
    <x v="1576"/>
    <b v="0"/>
    <n v="10"/>
    <b v="0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d v="2012-07-24T20:20:48"/>
    <x v="1577"/>
    <b v="0"/>
    <n v="2"/>
    <b v="0"/>
    <x v="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d v="2010-09-02T02:00:00"/>
    <x v="1578"/>
    <b v="0"/>
    <n v="4"/>
    <b v="0"/>
    <x v="3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d v="2013-08-28T23:54:51"/>
    <x v="1579"/>
    <b v="0"/>
    <n v="2"/>
    <b v="0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d v="2012-05-21T01:12:06"/>
    <x v="1580"/>
    <b v="0"/>
    <n v="0"/>
    <b v="0"/>
    <x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d v="2015-12-19T10:46:30"/>
    <x v="1581"/>
    <b v="0"/>
    <n v="1"/>
    <b v="0"/>
    <x v="8"/>
  </r>
  <r>
    <n v="1582"/>
    <s v="Scenes from New Orleans"/>
    <s v="I create canvas prints of images from in and around New Orleans"/>
    <n v="1000"/>
    <n v="93"/>
    <x v="2"/>
    <s v="US"/>
    <s v="USD"/>
    <d v="2015-10-26T21:20:00"/>
    <x v="1582"/>
    <b v="0"/>
    <n v="3"/>
    <b v="0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d v="2014-09-25T21:43:11"/>
    <x v="1583"/>
    <b v="0"/>
    <n v="1"/>
    <b v="0"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d v="2014-05-30T15:35:01"/>
    <x v="1584"/>
    <b v="0"/>
    <n v="0"/>
    <b v="0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d v="2016-12-25T11:00:00"/>
    <x v="1585"/>
    <b v="0"/>
    <n v="12"/>
    <b v="0"/>
    <x v="8"/>
  </r>
  <r>
    <n v="1586"/>
    <s v="Missouri In Pictures"/>
    <s v="Show the world the beauty that is in all of our back yards!"/>
    <n v="1500"/>
    <n v="0"/>
    <x v="2"/>
    <s v="US"/>
    <s v="USD"/>
    <d v="2015-04-05T01:30:22"/>
    <x v="1586"/>
    <b v="0"/>
    <n v="0"/>
    <b v="0"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d v="2014-12-13T22:49:25"/>
    <x v="1587"/>
    <b v="0"/>
    <n v="1"/>
    <b v="0"/>
    <x v="8"/>
  </r>
  <r>
    <n v="1588"/>
    <s v="The Right Side of Texas"/>
    <s v="Southeast Texas as seen through the lens of a cell phone camera"/>
    <n v="516"/>
    <n v="0"/>
    <x v="2"/>
    <s v="US"/>
    <s v="USD"/>
    <d v="2015-01-31T20:12:00"/>
    <x v="1588"/>
    <b v="0"/>
    <n v="0"/>
    <b v="0"/>
    <x v="8"/>
  </r>
  <r>
    <n v="1589"/>
    <s v="A Side Of The World In Canvas"/>
    <s v="I want to be able to have my own photography inside a canvas and have it be displayed everywhere."/>
    <n v="1200"/>
    <n v="0"/>
    <x v="2"/>
    <s v="US"/>
    <s v="USD"/>
    <d v="2015-10-09T23:38:06"/>
    <x v="1589"/>
    <b v="0"/>
    <n v="0"/>
    <b v="0"/>
    <x v="8"/>
  </r>
  <r>
    <n v="1590"/>
    <s v="An Italian Adventure"/>
    <s v="Discover Italy through photography."/>
    <n v="60000"/>
    <n v="1020"/>
    <x v="2"/>
    <s v="IT"/>
    <s v="EUR"/>
    <d v="2015-09-23T20:34:24"/>
    <x v="1590"/>
    <b v="0"/>
    <n v="2"/>
    <b v="0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d v="2016-04-03T16:25:41"/>
    <x v="1591"/>
    <b v="0"/>
    <n v="92"/>
    <b v="0"/>
    <x v="8"/>
  </r>
  <r>
    <n v="1592"/>
    <s v="The Views of Pittsburgh"/>
    <s v="A portfolio collage of beautiful pictures of authentic Pittsburgh locations and scenery."/>
    <n v="25"/>
    <n v="0"/>
    <x v="2"/>
    <s v="US"/>
    <s v="USD"/>
    <d v="2015-03-28T00:44:45"/>
    <x v="1592"/>
    <b v="0"/>
    <n v="0"/>
    <b v="0"/>
    <x v="8"/>
  </r>
  <r>
    <n v="1593"/>
    <s v="Picturing Italy"/>
    <s v="A trip to fulfill a dream of capturing the wonders and history of ancient Italy in person."/>
    <n v="22000"/>
    <n v="3"/>
    <x v="2"/>
    <s v="US"/>
    <s v="USD"/>
    <d v="2015-02-28T20:17:35"/>
    <x v="1593"/>
    <b v="0"/>
    <n v="3"/>
    <b v="0"/>
    <x v="8"/>
  </r>
  <r>
    <n v="1594"/>
    <s v="Scenes and Things from New Orleans"/>
    <s v="I photograph my love of New Orleans, create canvases and share those memories with you."/>
    <n v="1000"/>
    <n v="205"/>
    <x v="2"/>
    <s v="US"/>
    <s v="USD"/>
    <d v="2016-05-15T16:21:00"/>
    <x v="1594"/>
    <b v="0"/>
    <n v="10"/>
    <b v="0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d v="2014-06-18T20:13:00"/>
    <x v="1595"/>
    <b v="0"/>
    <n v="7"/>
    <b v="0"/>
    <x v="8"/>
  </r>
  <r>
    <n v="1596"/>
    <s v="The Town We Live In"/>
    <s v="London is beautiful. I want to create a book of stunning images from in and around our great city"/>
    <n v="3250"/>
    <n v="75"/>
    <x v="2"/>
    <s v="GB"/>
    <s v="GBP"/>
    <d v="2014-12-13T11:19:29"/>
    <x v="1596"/>
    <b v="0"/>
    <n v="3"/>
    <b v="0"/>
    <x v="8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d v="2016-09-20T08:29:57"/>
    <x v="1597"/>
    <b v="0"/>
    <n v="0"/>
    <b v="0"/>
    <x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d v="2015-07-26T16:00:58"/>
    <x v="1598"/>
    <b v="0"/>
    <n v="1"/>
    <b v="0"/>
    <x v="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d v="2016-04-08T11:56:16"/>
    <x v="1599"/>
    <b v="0"/>
    <n v="0"/>
    <b v="0"/>
    <x v="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d v="2014-07-15T05:11:00"/>
    <x v="1600"/>
    <b v="0"/>
    <n v="9"/>
    <b v="0"/>
    <x v="8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d v="2011-05-05T02:13:53"/>
    <x v="1601"/>
    <b v="0"/>
    <n v="56"/>
    <b v="1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d v="2011-10-14T23:00:00"/>
    <x v="1602"/>
    <b v="0"/>
    <n v="32"/>
    <b v="1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d v="2012-01-28T04:04:19"/>
    <x v="1603"/>
    <b v="0"/>
    <n v="30"/>
    <b v="1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d v="2012-03-17T19:17:15"/>
    <x v="1604"/>
    <b v="0"/>
    <n v="70"/>
    <b v="1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d v="2011-08-01T07:00:00"/>
    <x v="1605"/>
    <b v="0"/>
    <n v="44"/>
    <b v="1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d v="2011-03-24T01:40:38"/>
    <x v="1606"/>
    <b v="0"/>
    <n v="92"/>
    <b v="1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d v="2012-06-14T19:24:11"/>
    <x v="1607"/>
    <b v="0"/>
    <n v="205"/>
    <b v="1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d v="2014-01-01T05:26:00"/>
    <x v="1608"/>
    <b v="0"/>
    <n v="23"/>
    <b v="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d v="2011-11-02T08:00:00"/>
    <x v="1609"/>
    <b v="0"/>
    <n v="4"/>
    <b v="1"/>
    <x v="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d v="2012-12-15T22:11:50"/>
    <x v="1610"/>
    <b v="0"/>
    <n v="112"/>
    <b v="1"/>
    <x v="4"/>
  </r>
  <r>
    <n v="1611"/>
    <s v="Skelton-Luns CD/7&quot;             No Big Deal."/>
    <s v="Skelton-Luns CD/7&quot; No Big Deal."/>
    <n v="800"/>
    <n v="1001"/>
    <x v="0"/>
    <s v="US"/>
    <s v="USD"/>
    <d v="2013-06-05T00:00:32"/>
    <x v="1611"/>
    <b v="0"/>
    <n v="27"/>
    <b v="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d v="2013-01-02T20:59:44"/>
    <x v="1612"/>
    <b v="0"/>
    <n v="11"/>
    <b v="1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d v="2012-07-22T01:40:02"/>
    <x v="1613"/>
    <b v="0"/>
    <n v="26"/>
    <b v="1"/>
    <x v="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d v="2014-08-03T17:00:00"/>
    <x v="1614"/>
    <b v="0"/>
    <n v="77"/>
    <b v="1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d v="2011-12-13T02:13:16"/>
    <x v="1615"/>
    <b v="0"/>
    <n v="136"/>
    <b v="1"/>
    <x v="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d v="2012-11-22T22:00:00"/>
    <x v="1616"/>
    <b v="0"/>
    <n v="157"/>
    <b v="1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d v="2013-11-01T19:00:00"/>
    <x v="1617"/>
    <b v="0"/>
    <n v="158"/>
    <b v="1"/>
    <x v="4"/>
  </r>
  <r>
    <n v="1618"/>
    <s v="Janus Word Album"/>
    <s v="Janus Word combines hard rock with melodic acoustic music for a unique and awesome sound."/>
    <n v="1500"/>
    <n v="1576"/>
    <x v="0"/>
    <s v="US"/>
    <s v="USD"/>
    <d v="2013-03-08T15:42:15"/>
    <x v="1618"/>
    <b v="0"/>
    <n v="27"/>
    <b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d v="2014-09-15T04:28:06"/>
    <x v="1619"/>
    <b v="0"/>
    <n v="23"/>
    <b v="1"/>
    <x v="4"/>
  </r>
  <r>
    <n v="1620"/>
    <s v="Kickstart my music career with 300 CDs"/>
    <s v="Kickstarting my music career with 300 hard copy CDs of my first release."/>
    <n v="1000"/>
    <n v="1130"/>
    <x v="0"/>
    <s v="US"/>
    <s v="USD"/>
    <d v="2013-02-23T08:09:00"/>
    <x v="1620"/>
    <b v="0"/>
    <n v="17"/>
    <b v="1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d v="2012-05-28T03:59:00"/>
    <x v="1621"/>
    <b v="0"/>
    <n v="37"/>
    <b v="1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d v="2014-12-17T07:59:00"/>
    <x v="1622"/>
    <b v="0"/>
    <n v="65"/>
    <b v="1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d v="2013-08-27T16:31:29"/>
    <x v="1623"/>
    <b v="0"/>
    <n v="18"/>
    <b v="1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d v="2013-01-09T08:48:55"/>
    <x v="1624"/>
    <b v="0"/>
    <n v="25"/>
    <b v="1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d v="2012-09-11T16:47:33"/>
    <x v="1625"/>
    <b v="0"/>
    <n v="104"/>
    <b v="1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d v="2013-12-01T21:21:07"/>
    <x v="1626"/>
    <b v="0"/>
    <n v="108"/>
    <b v="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d v="2012-11-26T04:59:00"/>
    <x v="1627"/>
    <b v="0"/>
    <n v="38"/>
    <b v="1"/>
    <x v="4"/>
  </r>
  <r>
    <n v="1628"/>
    <s v="&quot;Songs for Tsippora&quot; Byronâ€™s DEBUT EP"/>
    <s v="Original Jewish rock music on human relationships and identity"/>
    <n v="4000"/>
    <n v="4037"/>
    <x v="0"/>
    <s v="US"/>
    <s v="USD"/>
    <d v="2014-06-17T17:41:22"/>
    <x v="1628"/>
    <b v="0"/>
    <n v="88"/>
    <b v="1"/>
    <x v="4"/>
  </r>
  <r>
    <n v="1629"/>
    <s v="Off The Turnpike | A Loud New Way to Release Loud New Music"/>
    <s v="Help Off The Turnpike release new music, and set fire to everything!"/>
    <n v="6000"/>
    <n v="6220"/>
    <x v="0"/>
    <s v="US"/>
    <s v="USD"/>
    <d v="2014-02-20T20:48:53"/>
    <x v="1629"/>
    <b v="0"/>
    <n v="82"/>
    <b v="1"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d v="2012-03-02T06:59:00"/>
    <x v="1630"/>
    <b v="0"/>
    <n v="126"/>
    <b v="1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d v="2012-10-12T20:37:41"/>
    <x v="1631"/>
    <b v="0"/>
    <n v="133"/>
    <b v="1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d v="2011-09-24T08:10:54"/>
    <x v="1632"/>
    <b v="0"/>
    <n v="47"/>
    <b v="1"/>
    <x v="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d v="2012-01-16T05:00:00"/>
    <x v="1633"/>
    <b v="0"/>
    <n v="58"/>
    <b v="1"/>
    <x v="4"/>
  </r>
  <r>
    <n v="1634"/>
    <s v="RUBEDO: Debut Full Length Album"/>
    <s v="Recording Debut  Album w/ Producer Ikey Owens from Free Moral Agents/ The Mars Volta"/>
    <n v="2000"/>
    <n v="2010"/>
    <x v="0"/>
    <s v="US"/>
    <s v="USD"/>
    <d v="2011-06-02T05:59:00"/>
    <x v="1634"/>
    <b v="0"/>
    <n v="32"/>
    <b v="1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d v="2016-07-11T20:51:01"/>
    <x v="1635"/>
    <b v="0"/>
    <n v="37"/>
    <b v="1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d v="2011-06-12T04:00:00"/>
    <x v="1636"/>
    <b v="0"/>
    <n v="87"/>
    <b v="1"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d v="2009-12-31T23:39:00"/>
    <x v="1637"/>
    <b v="0"/>
    <n v="15"/>
    <b v="1"/>
    <x v="4"/>
  </r>
  <r>
    <n v="1638"/>
    <s v="Avenues EP 2013"/>
    <s v="Avenues will be going in to the studio to record a new EP with Matt Allison!"/>
    <n v="1000"/>
    <n v="1050"/>
    <x v="0"/>
    <s v="US"/>
    <s v="USD"/>
    <d v="2013-02-28T21:25:00"/>
    <x v="1638"/>
    <b v="0"/>
    <n v="27"/>
    <b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d v="2012-03-03T15:39:25"/>
    <x v="1639"/>
    <b v="0"/>
    <n v="19"/>
    <b v="1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d v="2010-08-03T01:59:00"/>
    <x v="1640"/>
    <b v="0"/>
    <n v="17"/>
    <b v="1"/>
    <x v="4"/>
  </r>
  <r>
    <n v="1641"/>
    <s v="Tanya Dartson- Run for Your Life music video"/>
    <s v="Music Video For Upbeat and Inspiring Song - Run For Your Life"/>
    <n v="2500"/>
    <n v="2535"/>
    <x v="0"/>
    <s v="US"/>
    <s v="USD"/>
    <d v="2014-12-19T14:19:04"/>
    <x v="1641"/>
    <b v="0"/>
    <n v="26"/>
    <b v="1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d v="2011-06-14T00:35:27"/>
    <x v="1642"/>
    <b v="0"/>
    <n v="28"/>
    <b v="1"/>
    <x v="4"/>
  </r>
  <r>
    <n v="1643"/>
    <s v="This Is All Now's Brand New Album!!"/>
    <s v="This Is All Now is putting out a brand new record, and we need YOUR help to do it!"/>
    <n v="5000"/>
    <n v="6235"/>
    <x v="0"/>
    <s v="US"/>
    <s v="USD"/>
    <d v="2012-09-24T19:46:52"/>
    <x v="1643"/>
    <b v="0"/>
    <n v="37"/>
    <b v="1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d v="2012-11-22T02:26:00"/>
    <x v="1644"/>
    <b v="0"/>
    <n v="128"/>
    <b v="1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d v="2013-09-18T14:49:00"/>
    <x v="1645"/>
    <b v="0"/>
    <n v="10"/>
    <b v="1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d v="2014-08-14T18:11:00"/>
    <x v="1646"/>
    <b v="0"/>
    <n v="83"/>
    <b v="1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d v="2012-06-09T09:49:37"/>
    <x v="1647"/>
    <b v="0"/>
    <n v="46"/>
    <b v="1"/>
    <x v="4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d v="2011-03-20T15:54:42"/>
    <x v="1648"/>
    <b v="0"/>
    <n v="90"/>
    <b v="1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d v="2014-05-23T16:25:55"/>
    <x v="1649"/>
    <b v="0"/>
    <n v="81"/>
    <b v="1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d v="2013-10-09T10:27:17"/>
    <x v="1650"/>
    <b v="0"/>
    <n v="32"/>
    <b v="1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d v="2011-04-26T06:59:00"/>
    <x v="1651"/>
    <b v="0"/>
    <n v="20"/>
    <b v="1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d v="2013-11-24T12:49:53"/>
    <x v="1652"/>
    <b v="0"/>
    <n v="70"/>
    <b v="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d v="2011-04-24T20:01:36"/>
    <x v="1653"/>
    <b v="0"/>
    <n v="168"/>
    <b v="1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d v="2012-04-18T21:22:40"/>
    <x v="1654"/>
    <b v="0"/>
    <n v="34"/>
    <b v="1"/>
    <x v="4"/>
  </r>
  <r>
    <n v="1655"/>
    <s v="Meg Porter Debut EP!"/>
    <s v="Berklee College of Music student, Meg Porter needs YOUR help to fund her very first EP!"/>
    <n v="1500"/>
    <n v="2143"/>
    <x v="0"/>
    <s v="US"/>
    <s v="USD"/>
    <d v="2012-04-05T18:00:20"/>
    <x v="1655"/>
    <b v="0"/>
    <n v="48"/>
    <b v="1"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d v="2012-12-13T22:17:32"/>
    <x v="1656"/>
    <b v="0"/>
    <n v="48"/>
    <b v="1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d v="2012-05-24T18:46:08"/>
    <x v="1657"/>
    <b v="0"/>
    <n v="221"/>
    <b v="1"/>
    <x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d v="2012-12-18T14:20:00"/>
    <x v="1658"/>
    <b v="0"/>
    <n v="107"/>
    <b v="1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d v="2013-12-17T12:00:00"/>
    <x v="1659"/>
    <b v="0"/>
    <n v="45"/>
    <b v="1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d v="2016-04-30T21:59:00"/>
    <x v="1660"/>
    <b v="0"/>
    <n v="36"/>
    <b v="1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d v="2016-01-17T21:00:00"/>
    <x v="1661"/>
    <b v="0"/>
    <n v="101"/>
    <b v="1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d v="2011-12-31T05:45:36"/>
    <x v="1662"/>
    <b v="0"/>
    <n v="62"/>
    <b v="1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d v="2015-02-01T00:31:47"/>
    <x v="1663"/>
    <b v="0"/>
    <n v="32"/>
    <b v="1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d v="2012-03-16T03:59:00"/>
    <x v="1664"/>
    <b v="0"/>
    <n v="89"/>
    <b v="1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d v="2011-02-22T03:00:00"/>
    <x v="1665"/>
    <b v="0"/>
    <n v="93"/>
    <b v="1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d v="2013-03-28T05:04:33"/>
    <x v="1666"/>
    <b v="0"/>
    <n v="98"/>
    <b v="1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d v="2014-03-11T06:59:00"/>
    <x v="1667"/>
    <b v="0"/>
    <n v="82"/>
    <b v="1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d v="2011-11-28T04:35:39"/>
    <x v="1668"/>
    <b v="0"/>
    <n v="116"/>
    <b v="1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d v="2016-05-31T21:14:36"/>
    <x v="1669"/>
    <b v="0"/>
    <n v="52"/>
    <b v="1"/>
    <x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d v="2010-07-05T04:00:00"/>
    <x v="1670"/>
    <b v="0"/>
    <n v="23"/>
    <b v="1"/>
    <x v="4"/>
  </r>
  <r>
    <n v="1671"/>
    <s v="Luke O'Brien's Kickstarter"/>
    <s v="I am seeking funding in order to help take my music from a hobby to a career."/>
    <n v="2000"/>
    <n v="2013.47"/>
    <x v="0"/>
    <s v="US"/>
    <s v="USD"/>
    <d v="2016-08-01T13:03:34"/>
    <x v="1671"/>
    <b v="0"/>
    <n v="77"/>
    <b v="1"/>
    <x v="4"/>
  </r>
  <r>
    <n v="1672"/>
    <s v="High Altotude Debut Album"/>
    <s v="Sweet, sweet harmonies from Portland Oregon's premiere high school women's a cappella group."/>
    <n v="1700"/>
    <n v="1920"/>
    <x v="0"/>
    <s v="US"/>
    <s v="USD"/>
    <d v="2012-06-04T15:45:30"/>
    <x v="1672"/>
    <b v="0"/>
    <n v="49"/>
    <b v="1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d v="2015-03-06T21:04:52"/>
    <x v="1673"/>
    <b v="0"/>
    <n v="59"/>
    <b v="1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d v="2016-08-18T06:59:00"/>
    <x v="1674"/>
    <b v="0"/>
    <n v="113"/>
    <b v="1"/>
    <x v="4"/>
  </r>
  <r>
    <n v="1675"/>
    <s v="The Great Party's Debut Album!"/>
    <s v="The Great Party is releasing their debut album. Here's your chance to be a part of it!"/>
    <n v="1000"/>
    <n v="1374.16"/>
    <x v="0"/>
    <s v="US"/>
    <s v="USD"/>
    <d v="2011-10-16T22:03:00"/>
    <x v="1675"/>
    <b v="0"/>
    <n v="34"/>
    <b v="1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d v="2012-04-21T03:59:00"/>
    <x v="1676"/>
    <b v="0"/>
    <n v="42"/>
    <b v="1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d v="2016-04-16T05:59:00"/>
    <x v="1677"/>
    <b v="0"/>
    <n v="42"/>
    <b v="1"/>
    <x v="4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d v="2014-02-06T20:31:11"/>
    <x v="1678"/>
    <b v="0"/>
    <n v="49"/>
    <b v="1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d v="2011-07-22T01:39:05"/>
    <x v="1679"/>
    <b v="0"/>
    <n v="56"/>
    <b v="1"/>
    <x v="4"/>
  </r>
  <r>
    <n v="1680"/>
    <s v="Kick Out a Record"/>
    <s v="Working Musician dilemma #164: how the taxman put Kick the Record 2.0 on hold"/>
    <n v="1000"/>
    <n v="1175"/>
    <x v="0"/>
    <s v="US"/>
    <s v="USD"/>
    <d v="2014-07-12T18:11:07"/>
    <x v="1680"/>
    <b v="0"/>
    <n v="25"/>
    <b v="1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d v="2017-03-29T02:00:00"/>
    <x v="1681"/>
    <b v="0"/>
    <n v="884"/>
    <b v="0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d v="2017-04-14T04:07:40"/>
    <x v="1682"/>
    <b v="0"/>
    <n v="0"/>
    <b v="0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d v="2017-04-07T18:45:38"/>
    <x v="1683"/>
    <b v="0"/>
    <n v="10"/>
    <b v="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d v="2017-03-17T18:34:01"/>
    <x v="1684"/>
    <b v="0"/>
    <n v="101"/>
    <b v="0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d v="2017-03-24T05:00:23"/>
    <x v="1685"/>
    <b v="0"/>
    <n v="15"/>
    <b v="0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d v="2017-04-27T19:15:19"/>
    <x v="1686"/>
    <b v="0"/>
    <n v="1"/>
    <b v="0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d v="2017-04-10T20:15:00"/>
    <x v="1687"/>
    <b v="0"/>
    <n v="39"/>
    <b v="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d v="2017-04-09T11:49:54"/>
    <x v="1688"/>
    <b v="0"/>
    <n v="7"/>
    <b v="0"/>
    <x v="4"/>
  </r>
  <r>
    <n v="1689"/>
    <s v="Fly Away"/>
    <s v="Praising the Living God in the second half of life."/>
    <n v="2400"/>
    <n v="2400"/>
    <x v="3"/>
    <s v="US"/>
    <s v="USD"/>
    <d v="2017-03-16T21:37:10"/>
    <x v="1689"/>
    <b v="0"/>
    <n v="14"/>
    <b v="0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d v="2017-04-06T09:20:42"/>
    <x v="1690"/>
    <b v="0"/>
    <n v="11"/>
    <b v="0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d v="2017-04-03T01:00:00"/>
    <x v="1691"/>
    <b v="0"/>
    <n v="38"/>
    <b v="0"/>
    <x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d v="2017-03-26T23:59:00"/>
    <x v="1692"/>
    <b v="0"/>
    <n v="15"/>
    <b v="0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d v="2017-04-09T20:00:00"/>
    <x v="1693"/>
    <b v="0"/>
    <n v="8"/>
    <b v="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d v="2017-03-27T04:36:00"/>
    <x v="1694"/>
    <b v="0"/>
    <n v="1"/>
    <b v="0"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d v="2017-04-10T01:00:00"/>
    <x v="1695"/>
    <b v="0"/>
    <n v="23"/>
    <b v="0"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d v="2017-04-01T00:40:11"/>
    <x v="1696"/>
    <b v="0"/>
    <n v="0"/>
    <b v="0"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d v="2017-04-09T23:47:28"/>
    <x v="1697"/>
    <b v="0"/>
    <n v="22"/>
    <b v="0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d v="2017-03-26T03:33:00"/>
    <x v="1698"/>
    <b v="0"/>
    <n v="0"/>
    <b v="0"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d v="2017-04-11T20:44:05"/>
    <x v="1699"/>
    <b v="0"/>
    <n v="4"/>
    <b v="0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d v="2017-04-01T04:00:00"/>
    <x v="1700"/>
    <b v="0"/>
    <n v="79"/>
    <b v="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d v="2015-01-15T15:56:45"/>
    <x v="1701"/>
    <b v="0"/>
    <n v="2"/>
    <b v="0"/>
    <x v="4"/>
  </r>
  <r>
    <n v="1702"/>
    <s v="lyndale lewis and new vision prosper cd release"/>
    <s v="I can do all things through christ jesus"/>
    <n v="16500"/>
    <n v="1"/>
    <x v="2"/>
    <s v="US"/>
    <s v="USD"/>
    <d v="2015-03-30T19:52:30"/>
    <x v="1702"/>
    <b v="0"/>
    <n v="1"/>
    <b v="0"/>
    <x v="4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d v="2015-08-31T06:45:37"/>
    <x v="1703"/>
    <b v="0"/>
    <n v="2"/>
    <b v="0"/>
    <x v="4"/>
  </r>
  <r>
    <n v="1704"/>
    <s v="Jericho Down Worship Album"/>
    <s v="We want to record an album of popular praise &amp; worship songs with our own influence and style."/>
    <n v="2000"/>
    <n v="1302"/>
    <x v="2"/>
    <s v="US"/>
    <s v="USD"/>
    <d v="2015-02-16T03:21:13"/>
    <x v="1704"/>
    <b v="0"/>
    <n v="11"/>
    <b v="0"/>
    <x v="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d v="2015-09-09T16:00:00"/>
    <x v="1705"/>
    <b v="0"/>
    <n v="0"/>
    <b v="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d v="2015-08-23T07:21:12"/>
    <x v="1706"/>
    <b v="0"/>
    <n v="0"/>
    <b v="0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d v="2016-03-28T16:18:15"/>
    <x v="1707"/>
    <b v="0"/>
    <n v="9"/>
    <b v="0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d v="2016-05-01T20:48:26"/>
    <x v="1708"/>
    <b v="0"/>
    <n v="0"/>
    <b v="0"/>
    <x v="4"/>
  </r>
  <r>
    <n v="1709"/>
    <s v="Psalms"/>
    <s v="A project to set psalms to music. The psalms are taken from the English Standard Version (ESV) of the Bible."/>
    <n v="1750"/>
    <n v="85"/>
    <x v="2"/>
    <s v="US"/>
    <s v="USD"/>
    <d v="2014-08-31T19:39:00"/>
    <x v="1709"/>
    <b v="0"/>
    <n v="4"/>
    <b v="0"/>
    <x v="4"/>
  </r>
  <r>
    <n v="1710"/>
    <s v="Producing a live album of our upcoming Europe tour"/>
    <s v="We want to create a gospel live album which has never been produced before."/>
    <n v="5000"/>
    <n v="34"/>
    <x v="2"/>
    <s v="DE"/>
    <s v="EUR"/>
    <d v="2016-01-18T13:00:00"/>
    <x v="1710"/>
    <b v="0"/>
    <n v="1"/>
    <b v="0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d v="2014-09-01T15:30:34"/>
    <x v="1711"/>
    <b v="0"/>
    <n v="2"/>
    <b v="0"/>
    <x v="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d v="2015-06-30T21:55:53"/>
    <x v="1712"/>
    <b v="0"/>
    <n v="0"/>
    <b v="0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d v="2014-10-05T19:13:32"/>
    <x v="1713"/>
    <b v="0"/>
    <n v="1"/>
    <b v="0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d v="2015-05-01T22:02:41"/>
    <x v="1714"/>
    <b v="0"/>
    <n v="17"/>
    <b v="0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d v="2015-03-31T03:22:00"/>
    <x v="1715"/>
    <b v="0"/>
    <n v="2"/>
    <b v="0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d v="2016-12-09T14:51:39"/>
    <x v="1716"/>
    <b v="0"/>
    <n v="3"/>
    <b v="0"/>
    <x v="4"/>
  </r>
  <r>
    <n v="1717"/>
    <s v="Shift Records A New EP!"/>
    <s v="Our first record created to reach, inspire, and ultimately express the love of Jesus to our generation."/>
    <n v="3265"/>
    <n v="1395"/>
    <x v="2"/>
    <s v="US"/>
    <s v="USD"/>
    <d v="2016-04-21T04:00:00"/>
    <x v="1717"/>
    <b v="0"/>
    <n v="41"/>
    <b v="0"/>
    <x v="4"/>
  </r>
  <r>
    <n v="1718"/>
    <s v="The Prodigal Son"/>
    <s v="A melody for the galaxy."/>
    <n v="35000"/>
    <n v="75"/>
    <x v="2"/>
    <s v="US"/>
    <s v="USD"/>
    <d v="2016-05-14T04:59:00"/>
    <x v="1718"/>
    <b v="0"/>
    <n v="2"/>
    <b v="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d v="2014-09-17T12:49:51"/>
    <x v="1719"/>
    <b v="0"/>
    <n v="3"/>
    <b v="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d v="2014-11-09T19:47:51"/>
    <x v="1720"/>
    <b v="0"/>
    <n v="8"/>
    <b v="0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d v="2015-12-11T11:04:23"/>
    <x v="1721"/>
    <b v="0"/>
    <n v="0"/>
    <b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d v="2016-04-03T00:10:00"/>
    <x v="1722"/>
    <b v="0"/>
    <n v="1"/>
    <b v="0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d v="2015-07-01T06:00:00"/>
    <x v="1723"/>
    <b v="0"/>
    <n v="3"/>
    <b v="0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d v="2014-10-30T22:22:42"/>
    <x v="1724"/>
    <b v="0"/>
    <n v="4"/>
    <b v="0"/>
    <x v="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d v="2014-08-24T23:14:09"/>
    <x v="1725"/>
    <b v="0"/>
    <n v="9"/>
    <b v="0"/>
    <x v="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d v="2014-06-27T22:04:24"/>
    <x v="1726"/>
    <b v="0"/>
    <n v="16"/>
    <b v="0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d v="2015-04-05T11:00:00"/>
    <x v="1727"/>
    <b v="0"/>
    <n v="1"/>
    <b v="0"/>
    <x v="4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d v="2015-10-21T15:01:14"/>
    <x v="1728"/>
    <b v="0"/>
    <n v="7"/>
    <b v="0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d v="2016-06-10T01:15:06"/>
    <x v="1729"/>
    <b v="0"/>
    <n v="0"/>
    <b v="0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d v="2015-10-25T02:06:23"/>
    <x v="1730"/>
    <b v="0"/>
    <n v="0"/>
    <b v="0"/>
    <x v="4"/>
  </r>
  <r>
    <n v="1731"/>
    <s v="Sam Cox Band First Christian Tour"/>
    <s v="We are a Christin Worship band looking to midwest tour. God Bless!"/>
    <n v="1000"/>
    <n v="0"/>
    <x v="2"/>
    <s v="US"/>
    <s v="USD"/>
    <d v="2015-06-11T15:00:00"/>
    <x v="1731"/>
    <b v="0"/>
    <n v="0"/>
    <b v="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d v="2016-01-16T05:00:00"/>
    <x v="1732"/>
    <b v="0"/>
    <n v="0"/>
    <b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d v="2016-09-13T21:30:00"/>
    <x v="1733"/>
    <b v="0"/>
    <n v="0"/>
    <b v="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d v="2015-05-08T00:52:36"/>
    <x v="1734"/>
    <b v="0"/>
    <n v="1"/>
    <b v="0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d v="2016-08-07T19:32:25"/>
    <x v="1735"/>
    <b v="0"/>
    <n v="2"/>
    <b v="0"/>
    <x v="4"/>
  </r>
  <r>
    <n v="1736"/>
    <s v="In His Presence"/>
    <s v="A unique meditative album reflecting on the life of Christ, inviting Him into your presence"/>
    <n v="3000"/>
    <n v="22"/>
    <x v="2"/>
    <s v="US"/>
    <s v="USD"/>
    <d v="2015-11-08T21:40:33"/>
    <x v="1736"/>
    <b v="0"/>
    <n v="1"/>
    <b v="0"/>
    <x v="4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d v="2015-07-20T22:46:32"/>
    <x v="1737"/>
    <b v="0"/>
    <n v="15"/>
    <b v="0"/>
    <x v="4"/>
  </r>
  <r>
    <n v="1738"/>
    <s v="The Flashing Lights"/>
    <s v="Music that inspires and gives hope for overcoming and change. And it is good music."/>
    <n v="5000"/>
    <n v="20"/>
    <x v="2"/>
    <s v="US"/>
    <s v="USD"/>
    <d v="2014-10-02T20:59:02"/>
    <x v="1738"/>
    <b v="0"/>
    <n v="1"/>
    <b v="0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d v="2016-05-04T19:58:52"/>
    <x v="1739"/>
    <b v="0"/>
    <n v="1"/>
    <b v="0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d v="2015-07-16T19:37:02"/>
    <x v="1740"/>
    <b v="0"/>
    <n v="0"/>
    <b v="0"/>
    <x v="4"/>
  </r>
  <r>
    <n v="1741"/>
    <s v="Caught off Guard"/>
    <s v="A photo journal documenting my experiences and travels across New Zealand"/>
    <n v="1200"/>
    <n v="1330"/>
    <x v="0"/>
    <s v="GB"/>
    <s v="GBP"/>
    <d v="2015-06-10T15:04:31"/>
    <x v="1741"/>
    <b v="0"/>
    <n v="52"/>
    <b v="1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d v="2017-01-07T21:00:00"/>
    <x v="1742"/>
    <b v="0"/>
    <n v="34"/>
    <b v="1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d v="2016-08-27T03:59:00"/>
    <x v="1743"/>
    <b v="0"/>
    <n v="67"/>
    <b v="1"/>
    <x v="8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d v="2015-03-08T13:31:17"/>
    <x v="1744"/>
    <b v="0"/>
    <n v="70"/>
    <b v="1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d v="2016-12-22T02:00:00"/>
    <x v="1745"/>
    <b v="0"/>
    <n v="89"/>
    <b v="1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d v="2016-11-24T02:00:00"/>
    <x v="1746"/>
    <b v="0"/>
    <n v="107"/>
    <b v="1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d v="2015-11-13T15:00:00"/>
    <x v="1747"/>
    <b v="0"/>
    <n v="159"/>
    <b v="1"/>
    <x v="8"/>
  </r>
  <r>
    <n v="1748"/>
    <s v="So It Is: Vancouver"/>
    <s v="Telling the story of the city through remarkable people who live in Vancouver today."/>
    <n v="50000"/>
    <n v="64974"/>
    <x v="0"/>
    <s v="CA"/>
    <s v="CAD"/>
    <d v="2015-09-02T22:49:03"/>
    <x v="1748"/>
    <b v="0"/>
    <n v="181"/>
    <b v="1"/>
    <x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d v="2017-03-01T19:00:00"/>
    <x v="1749"/>
    <b v="0"/>
    <n v="131"/>
    <b v="1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d v="2016-04-19T20:05:04"/>
    <x v="1750"/>
    <b v="0"/>
    <n v="125"/>
    <b v="1"/>
    <x v="8"/>
  </r>
  <r>
    <n v="1751"/>
    <s v="Daily Bread: Stories from Rural Greece"/>
    <s v="Photographs and stories culled from 10 years of road trips through rural Greece"/>
    <n v="10000"/>
    <n v="10290"/>
    <x v="0"/>
    <s v="US"/>
    <s v="USD"/>
    <d v="2015-03-19T17:45:23"/>
    <x v="1751"/>
    <b v="0"/>
    <n v="61"/>
    <b v="1"/>
    <x v="8"/>
  </r>
  <r>
    <n v="1752"/>
    <s v="Adfectus Book"/>
    <s v="A little book of calm, in picture form, that will soothe the soul and un-furrow the brow."/>
    <n v="1200"/>
    <n v="3122"/>
    <x v="0"/>
    <s v="GB"/>
    <s v="GBP"/>
    <d v="2016-10-14T06:04:42"/>
    <x v="1752"/>
    <b v="0"/>
    <n v="90"/>
    <b v="1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d v="2016-03-21T16:59:28"/>
    <x v="1753"/>
    <b v="0"/>
    <n v="35"/>
    <b v="1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d v="2015-04-03T20:02:33"/>
    <x v="1754"/>
    <b v="0"/>
    <n v="90"/>
    <b v="1"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d v="2015-10-05T18:56:01"/>
    <x v="1755"/>
    <b v="0"/>
    <n v="4"/>
    <b v="1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d v="2016-08-29T04:01:09"/>
    <x v="1756"/>
    <b v="0"/>
    <n v="120"/>
    <b v="1"/>
    <x v="8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d v="2017-01-28T19:29:00"/>
    <x v="1757"/>
    <b v="0"/>
    <n v="14"/>
    <b v="1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d v="2016-07-14T22:56:32"/>
    <x v="1758"/>
    <b v="0"/>
    <n v="27"/>
    <b v="1"/>
    <x v="8"/>
  </r>
  <r>
    <n v="1759"/>
    <s v="Death Valley"/>
    <s v="Death Valley will be the first photo book of Andi State"/>
    <n v="5000"/>
    <n v="5330"/>
    <x v="0"/>
    <s v="US"/>
    <s v="USD"/>
    <d v="2015-03-25T18:53:49"/>
    <x v="1759"/>
    <b v="0"/>
    <n v="49"/>
    <b v="1"/>
    <x v="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d v="2016-02-25T16:08:33"/>
    <x v="1760"/>
    <b v="0"/>
    <n v="102"/>
    <b v="1"/>
    <x v="8"/>
  </r>
  <r>
    <n v="1761"/>
    <s v="I Wanted To See Boobs"/>
    <s v="A hardcover photobook telling the naked truth of a young photographers journey."/>
    <n v="100"/>
    <n v="155"/>
    <x v="0"/>
    <s v="GB"/>
    <s v="GBP"/>
    <d v="2015-09-12T13:37:40"/>
    <x v="1761"/>
    <b v="0"/>
    <n v="3"/>
    <b v="1"/>
    <x v="8"/>
  </r>
  <r>
    <n v="1762"/>
    <s v="&quot;The Naked Pixel&quot; Ali Pakele"/>
    <s v="Project rewards $25 gets you 190+ digital images"/>
    <n v="100"/>
    <n v="885"/>
    <x v="0"/>
    <s v="US"/>
    <s v="USD"/>
    <d v="2016-03-11T23:34:05"/>
    <x v="1762"/>
    <b v="0"/>
    <n v="25"/>
    <b v="1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d v="2016-10-23T20:50:40"/>
    <x v="1763"/>
    <b v="0"/>
    <n v="118"/>
    <b v="1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d v="2014-08-03T11:39:39"/>
    <x v="1764"/>
    <b v="1"/>
    <n v="39"/>
    <b v="0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d v="2014-08-13T23:31:52"/>
    <x v="1765"/>
    <b v="1"/>
    <n v="103"/>
    <b v="0"/>
    <x v="8"/>
  </r>
  <r>
    <n v="1766"/>
    <s v="Photographic book on Melbourne's music scene"/>
    <s v="I want to create a beautiful book which documents the Melbourne music scene."/>
    <n v="1500"/>
    <n v="0"/>
    <x v="2"/>
    <s v="AU"/>
    <s v="AUD"/>
    <d v="2014-08-25T20:38:08"/>
    <x v="1766"/>
    <b v="1"/>
    <n v="0"/>
    <b v="0"/>
    <x v="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d v="2014-08-03T15:48:04"/>
    <x v="1767"/>
    <b v="1"/>
    <n v="39"/>
    <b v="0"/>
    <x v="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d v="2014-09-27T13:27:24"/>
    <x v="1768"/>
    <b v="1"/>
    <n v="15"/>
    <b v="0"/>
    <x v="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d v="2015-01-13T19:39:19"/>
    <x v="1769"/>
    <b v="1"/>
    <n v="22"/>
    <b v="0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d v="2014-10-14T18:43:14"/>
    <x v="1770"/>
    <b v="1"/>
    <n v="92"/>
    <b v="0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d v="2014-10-23T23:30:40"/>
    <x v="1771"/>
    <b v="1"/>
    <n v="25"/>
    <b v="0"/>
    <x v="8"/>
  </r>
  <r>
    <n v="1772"/>
    <s v="White Mountain"/>
    <s v="A photobook and a short documentary film telling the story of Holocaust in Northwestern Lithuania"/>
    <n v="5500"/>
    <n v="858"/>
    <x v="2"/>
    <s v="GB"/>
    <s v="GBP"/>
    <d v="2014-07-06T17:13:56"/>
    <x v="1772"/>
    <b v="1"/>
    <n v="19"/>
    <b v="0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d v="2015-01-19T18:14:58"/>
    <x v="1773"/>
    <b v="1"/>
    <n v="19"/>
    <b v="0"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d v="2014-11-29T14:59:00"/>
    <x v="1774"/>
    <b v="1"/>
    <n v="13"/>
    <b v="0"/>
    <x v="8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d v="2014-10-24T23:26:00"/>
    <x v="1775"/>
    <b v="1"/>
    <n v="124"/>
    <b v="0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d v="2014-10-29T22:57:51"/>
    <x v="1776"/>
    <b v="1"/>
    <n v="4"/>
    <b v="0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d v="2015-02-20T08:34:13"/>
    <x v="1777"/>
    <b v="1"/>
    <n v="10"/>
    <b v="0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d v="2015-03-27T19:43:15"/>
    <x v="1778"/>
    <b v="1"/>
    <n v="15"/>
    <b v="0"/>
    <x v="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d v="2016-09-02T16:36:20"/>
    <x v="1779"/>
    <b v="1"/>
    <n v="38"/>
    <b v="0"/>
    <x v="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d v="2016-07-02T14:25:10"/>
    <x v="1780"/>
    <b v="1"/>
    <n v="152"/>
    <b v="0"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d v="2016-09-15T14:49:05"/>
    <x v="1781"/>
    <b v="1"/>
    <n v="24"/>
    <b v="0"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d v="2016-02-21T13:48:09"/>
    <x v="1782"/>
    <b v="1"/>
    <n v="76"/>
    <b v="0"/>
    <x v="8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d v="2015-05-21T22:47:58"/>
    <x v="1783"/>
    <b v="1"/>
    <n v="185"/>
    <b v="0"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d v="2015-01-31T03:25:00"/>
    <x v="1784"/>
    <b v="1"/>
    <n v="33"/>
    <b v="0"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d v="2014-10-16T00:00:00"/>
    <x v="1785"/>
    <b v="1"/>
    <n v="108"/>
    <b v="0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d v="2014-12-15T13:12:57"/>
    <x v="1786"/>
    <b v="1"/>
    <n v="29"/>
    <b v="0"/>
    <x v="8"/>
  </r>
  <r>
    <n v="1787"/>
    <s v="Alpamayo to Yerupaja"/>
    <s v="Raising awareness to the effects of global warming through photographs of the high mountains of Peru."/>
    <n v="10000"/>
    <n v="1533"/>
    <x v="2"/>
    <s v="US"/>
    <s v="USD"/>
    <d v="2015-04-04T14:43:57"/>
    <x v="1787"/>
    <b v="1"/>
    <n v="24"/>
    <b v="0"/>
    <x v="8"/>
  </r>
  <r>
    <n v="1788"/>
    <s v="Beyond the Pale"/>
    <s v="A photo book celebrating Goths, exploring their lives and giving an insight into what Goth is for them."/>
    <n v="5500"/>
    <n v="76"/>
    <x v="2"/>
    <s v="GB"/>
    <s v="GBP"/>
    <d v="2014-10-31T22:45:42"/>
    <x v="1788"/>
    <b v="1"/>
    <n v="4"/>
    <b v="0"/>
    <x v="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d v="2015-01-12T06:00:03"/>
    <x v="1789"/>
    <b v="1"/>
    <n v="4"/>
    <b v="0"/>
    <x v="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d v="2015-02-05T16:11:18"/>
    <x v="1790"/>
    <b v="1"/>
    <n v="15"/>
    <b v="0"/>
    <x v="8"/>
  </r>
  <r>
    <n v="1791"/>
    <s v="disCover: Napoli"/>
    <s v="For the love of street photography and the beauty of traditional cultures in southern Italy."/>
    <n v="3000"/>
    <n v="107"/>
    <x v="2"/>
    <s v="GB"/>
    <s v="GBP"/>
    <d v="2015-01-29T17:46:05"/>
    <x v="1791"/>
    <b v="1"/>
    <n v="4"/>
    <b v="0"/>
    <x v="8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d v="2015-08-10T06:59:00"/>
    <x v="1792"/>
    <b v="1"/>
    <n v="139"/>
    <b v="0"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d v="2014-11-27T22:24:00"/>
    <x v="1793"/>
    <b v="1"/>
    <n v="2"/>
    <b v="0"/>
    <x v="8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d v="2015-02-11T13:13:42"/>
    <x v="1794"/>
    <b v="1"/>
    <n v="18"/>
    <b v="0"/>
    <x v="8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d v="2016-10-14T16:00:00"/>
    <x v="1795"/>
    <b v="1"/>
    <n v="81"/>
    <b v="0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d v="2016-07-24T10:32:46"/>
    <x v="1796"/>
    <b v="1"/>
    <n v="86"/>
    <b v="0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d v="2016-12-15T13:39:49"/>
    <x v="1797"/>
    <b v="1"/>
    <n v="140"/>
    <b v="0"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d v="2016-02-04T07:50:33"/>
    <x v="1798"/>
    <b v="1"/>
    <n v="37"/>
    <b v="0"/>
    <x v="8"/>
  </r>
  <r>
    <n v="1799"/>
    <s v="The UnDiscovered Image"/>
    <s v="The UnDiscovered Image, a monthly publication dedicated to photographers."/>
    <n v="4000"/>
    <n v="69.83"/>
    <x v="2"/>
    <s v="GB"/>
    <s v="GBP"/>
    <d v="2014-11-11T21:13:28"/>
    <x v="1799"/>
    <b v="1"/>
    <n v="6"/>
    <b v="0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d v="2016-10-10T14:32:50"/>
    <x v="1800"/>
    <b v="1"/>
    <n v="113"/>
    <b v="0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d v="2015-12-15T12:10:00"/>
    <x v="1801"/>
    <b v="1"/>
    <n v="37"/>
    <b v="0"/>
    <x v="8"/>
  </r>
  <r>
    <n v="1802"/>
    <s v="Out Of The Dark"/>
    <s v="Inner Darkness turned into a photobook. Personal work i shot during my recovery...in Berlin."/>
    <n v="3500"/>
    <n v="1697"/>
    <x v="2"/>
    <s v="DE"/>
    <s v="EUR"/>
    <d v="2015-06-27T21:59:00"/>
    <x v="1802"/>
    <b v="1"/>
    <n v="18"/>
    <b v="0"/>
    <x v="8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d v="2015-02-14T01:43:02"/>
    <x v="1803"/>
    <b v="1"/>
    <n v="75"/>
    <b v="0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d v="2015-11-14T17:16:44"/>
    <x v="1804"/>
    <b v="1"/>
    <n v="52"/>
    <b v="0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d v="2015-10-02T18:00:00"/>
    <x v="1805"/>
    <b v="1"/>
    <n v="122"/>
    <b v="0"/>
    <x v="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d v="2014-09-30T15:19:09"/>
    <x v="1806"/>
    <b v="1"/>
    <n v="8"/>
    <b v="0"/>
    <x v="8"/>
  </r>
  <r>
    <n v="1807"/>
    <s v="Anywhere but Here"/>
    <s v="I want to explore alternative cultures and lifestyles in America."/>
    <n v="5000"/>
    <n v="553"/>
    <x v="2"/>
    <s v="US"/>
    <s v="USD"/>
    <d v="2014-09-28T01:38:33"/>
    <x v="1807"/>
    <b v="1"/>
    <n v="8"/>
    <b v="0"/>
    <x v="8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d v="2017-02-11T16:20:30"/>
    <x v="1808"/>
    <b v="1"/>
    <n v="96"/>
    <b v="0"/>
    <x v="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d v="2015-03-01T21:47:19"/>
    <x v="1809"/>
    <b v="1"/>
    <n v="9"/>
    <b v="0"/>
    <x v="8"/>
  </r>
  <r>
    <n v="1810"/>
    <s v="Film Speed"/>
    <s v="Film Speed is a series of Zines focusing on architecture shot completely on 35 and 120mm film."/>
    <n v="450"/>
    <n v="15"/>
    <x v="2"/>
    <s v="US"/>
    <s v="USD"/>
    <d v="2014-08-21T21:50:26"/>
    <x v="1810"/>
    <b v="0"/>
    <n v="2"/>
    <b v="0"/>
    <x v="8"/>
  </r>
  <r>
    <n v="1811"/>
    <s v="The Year of Sunsets"/>
    <s v="A collection of 365 color photographs of sunsets in 2014, beautifully presented in a hardcover book."/>
    <n v="54000"/>
    <n v="40"/>
    <x v="2"/>
    <s v="US"/>
    <s v="USD"/>
    <d v="2014-10-24T04:00:00"/>
    <x v="1811"/>
    <b v="0"/>
    <n v="26"/>
    <b v="0"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d v="2016-07-03T07:38:56"/>
    <x v="1812"/>
    <b v="0"/>
    <n v="23"/>
    <b v="0"/>
    <x v="8"/>
  </r>
  <r>
    <n v="1813"/>
    <s v="Libya : The Lost Days"/>
    <s v="This project aims to document, Libyan photographic history; through both print and artisan mediums ."/>
    <n v="8750"/>
    <n v="0"/>
    <x v="2"/>
    <s v="GB"/>
    <s v="GBP"/>
    <d v="2014-08-08T21:20:12"/>
    <x v="1813"/>
    <b v="0"/>
    <n v="0"/>
    <b v="0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d v="2015-02-28T07:32:16"/>
    <x v="1814"/>
    <b v="0"/>
    <n v="140"/>
    <b v="0"/>
    <x v="8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d v="2015-07-01T21:45:37"/>
    <x v="1815"/>
    <b v="0"/>
    <n v="0"/>
    <b v="0"/>
    <x v="8"/>
  </r>
  <r>
    <n v="1816"/>
    <s v="Moments of Passion"/>
    <s v="A unique Photographic Book Project about the Passionate Moments and Strong Emotions that lie within Karate"/>
    <n v="25000"/>
    <n v="509"/>
    <x v="2"/>
    <s v="CH"/>
    <s v="CHF"/>
    <d v="2016-07-25T19:00:00"/>
    <x v="1816"/>
    <b v="0"/>
    <n v="6"/>
    <b v="0"/>
    <x v="8"/>
  </r>
  <r>
    <n v="1817"/>
    <s v="Through the Lens of Jerry Gustafson"/>
    <s v="Hundreds of breathtaking rodeo photographs collected in a beautiful coffee table book."/>
    <n v="18000"/>
    <n v="9419"/>
    <x v="2"/>
    <s v="US"/>
    <s v="USD"/>
    <d v="2017-01-30T06:59:00"/>
    <x v="1817"/>
    <b v="0"/>
    <n v="100"/>
    <b v="0"/>
    <x v="8"/>
  </r>
  <r>
    <n v="1818"/>
    <s v="Give Me Your Goofy-ist"/>
    <s v="We are all different, this is a way to honor and celebrate the authenticity in being different."/>
    <n v="15000"/>
    <n v="0"/>
    <x v="2"/>
    <s v="US"/>
    <s v="USD"/>
    <d v="2015-04-03T04:37:30"/>
    <x v="1818"/>
    <b v="0"/>
    <n v="0"/>
    <b v="0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d v="2014-07-30T18:03:16"/>
    <x v="1819"/>
    <b v="0"/>
    <n v="4"/>
    <b v="0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d v="2015-04-01T01:01:30"/>
    <x v="1820"/>
    <b v="0"/>
    <n v="8"/>
    <b v="0"/>
    <x v="8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d v="2012-03-03T07:39:27"/>
    <x v="1821"/>
    <b v="0"/>
    <n v="57"/>
    <b v="1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d v="2014-01-31T19:01:00"/>
    <x v="1822"/>
    <b v="0"/>
    <n v="11"/>
    <b v="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d v="2012-10-24T16:26:16"/>
    <x v="1823"/>
    <b v="0"/>
    <n v="33"/>
    <b v="1"/>
    <x v="4"/>
  </r>
  <r>
    <n v="1824"/>
    <s v="Tin Man's Broken Wisdom Fund"/>
    <s v="cd fund raiser"/>
    <n v="3000"/>
    <n v="3002"/>
    <x v="0"/>
    <s v="US"/>
    <s v="USD"/>
    <d v="2014-01-08T02:08:00"/>
    <x v="1824"/>
    <b v="0"/>
    <n v="40"/>
    <b v="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d v="2013-07-11T20:01:43"/>
    <x v="1825"/>
    <b v="0"/>
    <n v="50"/>
    <b v="1"/>
    <x v="4"/>
  </r>
  <r>
    <n v="1826"/>
    <s v="BEAR GHOST! Professional Recording! Yay!"/>
    <s v="Hear your favorite Bear Ghost in eargasmic quality!"/>
    <n v="2000"/>
    <n v="2020"/>
    <x v="0"/>
    <s v="US"/>
    <s v="USD"/>
    <d v="2014-02-17T22:10:17"/>
    <x v="1826"/>
    <b v="0"/>
    <n v="38"/>
    <b v="1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d v="2011-03-03T07:49:21"/>
    <x v="1827"/>
    <b v="0"/>
    <n v="96"/>
    <b v="1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d v="2014-05-09T22:00:00"/>
    <x v="1828"/>
    <b v="0"/>
    <n v="48"/>
    <b v="1"/>
    <x v="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d v="2011-01-21T22:00:00"/>
    <x v="1829"/>
    <b v="0"/>
    <n v="33"/>
    <b v="1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d v="2014-02-24T16:25:07"/>
    <x v="1830"/>
    <b v="0"/>
    <n v="226"/>
    <b v="1"/>
    <x v="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d v="2012-05-12T23:54:23"/>
    <x v="1831"/>
    <b v="0"/>
    <n v="14"/>
    <b v="1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d v="2011-03-04T12:57:07"/>
    <x v="1832"/>
    <b v="0"/>
    <n v="20"/>
    <b v="1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d v="2013-03-02T07:59:00"/>
    <x v="1833"/>
    <b v="0"/>
    <n v="25"/>
    <b v="1"/>
    <x v="4"/>
  </r>
  <r>
    <n v="1834"/>
    <s v="TDJ - All Part of the Plan EP/Tour"/>
    <s v="Help us fund our first tour and promote our new EP!"/>
    <n v="10000"/>
    <n v="11805"/>
    <x v="0"/>
    <s v="US"/>
    <s v="USD"/>
    <d v="2015-01-24T23:08:15"/>
    <x v="1834"/>
    <b v="0"/>
    <n v="90"/>
    <b v="1"/>
    <x v="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d v="2016-03-31T15:51:11"/>
    <x v="1835"/>
    <b v="0"/>
    <n v="11"/>
    <b v="1"/>
    <x v="4"/>
  </r>
  <r>
    <n v="1836"/>
    <s v="KICKSTART OUR &lt;+3"/>
    <s v="Help fund our 2013 Sound &amp; Lighting Touring rig!"/>
    <n v="5000"/>
    <n v="10017"/>
    <x v="0"/>
    <s v="US"/>
    <s v="USD"/>
    <d v="2013-02-17T19:25:29"/>
    <x v="1836"/>
    <b v="0"/>
    <n v="55"/>
    <b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d v="2012-03-18T00:08:55"/>
    <x v="1837"/>
    <b v="0"/>
    <n v="30"/>
    <b v="1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d v="2011-10-01T03:00:00"/>
    <x v="1838"/>
    <b v="0"/>
    <n v="28"/>
    <b v="1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d v="2016-10-01T17:19:42"/>
    <x v="1839"/>
    <b v="0"/>
    <n v="45"/>
    <b v="1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d v="2013-05-07T04:59:00"/>
    <x v="1840"/>
    <b v="0"/>
    <n v="13"/>
    <b v="1"/>
    <x v="4"/>
  </r>
  <r>
    <n v="1841"/>
    <s v="Hydra Effect Debut EP"/>
    <s v="Hard Rock with a Positive Message. Help us fund, release and promote our debut EP!"/>
    <n v="2000"/>
    <n v="2035"/>
    <x v="0"/>
    <s v="US"/>
    <s v="USD"/>
    <d v="2014-05-20T04:59:00"/>
    <x v="1841"/>
    <b v="0"/>
    <n v="40"/>
    <b v="1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d v="2015-03-02T05:59:00"/>
    <x v="1842"/>
    <b v="0"/>
    <n v="21"/>
    <b v="1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d v="2011-02-20T23:52:34"/>
    <x v="1843"/>
    <b v="0"/>
    <n v="134"/>
    <b v="1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d v="2011-06-11T03:00:00"/>
    <x v="1844"/>
    <b v="0"/>
    <n v="20"/>
    <b v="1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d v="2016-06-17T04:55:00"/>
    <x v="1845"/>
    <b v="0"/>
    <n v="19"/>
    <b v="1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d v="2012-12-15T15:36:17"/>
    <x v="1846"/>
    <b v="0"/>
    <n v="209"/>
    <b v="1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d v="2015-04-21T05:40:32"/>
    <x v="1847"/>
    <b v="0"/>
    <n v="38"/>
    <b v="1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d v="2011-07-31T06:59:00"/>
    <x v="1848"/>
    <b v="0"/>
    <n v="24"/>
    <b v="1"/>
    <x v="4"/>
  </r>
  <r>
    <n v="1849"/>
    <s v="Release the Skyline Album"/>
    <s v="Release the Skylines is a small, local Cleveland metal band looking to record an album."/>
    <n v="300"/>
    <n v="301"/>
    <x v="0"/>
    <s v="US"/>
    <s v="USD"/>
    <d v="2012-10-17T20:17:39"/>
    <x v="1849"/>
    <b v="0"/>
    <n v="8"/>
    <b v="1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d v="2014-07-10T23:01:40"/>
    <x v="1850"/>
    <b v="0"/>
    <n v="179"/>
    <b v="1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d v="2014-07-28T01:00:00"/>
    <x v="1851"/>
    <b v="0"/>
    <n v="26"/>
    <b v="1"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d v="2015-04-25T00:00:00"/>
    <x v="1852"/>
    <b v="0"/>
    <n v="131"/>
    <b v="1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d v="2012-11-14T02:26:57"/>
    <x v="1853"/>
    <b v="0"/>
    <n v="14"/>
    <b v="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d v="2013-05-24T00:30:37"/>
    <x v="1854"/>
    <b v="0"/>
    <n v="174"/>
    <b v="1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d v="2014-01-06T12:55:40"/>
    <x v="1855"/>
    <b v="0"/>
    <n v="191"/>
    <b v="1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d v="2014-07-18T20:31:12"/>
    <x v="1856"/>
    <b v="0"/>
    <n v="38"/>
    <b v="1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d v="2014-09-12T18:26:53"/>
    <x v="1857"/>
    <b v="0"/>
    <n v="22"/>
    <b v="1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d v="2011-12-16T05:48:41"/>
    <x v="1858"/>
    <b v="0"/>
    <n v="149"/>
    <b v="1"/>
    <x v="4"/>
  </r>
  <r>
    <n v="1859"/>
    <s v="Queen Kwong Tour to London and Paris"/>
    <s v="Queen Kwong is going ON TOUR to London and Paris!"/>
    <n v="3000"/>
    <n v="3955"/>
    <x v="0"/>
    <s v="US"/>
    <s v="USD"/>
    <d v="2011-09-22T18:28:49"/>
    <x v="1859"/>
    <b v="0"/>
    <n v="56"/>
    <b v="1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d v="2014-02-06T17:01:24"/>
    <x v="1860"/>
    <b v="0"/>
    <n v="19"/>
    <b v="1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d v="2015-01-26T07:12:21"/>
    <x v="1861"/>
    <b v="0"/>
    <n v="0"/>
    <b v="0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d v="2017-03-08T07:30:00"/>
    <x v="1862"/>
    <b v="0"/>
    <n v="16"/>
    <b v="0"/>
    <x v="6"/>
  </r>
  <r>
    <n v="1863"/>
    <s v="Project: 20M813"/>
    <s v="This is an Android game where you take control of the zombies and try to eat your way to world domination!"/>
    <n v="2500"/>
    <n v="10"/>
    <x v="2"/>
    <s v="US"/>
    <s v="USD"/>
    <d v="2014-06-12T19:08:05"/>
    <x v="1863"/>
    <b v="0"/>
    <n v="2"/>
    <b v="0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d v="2014-05-04T17:11:40"/>
    <x v="1864"/>
    <b v="0"/>
    <n v="48"/>
    <b v="0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d v="2016-11-06T09:49:07"/>
    <x v="1865"/>
    <b v="0"/>
    <n v="2"/>
    <b v="0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d v="2017-03-01T04:00:00"/>
    <x v="1866"/>
    <b v="0"/>
    <n v="2"/>
    <b v="0"/>
    <x v="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d v="2016-11-05T22:11:52"/>
    <x v="1867"/>
    <b v="0"/>
    <n v="1"/>
    <b v="0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d v="2015-12-15T07:59:00"/>
    <x v="1868"/>
    <b v="0"/>
    <n v="17"/>
    <b v="0"/>
    <x v="6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d v="2017-01-04T00:04:09"/>
    <x v="1869"/>
    <b v="0"/>
    <n v="0"/>
    <b v="0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d v="2016-01-31T04:17:00"/>
    <x v="1870"/>
    <b v="0"/>
    <n v="11"/>
    <b v="0"/>
    <x v="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d v="2014-11-20T19:48:21"/>
    <x v="1871"/>
    <b v="0"/>
    <n v="95"/>
    <b v="0"/>
    <x v="6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d v="2015-06-30T03:06:42"/>
    <x v="1872"/>
    <b v="0"/>
    <n v="13"/>
    <b v="0"/>
    <x v="6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d v="2015-07-08T16:45:00"/>
    <x v="1873"/>
    <b v="0"/>
    <n v="2"/>
    <b v="0"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d v="2016-06-28T23:15:33"/>
    <x v="1874"/>
    <b v="0"/>
    <n v="2"/>
    <b v="0"/>
    <x v="6"/>
  </r>
  <r>
    <n v="1875"/>
    <s v="Claws &amp; Fins"/>
    <s v="Sea opposition of Crab's family and angry fishes. Who is going to win, and who is going to loose ?!"/>
    <n v="10000"/>
    <n v="51"/>
    <x v="2"/>
    <s v="US"/>
    <s v="USD"/>
    <d v="2016-08-06T21:35:08"/>
    <x v="1875"/>
    <b v="0"/>
    <n v="3"/>
    <b v="0"/>
    <x v="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d v="2014-06-16T06:50:05"/>
    <x v="1876"/>
    <b v="0"/>
    <n v="0"/>
    <b v="0"/>
    <x v="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d v="2015-03-01T00:42:05"/>
    <x v="1877"/>
    <b v="0"/>
    <n v="0"/>
    <b v="0"/>
    <x v="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d v="2014-06-13T00:12:35"/>
    <x v="1878"/>
    <b v="0"/>
    <n v="0"/>
    <b v="0"/>
    <x v="6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d v="2016-03-14T14:35:29"/>
    <x v="1879"/>
    <b v="0"/>
    <n v="2"/>
    <b v="0"/>
    <x v="6"/>
  </r>
  <r>
    <n v="1880"/>
    <s v="Sim Betting Football"/>
    <s v="Sim Betting Football is the only football (soccer) betting simulation  game."/>
    <n v="5000"/>
    <n v="1004"/>
    <x v="2"/>
    <s v="GB"/>
    <s v="GBP"/>
    <d v="2016-03-30T12:36:20"/>
    <x v="1880"/>
    <b v="0"/>
    <n v="24"/>
    <b v="0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d v="2015-03-10T02:39:49"/>
    <x v="1881"/>
    <b v="0"/>
    <n v="70"/>
    <b v="1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d v="2012-07-10T23:48:00"/>
    <x v="1882"/>
    <b v="0"/>
    <n v="81"/>
    <b v="1"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d v="2012-04-08T21:45:08"/>
    <x v="1883"/>
    <b v="0"/>
    <n v="32"/>
    <b v="1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d v="2012-11-27T12:00:00"/>
    <x v="1884"/>
    <b v="0"/>
    <n v="26"/>
    <b v="1"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d v="2012-08-10T22:00:00"/>
    <x v="1885"/>
    <b v="0"/>
    <n v="105"/>
    <b v="1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d v="2014-11-12T22:45:38"/>
    <x v="1886"/>
    <b v="0"/>
    <n v="29"/>
    <b v="1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d v="2015-12-03T21:30:00"/>
    <x v="1887"/>
    <b v="0"/>
    <n v="8"/>
    <b v="1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d v="2010-06-01T04:59:00"/>
    <x v="1888"/>
    <b v="0"/>
    <n v="89"/>
    <b v="1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d v="2013-03-11T18:02:26"/>
    <x v="1889"/>
    <b v="0"/>
    <n v="44"/>
    <b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d v="2012-12-15T18:52:08"/>
    <x v="1890"/>
    <b v="0"/>
    <n v="246"/>
    <b v="1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d v="2010-07-22T06:00:00"/>
    <x v="1891"/>
    <b v="0"/>
    <n v="120"/>
    <b v="1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d v="2011-06-07T15:18:01"/>
    <x v="1892"/>
    <b v="0"/>
    <n v="26"/>
    <b v="1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d v="2011-04-16T03:59:00"/>
    <x v="1893"/>
    <b v="0"/>
    <n v="45"/>
    <b v="1"/>
    <x v="4"/>
  </r>
  <r>
    <n v="1894"/>
    <s v="Help me release my first 3 song EP!!"/>
    <s v="Im trying to raise $1000 for a 3 song EP in a studio!"/>
    <n v="1000"/>
    <n v="1145"/>
    <x v="0"/>
    <s v="US"/>
    <s v="USD"/>
    <d v="2012-02-12T21:43:03"/>
    <x v="1894"/>
    <b v="0"/>
    <n v="20"/>
    <b v="1"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d v="2015-10-20T17:55:22"/>
    <x v="1895"/>
    <b v="0"/>
    <n v="47"/>
    <b v="1"/>
    <x v="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d v="2012-04-12T17:02:45"/>
    <x v="1896"/>
    <b v="0"/>
    <n v="13"/>
    <b v="1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d v="2014-03-04T21:00:00"/>
    <x v="1897"/>
    <b v="0"/>
    <n v="183"/>
    <b v="1"/>
    <x v="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d v="2016-02-01T18:00:00"/>
    <x v="1898"/>
    <b v="0"/>
    <n v="21"/>
    <b v="1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d v="2015-03-25T21:36:06"/>
    <x v="1899"/>
    <b v="0"/>
    <n v="42"/>
    <b v="1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d v="2012-10-06T09:59:00"/>
    <x v="1900"/>
    <b v="0"/>
    <n v="54"/>
    <b v="1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d v="2015-05-22T13:00:00"/>
    <x v="1901"/>
    <b v="0"/>
    <n v="25"/>
    <b v="0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d v="2015-03-04T18:57:27"/>
    <x v="1902"/>
    <b v="0"/>
    <n v="3"/>
    <b v="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d v="2017-01-27T18:29:51"/>
    <x v="1903"/>
    <b v="0"/>
    <n v="41"/>
    <b v="0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d v="2016-01-02T16:27:01"/>
    <x v="1904"/>
    <b v="0"/>
    <n v="2"/>
    <b v="0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d v="2014-09-07T22:13:14"/>
    <x v="1905"/>
    <b v="0"/>
    <n v="4"/>
    <b v="0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d v="2016-06-23T16:06:23"/>
    <x v="1906"/>
    <b v="0"/>
    <n v="99"/>
    <b v="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d v="2014-05-23T14:05:25"/>
    <x v="1907"/>
    <b v="0"/>
    <n v="4"/>
    <b v="0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d v="2016-12-29T22:01:40"/>
    <x v="1908"/>
    <b v="0"/>
    <n v="4"/>
    <b v="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d v="2014-10-23T10:17:59"/>
    <x v="1909"/>
    <b v="0"/>
    <n v="38"/>
    <b v="0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d v="2015-10-31T22:45:00"/>
    <x v="1910"/>
    <b v="0"/>
    <n v="285"/>
    <b v="0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d v="2014-08-09T00:48:54"/>
    <x v="1911"/>
    <b v="0"/>
    <n v="1"/>
    <b v="0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d v="2015-06-04T05:26:00"/>
    <x v="1912"/>
    <b v="0"/>
    <n v="42"/>
    <b v="0"/>
    <x v="2"/>
  </r>
  <r>
    <n v="1913"/>
    <s v="Tibio - Spreading warmth in everyones home"/>
    <s v="Tibio is a revolutionary new product designed to solve an age old problem."/>
    <n v="48000"/>
    <n v="637"/>
    <x v="2"/>
    <s v="GB"/>
    <s v="GBP"/>
    <d v="2014-10-08T12:16:18"/>
    <x v="1913"/>
    <b v="0"/>
    <n v="26"/>
    <b v="0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d v="2014-11-01T03:59:00"/>
    <x v="1914"/>
    <b v="0"/>
    <n v="2"/>
    <b v="0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d v="2014-09-02T01:10:22"/>
    <x v="1915"/>
    <b v="0"/>
    <n v="4"/>
    <b v="0"/>
    <x v="2"/>
  </r>
  <r>
    <n v="1916"/>
    <s v="The Paint Can Holder by U.S. Green Products"/>
    <s v="The Paint Can Holder Makes Painting Easier and Safer on Extension Ladders."/>
    <n v="20000"/>
    <n v="102"/>
    <x v="2"/>
    <s v="US"/>
    <s v="USD"/>
    <d v="2016-11-07T18:12:55"/>
    <x v="1916"/>
    <b v="0"/>
    <n v="6"/>
    <b v="0"/>
    <x v="2"/>
  </r>
  <r>
    <n v="1917"/>
    <s v="Chronovisor:The MOST innovative watch for night time reading"/>
    <s v="Let's build a legendary brand altogether"/>
    <n v="390000"/>
    <n v="205025"/>
    <x v="2"/>
    <s v="HK"/>
    <s v="HKD"/>
    <d v="2017-02-10T06:28:53"/>
    <x v="1917"/>
    <b v="0"/>
    <n v="70"/>
    <b v="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d v="2014-08-12T18:57:31"/>
    <x v="1918"/>
    <b v="0"/>
    <n v="9"/>
    <b v="0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d v="2015-05-19T21:00:49"/>
    <x v="1919"/>
    <b v="0"/>
    <n v="8"/>
    <b v="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d v="2015-10-21T23:00:00"/>
    <x v="1920"/>
    <b v="0"/>
    <n v="105"/>
    <b v="0"/>
    <x v="2"/>
  </r>
  <r>
    <n v="1921"/>
    <s v="The Fine Spirits are making an album!"/>
    <s v="The Fine Spirits are making an album, but we need your help!"/>
    <n v="1500"/>
    <n v="2052"/>
    <x v="0"/>
    <s v="US"/>
    <s v="USD"/>
    <d v="2012-07-14T05:19:03"/>
    <x v="1921"/>
    <b v="0"/>
    <n v="38"/>
    <b v="1"/>
    <x v="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d v="2013-12-12T06:08:27"/>
    <x v="1922"/>
    <b v="0"/>
    <n v="64"/>
    <b v="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d v="2011-09-27T04:59:00"/>
    <x v="1923"/>
    <b v="0"/>
    <n v="13"/>
    <b v="1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d v="2014-01-15T19:33:00"/>
    <x v="1924"/>
    <b v="0"/>
    <n v="33"/>
    <b v="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d v="2013-10-11T00:00:00"/>
    <x v="1925"/>
    <b v="0"/>
    <n v="52"/>
    <b v="1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d v="2010-11-02T00:26:00"/>
    <x v="1926"/>
    <b v="0"/>
    <n v="107"/>
    <b v="1"/>
    <x v="4"/>
  </r>
  <r>
    <n v="1927"/>
    <s v="GBS Detroit Presents Hampshire"/>
    <s v="Hampshire is headed to GBS Detroit."/>
    <n v="600"/>
    <n v="620"/>
    <x v="0"/>
    <s v="US"/>
    <s v="USD"/>
    <d v="2012-03-08T04:59:00"/>
    <x v="1927"/>
    <b v="0"/>
    <n v="11"/>
    <b v="1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d v="2013-05-07T15:33:14"/>
    <x v="1928"/>
    <b v="0"/>
    <n v="34"/>
    <b v="1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d v="2011-07-05T00:31:06"/>
    <x v="1929"/>
    <b v="0"/>
    <n v="75"/>
    <b v="1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d v="2013-07-07T13:24:42"/>
    <x v="1930"/>
    <b v="0"/>
    <n v="26"/>
    <b v="1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d v="2012-05-22T03:30:00"/>
    <x v="1931"/>
    <b v="0"/>
    <n v="50"/>
    <b v="1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d v="2012-01-24T19:26:13"/>
    <x v="1932"/>
    <b v="0"/>
    <n v="80"/>
    <b v="1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d v="2014-09-27T03:08:27"/>
    <x v="1933"/>
    <b v="0"/>
    <n v="110"/>
    <b v="1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d v="2011-12-25T05:00:00"/>
    <x v="1934"/>
    <b v="0"/>
    <n v="77"/>
    <b v="1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d v="2014-06-21T04:59:00"/>
    <x v="1935"/>
    <b v="0"/>
    <n v="50"/>
    <b v="1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d v="2011-12-06T05:59:00"/>
    <x v="1936"/>
    <b v="0"/>
    <n v="145"/>
    <b v="1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d v="2012-06-15T03:59:00"/>
    <x v="1937"/>
    <b v="0"/>
    <n v="29"/>
    <b v="1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d v="2013-07-02T05:00:00"/>
    <x v="1938"/>
    <b v="0"/>
    <n v="114"/>
    <b v="1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d v="2013-03-10T22:38:28"/>
    <x v="1939"/>
    <b v="0"/>
    <n v="96"/>
    <b v="1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d v="2011-06-15T03:59:00"/>
    <x v="1940"/>
    <b v="0"/>
    <n v="31"/>
    <b v="1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d v="2014-05-15T06:58:51"/>
    <x v="1941"/>
    <b v="1"/>
    <n v="4883"/>
    <b v="1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d v="2011-07-04T19:52:20"/>
    <x v="1942"/>
    <b v="1"/>
    <n v="95"/>
    <b v="1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d v="2016-08-11T06:28:36"/>
    <x v="1943"/>
    <b v="1"/>
    <n v="2478"/>
    <b v="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d v="2014-05-01T14:01:30"/>
    <x v="1944"/>
    <b v="1"/>
    <n v="1789"/>
    <b v="1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d v="2015-07-12T06:02:38"/>
    <x v="1945"/>
    <b v="1"/>
    <n v="680"/>
    <b v="1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d v="2014-04-20T02:36:01"/>
    <x v="1946"/>
    <b v="1"/>
    <n v="70"/>
    <b v="1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d v="2009-11-23T05:59:00"/>
    <x v="1947"/>
    <b v="1"/>
    <n v="23"/>
    <b v="1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d v="2016-06-06T17:02:00"/>
    <x v="1948"/>
    <b v="1"/>
    <n v="4245"/>
    <b v="1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d v="2014-07-10T10:09:11"/>
    <x v="1949"/>
    <b v="1"/>
    <n v="943"/>
    <b v="1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d v="2011-04-22T04:21:13"/>
    <x v="1950"/>
    <b v="1"/>
    <n v="1876"/>
    <b v="1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d v="2016-11-07T11:05:37"/>
    <x v="1951"/>
    <b v="1"/>
    <n v="834"/>
    <b v="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d v="2013-10-16T14:33:35"/>
    <x v="1952"/>
    <b v="1"/>
    <n v="682"/>
    <b v="1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d v="2012-03-02T03:00:00"/>
    <x v="1953"/>
    <b v="1"/>
    <n v="147"/>
    <b v="1"/>
    <x v="2"/>
  </r>
  <r>
    <n v="1954"/>
    <s v="Orison â€“ Rethink the Power of Energy"/>
    <s v="The First Home Battery System You Simply Plug in to Install"/>
    <n v="50000"/>
    <n v="349474"/>
    <x v="0"/>
    <s v="US"/>
    <s v="USD"/>
    <d v="2016-03-12T05:00:00"/>
    <x v="1954"/>
    <b v="1"/>
    <n v="415"/>
    <b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d v="2012-05-23T19:00:00"/>
    <x v="1955"/>
    <b v="1"/>
    <n v="290"/>
    <b v="1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d v="2015-04-18T21:10:05"/>
    <x v="1956"/>
    <b v="1"/>
    <n v="365"/>
    <b v="1"/>
    <x v="2"/>
  </r>
  <r>
    <n v="1957"/>
    <s v="freeSoC and freeSoC Mini"/>
    <s v="An open hardware platform for the best microcontroller in the world."/>
    <n v="30000"/>
    <n v="50251.41"/>
    <x v="0"/>
    <s v="US"/>
    <s v="USD"/>
    <d v="2012-10-27T02:21:53"/>
    <x v="1957"/>
    <b v="1"/>
    <n v="660"/>
    <b v="1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d v="2013-03-23T22:42:41"/>
    <x v="1958"/>
    <b v="1"/>
    <n v="1356"/>
    <b v="1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d v="2014-10-01T00:00:00"/>
    <x v="1959"/>
    <b v="1"/>
    <n v="424"/>
    <b v="1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d v="2014-12-21T08:42:21"/>
    <x v="1960"/>
    <b v="1"/>
    <n v="33"/>
    <b v="1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d v="2012-10-06T03:59:00"/>
    <x v="1961"/>
    <b v="1"/>
    <n v="1633"/>
    <b v="1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d v="2014-05-13T18:43:56"/>
    <x v="1962"/>
    <b v="1"/>
    <n v="306"/>
    <b v="1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d v="2014-09-16T10:18:54"/>
    <x v="1963"/>
    <b v="1"/>
    <n v="205"/>
    <b v="1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d v="2016-04-22T06:32:52"/>
    <x v="1964"/>
    <b v="1"/>
    <n v="1281"/>
    <b v="1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d v="2012-01-12T01:00:00"/>
    <x v="1965"/>
    <b v="1"/>
    <n v="103"/>
    <b v="1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d v="2014-08-14T12:58:18"/>
    <x v="1966"/>
    <b v="1"/>
    <n v="1513"/>
    <b v="1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d v="2014-05-01T15:55:29"/>
    <x v="1967"/>
    <b v="1"/>
    <n v="405"/>
    <b v="1"/>
    <x v="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d v="2016-12-03T15:05:15"/>
    <x v="1968"/>
    <b v="1"/>
    <n v="510"/>
    <b v="1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d v="2016-08-05T19:01:08"/>
    <x v="1969"/>
    <b v="1"/>
    <n v="1887"/>
    <b v="1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d v="2013-04-20T03:38:21"/>
    <x v="1970"/>
    <b v="1"/>
    <n v="701"/>
    <b v="1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d v="2013-11-15T04:00:00"/>
    <x v="1971"/>
    <b v="1"/>
    <n v="3863"/>
    <b v="1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d v="2012-11-18T01:17:24"/>
    <x v="1972"/>
    <b v="1"/>
    <n v="238"/>
    <b v="1"/>
    <x v="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d v="2016-08-06T07:00:00"/>
    <x v="1973"/>
    <b v="1"/>
    <n v="2051"/>
    <b v="1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d v="2013-08-19T08:01:09"/>
    <x v="1974"/>
    <b v="1"/>
    <n v="402"/>
    <b v="1"/>
    <x v="2"/>
  </r>
  <r>
    <n v="1975"/>
    <s v="Bugle2: A DIY Phono Preamp"/>
    <s v="The Bugle2 is a second generation DIY kit phono preamplifier for vinyl playback."/>
    <n v="16000"/>
    <n v="33393.339999999997"/>
    <x v="0"/>
    <s v="US"/>
    <s v="USD"/>
    <d v="2013-03-10T18:07:31"/>
    <x v="1975"/>
    <b v="1"/>
    <n v="253"/>
    <b v="1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d v="2013-07-13T21:35:25"/>
    <x v="1976"/>
    <b v="1"/>
    <n v="473"/>
    <b v="1"/>
    <x v="2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d v="2015-12-19T07:59:00"/>
    <x v="1977"/>
    <b v="1"/>
    <n v="821"/>
    <b v="1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d v="2012-06-12T07:00:00"/>
    <x v="1978"/>
    <b v="1"/>
    <n v="388"/>
    <b v="1"/>
    <x v="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d v="2015-11-19T04:59:00"/>
    <x v="1979"/>
    <b v="1"/>
    <n v="813"/>
    <b v="1"/>
    <x v="2"/>
  </r>
  <r>
    <n v="1980"/>
    <s v="YOUMO - Your Smart Modular Power Strip"/>
    <s v="Multi-power charging that is smarter, stylish and designed for you."/>
    <n v="50000"/>
    <n v="177412.01"/>
    <x v="0"/>
    <s v="DE"/>
    <s v="EUR"/>
    <d v="2016-04-03T12:01:02"/>
    <x v="1980"/>
    <b v="1"/>
    <n v="1945"/>
    <b v="1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d v="2014-07-09T17:24:25"/>
    <x v="1981"/>
    <b v="0"/>
    <n v="12"/>
    <b v="0"/>
    <x v="8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d v="2016-12-04T15:04:47"/>
    <x v="1982"/>
    <b v="0"/>
    <n v="0"/>
    <b v="0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d v="2016-09-02T07:00:00"/>
    <x v="1983"/>
    <b v="0"/>
    <n v="16"/>
    <b v="0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d v="2014-11-30T19:58:01"/>
    <x v="1984"/>
    <b v="0"/>
    <n v="7"/>
    <b v="0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d v="2016-08-02T23:00:00"/>
    <x v="1985"/>
    <b v="0"/>
    <n v="4"/>
    <b v="0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d v="2016-03-14T09:24:43"/>
    <x v="1986"/>
    <b v="0"/>
    <n v="1"/>
    <b v="0"/>
    <x v="8"/>
  </r>
  <r>
    <n v="1987"/>
    <s v="Ethiopia: Beheld"/>
    <s v="A collection of images that depicts the beauty and diversity within Ethiopia"/>
    <n v="5500"/>
    <n v="2336"/>
    <x v="2"/>
    <s v="GB"/>
    <s v="GBP"/>
    <d v="2015-03-01T15:21:16"/>
    <x v="1987"/>
    <b v="0"/>
    <n v="28"/>
    <b v="0"/>
    <x v="8"/>
  </r>
  <r>
    <n v="1988"/>
    <s v="Phillip Michael Photography"/>
    <s v="Expressing art in an image!"/>
    <n v="6000"/>
    <n v="25"/>
    <x v="2"/>
    <s v="US"/>
    <s v="USD"/>
    <d v="2015-08-20T18:19:02"/>
    <x v="1988"/>
    <b v="0"/>
    <n v="1"/>
    <b v="0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d v="2016-12-11T16:20:08"/>
    <x v="1989"/>
    <b v="0"/>
    <n v="1"/>
    <b v="0"/>
    <x v="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d v="2016-02-13T04:42:12"/>
    <x v="1990"/>
    <b v="0"/>
    <n v="5"/>
    <b v="0"/>
    <x v="8"/>
  </r>
  <r>
    <n v="1991"/>
    <s v="Portraits of Resilience"/>
    <s v="Taking (and giving) professional portraits of survivors of human trafficking in Myanmar."/>
    <n v="2000"/>
    <n v="140"/>
    <x v="2"/>
    <s v="US"/>
    <s v="USD"/>
    <d v="2015-07-03T21:26:26"/>
    <x v="1991"/>
    <b v="0"/>
    <n v="3"/>
    <b v="0"/>
    <x v="8"/>
  </r>
  <r>
    <n v="1992"/>
    <s v="The Wonderful World of Princes &amp; Princesses"/>
    <s v="A complete revamp of all the Disney Princes &amp; Princesses!"/>
    <n v="1500"/>
    <n v="2"/>
    <x v="2"/>
    <s v="US"/>
    <s v="USD"/>
    <d v="2015-02-18T03:26:31"/>
    <x v="1992"/>
    <b v="0"/>
    <n v="2"/>
    <b v="0"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d v="2015-12-21T14:07:17"/>
    <x v="1993"/>
    <b v="0"/>
    <n v="0"/>
    <b v="0"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d v="2016-12-07T01:09:02"/>
    <x v="1994"/>
    <b v="0"/>
    <n v="0"/>
    <b v="0"/>
    <x v="8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d v="2015-07-16T21:38:56"/>
    <x v="1995"/>
    <b v="0"/>
    <n v="3"/>
    <b v="0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d v="2014-07-10T19:40:11"/>
    <x v="1996"/>
    <b v="0"/>
    <n v="0"/>
    <b v="0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d v="2014-08-26T22:20:12"/>
    <x v="1997"/>
    <b v="0"/>
    <n v="0"/>
    <b v="0"/>
    <x v="8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d v="2014-08-01T02:50:38"/>
    <x v="1998"/>
    <b v="0"/>
    <n v="3"/>
    <b v="0"/>
    <x v="8"/>
  </r>
  <r>
    <n v="1999"/>
    <s v="Planet Venus"/>
    <s v="This is a portrait photo project aiming to inspire women to explore themselves and live their passion"/>
    <n v="31000"/>
    <n v="236"/>
    <x v="2"/>
    <s v="GB"/>
    <s v="GBP"/>
    <d v="2014-11-13T12:35:08"/>
    <x v="1999"/>
    <b v="0"/>
    <n v="7"/>
    <b v="0"/>
    <x v="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d v="2016-01-06T22:50:13"/>
    <x v="2000"/>
    <b v="0"/>
    <n v="25"/>
    <b v="0"/>
    <x v="8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d v="2015-06-12T20:00:00"/>
    <x v="2001"/>
    <b v="1"/>
    <n v="1637"/>
    <b v="1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d v="2017-01-23T17:05:43"/>
    <x v="2002"/>
    <b v="1"/>
    <n v="1375"/>
    <b v="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d v="2010-07-02T23:00:00"/>
    <x v="2003"/>
    <b v="1"/>
    <n v="17"/>
    <b v="1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d v="2014-07-10T14:31:03"/>
    <x v="2004"/>
    <b v="1"/>
    <n v="354"/>
    <b v="1"/>
    <x v="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d v="2013-10-16T03:59:00"/>
    <x v="2005"/>
    <b v="1"/>
    <n v="191"/>
    <b v="1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d v="2014-12-03T13:00:45"/>
    <x v="2006"/>
    <b v="1"/>
    <n v="303"/>
    <b v="1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d v="2010-08-24T04:00:00"/>
    <x v="2007"/>
    <b v="1"/>
    <n v="137"/>
    <b v="1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d v="2011-09-19T14:30:22"/>
    <x v="2008"/>
    <b v="1"/>
    <n v="41"/>
    <b v="1"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d v="2016-11-23T08:45:43"/>
    <x v="2009"/>
    <b v="1"/>
    <n v="398"/>
    <b v="1"/>
    <x v="2"/>
  </r>
  <r>
    <n v="2010"/>
    <s v="Weighitz: Weigh Smarter"/>
    <s v="Weighitz are miniature smart scales designed to weigh anything in the home."/>
    <n v="30000"/>
    <n v="96015.9"/>
    <x v="0"/>
    <s v="US"/>
    <s v="USD"/>
    <d v="2016-08-18T23:54:51"/>
    <x v="2010"/>
    <b v="1"/>
    <n v="1737"/>
    <b v="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d v="2016-01-11T23:00:00"/>
    <x v="2011"/>
    <b v="1"/>
    <n v="971"/>
    <b v="1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d v="2015-02-05T19:44:01"/>
    <x v="2012"/>
    <b v="1"/>
    <n v="183"/>
    <b v="1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d v="2016-07-08T23:03:34"/>
    <x v="2013"/>
    <b v="1"/>
    <n v="4562"/>
    <b v="1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d v="2013-03-25T04:08:59"/>
    <x v="2014"/>
    <b v="1"/>
    <n v="26457"/>
    <b v="1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d v="2011-09-09T21:02:43"/>
    <x v="2015"/>
    <b v="1"/>
    <n v="162"/>
    <b v="1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d v="2013-03-09T21:08:19"/>
    <x v="2016"/>
    <b v="1"/>
    <n v="479"/>
    <b v="1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d v="2012-03-24T04:00:00"/>
    <x v="2017"/>
    <b v="1"/>
    <n v="426"/>
    <b v="1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d v="2015-08-13T08:46:49"/>
    <x v="2018"/>
    <b v="1"/>
    <n v="450"/>
    <b v="1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d v="2016-09-22T17:00:21"/>
    <x v="2019"/>
    <b v="1"/>
    <n v="1780"/>
    <b v="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d v="2014-05-14T23:04:00"/>
    <x v="2020"/>
    <b v="1"/>
    <n v="122"/>
    <b v="1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d v="2014-09-24T01:41:37"/>
    <x v="2021"/>
    <b v="1"/>
    <n v="95"/>
    <b v="1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d v="2016-06-11T13:39:32"/>
    <x v="2022"/>
    <b v="1"/>
    <n v="325"/>
    <b v="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d v="2015-06-11T10:05:53"/>
    <x v="2023"/>
    <b v="1"/>
    <n v="353"/>
    <b v="1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d v="2012-08-13T03:00:00"/>
    <x v="2024"/>
    <b v="1"/>
    <n v="105"/>
    <b v="1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d v="2015-06-11T04:25:46"/>
    <x v="2025"/>
    <b v="1"/>
    <n v="729"/>
    <b v="1"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d v="2014-04-21T03:59:00"/>
    <x v="2026"/>
    <b v="1"/>
    <n v="454"/>
    <b v="1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d v="2015-03-30T18:31:59"/>
    <x v="2027"/>
    <b v="1"/>
    <n v="539"/>
    <b v="1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d v="2010-03-15T21:55:00"/>
    <x v="2028"/>
    <b v="1"/>
    <n v="79"/>
    <b v="1"/>
    <x v="2"/>
  </r>
  <r>
    <n v="2029"/>
    <s v="Lumin8 Pro"/>
    <s v="Lumin8 Pro is a fun and easy to use light controller that makes light dance to your favorite music."/>
    <n v="2500"/>
    <n v="9030"/>
    <x v="0"/>
    <s v="US"/>
    <s v="USD"/>
    <d v="2014-08-27T00:31:21"/>
    <x v="2029"/>
    <b v="1"/>
    <n v="94"/>
    <b v="1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d v="2012-11-29T23:54:56"/>
    <x v="2030"/>
    <b v="1"/>
    <n v="625"/>
    <b v="1"/>
    <x v="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d v="2015-01-09T01:00:00"/>
    <x v="2031"/>
    <b v="1"/>
    <n v="508"/>
    <b v="1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d v="2016-12-15T05:00:00"/>
    <x v="2032"/>
    <b v="1"/>
    <n v="531"/>
    <b v="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d v="2014-04-26T01:58:38"/>
    <x v="2033"/>
    <b v="1"/>
    <n v="158"/>
    <b v="1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d v="2015-05-07T06:58:00"/>
    <x v="2034"/>
    <b v="1"/>
    <n v="508"/>
    <b v="1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d v="2015-12-19T01:00:00"/>
    <x v="2035"/>
    <b v="1"/>
    <n v="644"/>
    <b v="1"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d v="2014-05-09T20:45:19"/>
    <x v="2036"/>
    <b v="1"/>
    <n v="848"/>
    <b v="1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d v="2013-12-30T06:02:33"/>
    <x v="2037"/>
    <b v="1"/>
    <n v="429"/>
    <b v="1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d v="2013-07-01T18:00:00"/>
    <x v="2038"/>
    <b v="1"/>
    <n v="204"/>
    <b v="1"/>
    <x v="2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d v="2016-12-01T04:59:00"/>
    <x v="2039"/>
    <b v="1"/>
    <n v="379"/>
    <b v="1"/>
    <x v="2"/>
  </r>
  <r>
    <n v="2040"/>
    <s v="Programmable Capacitor"/>
    <s v="4.29 Billion+ Capacitor Combinations._x000a_No Coding Required."/>
    <n v="3000"/>
    <n v="7445.14"/>
    <x v="0"/>
    <s v="US"/>
    <s v="USD"/>
    <d v="2013-11-15T23:15:03"/>
    <x v="2040"/>
    <b v="1"/>
    <n v="271"/>
    <b v="1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d v="2016-11-10T13:37:07"/>
    <x v="2041"/>
    <b v="0"/>
    <n v="120"/>
    <b v="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d v="2016-01-22T16:59:34"/>
    <x v="2042"/>
    <b v="0"/>
    <n v="140"/>
    <b v="1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d v="2016-12-11T04:59:00"/>
    <x v="2043"/>
    <b v="0"/>
    <n v="193"/>
    <b v="1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d v="2015-06-13T16:25:14"/>
    <x v="2044"/>
    <b v="0"/>
    <n v="180"/>
    <b v="1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d v="2012-07-09T02:07:27"/>
    <x v="2045"/>
    <b v="0"/>
    <n v="263"/>
    <b v="1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d v="2013-05-23T04:07:24"/>
    <x v="2046"/>
    <b v="0"/>
    <n v="217"/>
    <b v="1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d v="2015-04-17T00:00:00"/>
    <x v="2047"/>
    <b v="0"/>
    <n v="443"/>
    <b v="1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d v="2013-05-23T15:38:11"/>
    <x v="2048"/>
    <b v="0"/>
    <n v="1373"/>
    <b v="1"/>
    <x v="2"/>
  </r>
  <r>
    <n v="2049"/>
    <s v="LOCK8 - the World's First Smart Bike Lock"/>
    <s v="Keyless. Alarm secured. GPS tracking."/>
    <n v="50000"/>
    <n v="60095.35"/>
    <x v="0"/>
    <s v="GB"/>
    <s v="GBP"/>
    <d v="2013-12-02T22:59:00"/>
    <x v="2049"/>
    <b v="0"/>
    <n v="742"/>
    <b v="1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d v="2015-05-31T01:42:58"/>
    <x v="2050"/>
    <b v="0"/>
    <n v="170"/>
    <b v="1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d v="2013-12-26T00:32:17"/>
    <x v="2051"/>
    <b v="0"/>
    <n v="242"/>
    <b v="1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d v="2016-02-20T02:00:53"/>
    <x v="2052"/>
    <b v="0"/>
    <n v="541"/>
    <b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d v="2015-11-25T15:49:11"/>
    <x v="2053"/>
    <b v="0"/>
    <n v="121"/>
    <b v="1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d v="2014-05-02T12:30:10"/>
    <x v="2054"/>
    <b v="0"/>
    <n v="621"/>
    <b v="1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d v="2014-12-03T04:00:00"/>
    <x v="2055"/>
    <b v="0"/>
    <n v="101"/>
    <b v="1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d v="2013-04-17T18:15:42"/>
    <x v="2056"/>
    <b v="0"/>
    <n v="554"/>
    <b v="1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d v="2016-02-26T11:52:12"/>
    <x v="2057"/>
    <b v="0"/>
    <n v="666"/>
    <b v="1"/>
    <x v="2"/>
  </r>
  <r>
    <n v="2058"/>
    <s v="Raspberry Pi Debug Clip"/>
    <s v="Making using the serial terminal on the Raspberry Pi as easy as Pi!"/>
    <n v="2560"/>
    <n v="4308"/>
    <x v="0"/>
    <s v="GB"/>
    <s v="GBP"/>
    <d v="2015-03-02T20:00:00"/>
    <x v="2058"/>
    <b v="0"/>
    <n v="410"/>
    <b v="1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d v="2016-01-31T21:59:00"/>
    <x v="2059"/>
    <b v="0"/>
    <n v="375"/>
    <b v="1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d v="2014-07-23T15:25:50"/>
    <x v="2060"/>
    <b v="0"/>
    <n v="1364"/>
    <b v="1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d v="2016-12-31T18:20:54"/>
    <x v="2061"/>
    <b v="0"/>
    <n v="35"/>
    <b v="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d v="2016-03-24T08:11:38"/>
    <x v="2062"/>
    <b v="0"/>
    <n v="203"/>
    <b v="1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d v="2016-05-15T17:35:01"/>
    <x v="2063"/>
    <b v="0"/>
    <n v="49"/>
    <b v="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d v="2013-05-31T12:00:00"/>
    <x v="2064"/>
    <b v="0"/>
    <n v="5812"/>
    <b v="1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d v="2013-12-25T08:00:29"/>
    <x v="2065"/>
    <b v="0"/>
    <n v="1556"/>
    <b v="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d v="2014-08-23T18:31:23"/>
    <x v="2066"/>
    <b v="0"/>
    <n v="65"/>
    <b v="1"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d v="2015-05-24T20:29:36"/>
    <x v="2067"/>
    <b v="0"/>
    <n v="10"/>
    <b v="1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d v="2016-10-20T20:11:55"/>
    <x v="2068"/>
    <b v="0"/>
    <n v="76"/>
    <b v="1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d v="2016-01-02T23:19:51"/>
    <x v="2069"/>
    <b v="0"/>
    <n v="263"/>
    <b v="1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d v="2016-06-28T15:45:23"/>
    <x v="2070"/>
    <b v="0"/>
    <n v="1530"/>
    <b v="1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d v="2016-10-02T06:41:24"/>
    <x v="2071"/>
    <b v="0"/>
    <n v="278"/>
    <b v="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d v="2016-05-07T13:57:12"/>
    <x v="2072"/>
    <b v="0"/>
    <n v="350"/>
    <b v="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d v="2015-05-08T16:01:58"/>
    <x v="2073"/>
    <b v="0"/>
    <n v="470"/>
    <b v="1"/>
    <x v="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d v="2016-05-06T19:49:42"/>
    <x v="2074"/>
    <b v="0"/>
    <n v="3"/>
    <b v="1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d v="2013-07-25T16:21:28"/>
    <x v="2075"/>
    <b v="0"/>
    <n v="8200"/>
    <b v="1"/>
    <x v="2"/>
  </r>
  <r>
    <n v="2076"/>
    <s v="Earin - The Worlds Smallest Wireless Earbuds"/>
    <s v="Wireless earbuds filled with sound, yet so small they are almost invisible!"/>
    <n v="179000"/>
    <n v="972594.99"/>
    <x v="0"/>
    <s v="GB"/>
    <s v="GBP"/>
    <d v="2014-07-23T21:08:09"/>
    <x v="2076"/>
    <b v="0"/>
    <n v="8359"/>
    <b v="1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d v="2015-06-05T21:00:00"/>
    <x v="2077"/>
    <b v="0"/>
    <n v="188"/>
    <b v="1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d v="2016-12-18T18:30:57"/>
    <x v="2078"/>
    <b v="0"/>
    <n v="48"/>
    <b v="1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d v="2015-06-25T19:00:00"/>
    <x v="2079"/>
    <b v="0"/>
    <n v="607"/>
    <b v="1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d v="2015-11-11T23:58:20"/>
    <x v="2080"/>
    <b v="0"/>
    <n v="50"/>
    <b v="1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d v="2012-05-16T04:59:00"/>
    <x v="2081"/>
    <b v="0"/>
    <n v="55"/>
    <b v="1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d v="2011-11-24T03:53:16"/>
    <x v="2082"/>
    <b v="0"/>
    <n v="38"/>
    <b v="1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d v="2012-06-04T17:19:55"/>
    <x v="2083"/>
    <b v="0"/>
    <n v="25"/>
    <b v="1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d v="2014-05-04T06:59:00"/>
    <x v="2084"/>
    <b v="0"/>
    <n v="46"/>
    <b v="1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d v="2012-07-15T20:03:07"/>
    <x v="2085"/>
    <b v="0"/>
    <n v="83"/>
    <b v="1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d v="2011-12-14T04:59:00"/>
    <x v="2086"/>
    <b v="0"/>
    <n v="35"/>
    <b v="1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d v="2011-09-08T04:54:18"/>
    <x v="2087"/>
    <b v="0"/>
    <n v="25"/>
    <b v="1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d v="2010-09-11T03:59:00"/>
    <x v="2088"/>
    <b v="0"/>
    <n v="75"/>
    <b v="1"/>
    <x v="4"/>
  </r>
  <r>
    <n v="2089"/>
    <s v="Little Moses EP"/>
    <s v="Little Moses is trying to record their first EP, and we can't do it without your help!"/>
    <n v="2500"/>
    <n v="3010.01"/>
    <x v="0"/>
    <s v="US"/>
    <s v="USD"/>
    <d v="2013-08-02T01:49:54"/>
    <x v="2089"/>
    <b v="0"/>
    <n v="62"/>
    <b v="1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d v="2013-02-24T09:09:15"/>
    <x v="2090"/>
    <b v="0"/>
    <n v="160"/>
    <b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d v="2011-03-01T20:00:00"/>
    <x v="2091"/>
    <b v="0"/>
    <n v="246"/>
    <b v="1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d v="2011-10-07T16:58:52"/>
    <x v="2092"/>
    <b v="0"/>
    <n v="55"/>
    <b v="1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d v="2012-12-22T21:30:32"/>
    <x v="2093"/>
    <b v="0"/>
    <n v="23"/>
    <b v="1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d v="2012-03-05T03:00:00"/>
    <x v="2094"/>
    <b v="0"/>
    <n v="72"/>
    <b v="1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d v="2011-10-02T17:36:13"/>
    <x v="2095"/>
    <b v="0"/>
    <n v="22"/>
    <b v="1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d v="2012-10-26T03:59:00"/>
    <x v="2096"/>
    <b v="0"/>
    <n v="14"/>
    <b v="1"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d v="2011-12-01T15:02:15"/>
    <x v="2097"/>
    <b v="0"/>
    <n v="38"/>
    <b v="1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d v="2012-03-08T02:43:55"/>
    <x v="2098"/>
    <b v="0"/>
    <n v="32"/>
    <b v="1"/>
    <x v="4"/>
  </r>
  <r>
    <n v="2099"/>
    <s v="Roosevelt Died."/>
    <s v="Our tour van died, we need help!"/>
    <n v="3000"/>
    <n v="3971"/>
    <x v="0"/>
    <s v="US"/>
    <s v="USD"/>
    <d v="2015-07-02T03:40:00"/>
    <x v="2099"/>
    <b v="0"/>
    <n v="63"/>
    <b v="1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d v="2012-06-30T03:59:00"/>
    <x v="2100"/>
    <b v="0"/>
    <n v="27"/>
    <b v="1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d v="2012-02-13T03:35:14"/>
    <x v="2101"/>
    <b v="0"/>
    <n v="44"/>
    <b v="1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d v="2011-05-05T20:50:48"/>
    <x v="2102"/>
    <b v="0"/>
    <n v="38"/>
    <b v="1"/>
    <x v="4"/>
  </r>
  <r>
    <n v="2103"/>
    <s v="Matthew Moon's New Album"/>
    <s v="Indie rocker, Matthew Moon, has something to share with you..."/>
    <n v="7777"/>
    <n v="11364"/>
    <x v="0"/>
    <s v="US"/>
    <s v="USD"/>
    <d v="2012-11-09T19:07:07"/>
    <x v="2103"/>
    <b v="0"/>
    <n v="115"/>
    <b v="1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d v="2013-05-31T00:00:00"/>
    <x v="2104"/>
    <b v="0"/>
    <n v="37"/>
    <b v="1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d v="2014-11-21T04:00:00"/>
    <x v="2105"/>
    <b v="0"/>
    <n v="99"/>
    <b v="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d v="2013-01-26T05:09:34"/>
    <x v="2106"/>
    <b v="0"/>
    <n v="44"/>
    <b v="1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d v="2014-11-12T18:03:13"/>
    <x v="2107"/>
    <b v="0"/>
    <n v="58"/>
    <b v="1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d v="2012-09-10T03:55:00"/>
    <x v="2108"/>
    <b v="0"/>
    <n v="191"/>
    <b v="1"/>
    <x v="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d v="2015-07-05T17:00:17"/>
    <x v="2109"/>
    <b v="0"/>
    <n v="40"/>
    <b v="1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d v="2014-05-28T04:59:00"/>
    <x v="2110"/>
    <b v="0"/>
    <n v="38"/>
    <b v="1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d v="2011-08-15T01:00:00"/>
    <x v="2111"/>
    <b v="0"/>
    <n v="39"/>
    <b v="1"/>
    <x v="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d v="2013-04-15T22:16:33"/>
    <x v="2112"/>
    <b v="0"/>
    <n v="11"/>
    <b v="1"/>
    <x v="4"/>
  </r>
  <r>
    <n v="2113"/>
    <s v="Summer Underground // Honeycomb LP"/>
    <s v="Help us fund our second full-length album Honeycomb!"/>
    <n v="7000"/>
    <n v="7340"/>
    <x v="0"/>
    <s v="US"/>
    <s v="USD"/>
    <d v="2014-09-23T20:46:16"/>
    <x v="2113"/>
    <b v="0"/>
    <n v="107"/>
    <b v="1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d v="2010-12-09T04:59:00"/>
    <x v="2114"/>
    <b v="0"/>
    <n v="147"/>
    <b v="1"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d v="2011-02-20T01:56:41"/>
    <x v="2115"/>
    <b v="0"/>
    <n v="36"/>
    <b v="1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d v="2012-10-02T18:40:03"/>
    <x v="2116"/>
    <b v="0"/>
    <n v="92"/>
    <b v="1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d v="2015-10-27T04:59:00"/>
    <x v="2117"/>
    <b v="0"/>
    <n v="35"/>
    <b v="1"/>
    <x v="4"/>
  </r>
  <r>
    <n v="2118"/>
    <s v="PORCHES. vs. THE U.S.A."/>
    <s v="PORCHES.  and Documentarians tour from New York to San Francisco and back."/>
    <n v="1000"/>
    <n v="1346.11"/>
    <x v="0"/>
    <s v="US"/>
    <s v="USD"/>
    <d v="2011-07-24T20:08:56"/>
    <x v="2118"/>
    <b v="0"/>
    <n v="17"/>
    <b v="1"/>
    <x v="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d v="2012-08-16T03:07:25"/>
    <x v="2119"/>
    <b v="0"/>
    <n v="22"/>
    <b v="1"/>
    <x v="4"/>
  </r>
  <r>
    <n v="2120"/>
    <s v="Hearty Har Full Length Album"/>
    <s v="&lt;3_x000a_Coming in from outer space. Help Hearty Har record their 1st album!!"/>
    <n v="8000"/>
    <n v="8070.43"/>
    <x v="0"/>
    <s v="US"/>
    <s v="USD"/>
    <d v="2014-01-01T23:08:56"/>
    <x v="2120"/>
    <b v="0"/>
    <n v="69"/>
    <b v="1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d v="2017-01-11T17:49:08"/>
    <x v="2121"/>
    <b v="0"/>
    <n v="10"/>
    <b v="0"/>
    <x v="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d v="2017-01-07T07:12:49"/>
    <x v="2122"/>
    <b v="0"/>
    <n v="3"/>
    <b v="0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d v="2010-03-15T06:59:00"/>
    <x v="2123"/>
    <b v="0"/>
    <n v="5"/>
    <b v="0"/>
    <x v="6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d v="2010-11-30T05:00:00"/>
    <x v="2124"/>
    <b v="0"/>
    <n v="5"/>
    <b v="0"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d v="2015-08-05T00:33:53"/>
    <x v="2125"/>
    <b v="0"/>
    <n v="27"/>
    <b v="0"/>
    <x v="6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d v="2014-12-08T23:21:27"/>
    <x v="2126"/>
    <b v="0"/>
    <n v="2"/>
    <b v="0"/>
    <x v="6"/>
  </r>
  <r>
    <n v="2127"/>
    <s v="Three Monkeys - Part 1: Into the Abyss"/>
    <s v="Three Monkeys is an audio adventure game for PC."/>
    <n v="28000"/>
    <n v="8076"/>
    <x v="2"/>
    <s v="GB"/>
    <s v="GBP"/>
    <d v="2015-03-12T11:07:43"/>
    <x v="2127"/>
    <b v="0"/>
    <n v="236"/>
    <b v="0"/>
    <x v="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d v="2014-09-21T18:32:49"/>
    <x v="2128"/>
    <b v="0"/>
    <n v="1"/>
    <b v="0"/>
    <x v="6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d v="2016-03-10T00:35:00"/>
    <x v="2129"/>
    <b v="0"/>
    <n v="12"/>
    <b v="0"/>
    <x v="6"/>
  </r>
  <r>
    <n v="2130"/>
    <s v="Wondrous Adventures: A Kid's Game"/>
    <s v="You are the hero tasked to save your home from the villainous Sanword."/>
    <n v="42000"/>
    <n v="85"/>
    <x v="2"/>
    <s v="US"/>
    <s v="USD"/>
    <d v="2014-08-16T02:04:23"/>
    <x v="2130"/>
    <b v="0"/>
    <n v="4"/>
    <b v="0"/>
    <x v="6"/>
  </r>
  <r>
    <n v="2131"/>
    <s v="Scout's Honor"/>
    <s v="From frightened girl to empowered woman, Scout's Honor is a tale about facing your fears and overcoming odds."/>
    <n v="500"/>
    <n v="25"/>
    <x v="2"/>
    <s v="US"/>
    <s v="USD"/>
    <d v="2015-07-12T04:58:11"/>
    <x v="2131"/>
    <b v="0"/>
    <n v="3"/>
    <b v="0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d v="2014-02-03T11:41:32"/>
    <x v="2132"/>
    <b v="0"/>
    <n v="99"/>
    <b v="0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d v="2011-04-24T06:59:00"/>
    <x v="2133"/>
    <b v="0"/>
    <n v="3"/>
    <b v="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d v="2013-04-27T21:16:31"/>
    <x v="2134"/>
    <b v="0"/>
    <n v="3"/>
    <b v="0"/>
    <x v="6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d v="2012-10-04T23:07:13"/>
    <x v="2135"/>
    <b v="0"/>
    <n v="22"/>
    <b v="0"/>
    <x v="6"/>
  </r>
  <r>
    <n v="2136"/>
    <s v="Dark Paradise"/>
    <s v="A dark and twisted game with physiological madness and corruption as a man becomes the ultimate bio weapon."/>
    <n v="80000"/>
    <n v="47.69"/>
    <x v="2"/>
    <s v="US"/>
    <s v="USD"/>
    <d v="2013-10-19T12:13:06"/>
    <x v="2136"/>
    <b v="0"/>
    <n v="4"/>
    <b v="0"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d v="2014-12-05T18:30:29"/>
    <x v="2137"/>
    <b v="0"/>
    <n v="534"/>
    <b v="0"/>
    <x v="6"/>
  </r>
  <r>
    <n v="2138"/>
    <s v="Tales Of Tameria - Dawning Light"/>
    <s v="A game with a mixture of a few genres from RPG, Simulation and to adventure elements."/>
    <n v="1000"/>
    <n v="128"/>
    <x v="2"/>
    <s v="GB"/>
    <s v="GBP"/>
    <d v="2013-11-09T01:18:59"/>
    <x v="2138"/>
    <b v="0"/>
    <n v="12"/>
    <b v="0"/>
    <x v="6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d v="2016-11-03T18:00:08"/>
    <x v="2139"/>
    <b v="0"/>
    <n v="56"/>
    <b v="0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d v="2013-01-11T20:00:24"/>
    <x v="2140"/>
    <b v="0"/>
    <n v="11"/>
    <b v="0"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d v="2014-11-14T06:39:19"/>
    <x v="2141"/>
    <b v="0"/>
    <n v="0"/>
    <b v="0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d v="2015-12-30T16:50:10"/>
    <x v="2142"/>
    <b v="0"/>
    <n v="12"/>
    <b v="0"/>
    <x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d v="2010-07-21T19:00:00"/>
    <x v="2143"/>
    <b v="0"/>
    <n v="5"/>
    <b v="0"/>
    <x v="6"/>
  </r>
  <r>
    <n v="2144"/>
    <s v="Project Starborn"/>
    <s v="A thousand community-built sandbox games (and more!) with a fully-customizable game engine."/>
    <n v="35500"/>
    <n v="607"/>
    <x v="2"/>
    <s v="US"/>
    <s v="USD"/>
    <d v="2013-09-14T13:07:20"/>
    <x v="2144"/>
    <b v="0"/>
    <n v="24"/>
    <b v="0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d v="2013-11-27T06:41:54"/>
    <x v="2145"/>
    <b v="0"/>
    <n v="89"/>
    <b v="0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d v="2016-02-11T16:18:30"/>
    <x v="2146"/>
    <b v="0"/>
    <n v="1"/>
    <b v="0"/>
    <x v="6"/>
  </r>
  <r>
    <n v="2147"/>
    <s v="Johnny Rocketfingers 3"/>
    <s v="A Point and Click Adventure on Steroids."/>
    <n v="390000"/>
    <n v="2716"/>
    <x v="2"/>
    <s v="US"/>
    <s v="USD"/>
    <d v="2014-11-16T08:05:48"/>
    <x v="2147"/>
    <b v="0"/>
    <n v="55"/>
    <b v="0"/>
    <x v="6"/>
  </r>
  <r>
    <n v="2148"/>
    <s v="ZomBlock's"/>
    <s v="zomblock's is a online zombie survival game where you can craft new weapons,find food and water to keep yourself alive."/>
    <n v="100"/>
    <n v="2"/>
    <x v="2"/>
    <s v="GB"/>
    <s v="GBP"/>
    <d v="2015-04-02T16:36:22"/>
    <x v="2148"/>
    <b v="0"/>
    <n v="2"/>
    <b v="0"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d v="2010-07-31T00:00:00"/>
    <x v="2149"/>
    <b v="0"/>
    <n v="0"/>
    <b v="0"/>
    <x v="6"/>
  </r>
  <r>
    <n v="2150"/>
    <s v="The Unknown Door"/>
    <s v="A pixel styled open world detective game."/>
    <n v="50000"/>
    <n v="405"/>
    <x v="2"/>
    <s v="NO"/>
    <s v="NOK"/>
    <d v="2016-07-13T06:49:59"/>
    <x v="2150"/>
    <b v="0"/>
    <n v="4"/>
    <b v="0"/>
    <x v="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d v="2016-06-29T20:20:14"/>
    <x v="2151"/>
    <b v="0"/>
    <n v="6"/>
    <b v="0"/>
    <x v="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d v="2014-03-15T18:58:29"/>
    <x v="2152"/>
    <b v="0"/>
    <n v="4"/>
    <b v="0"/>
    <x v="6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d v="2015-01-10T07:59:00"/>
    <x v="2153"/>
    <b v="0"/>
    <n v="4"/>
    <b v="0"/>
    <x v="6"/>
  </r>
  <r>
    <n v="2154"/>
    <s v="Demigods - Rise of the Children - Part 1 (Design)"/>
    <s v="A Real Time Strategy game based on Greek mythology in a fictional world."/>
    <n v="250"/>
    <n v="2"/>
    <x v="2"/>
    <s v="US"/>
    <s v="USD"/>
    <d v="2014-01-28T15:10:27"/>
    <x v="2154"/>
    <b v="0"/>
    <n v="2"/>
    <b v="0"/>
    <x v="6"/>
  </r>
  <r>
    <n v="2155"/>
    <s v="VoxelMaze"/>
    <s v="A Level Editor, Turned up to eleven. Infinite creativity in one package, solo or with up to 16 of your friends."/>
    <n v="5000"/>
    <n v="115"/>
    <x v="2"/>
    <s v="GB"/>
    <s v="GBP"/>
    <d v="2016-03-31T16:56:25"/>
    <x v="2155"/>
    <b v="0"/>
    <n v="5"/>
    <b v="0"/>
    <x v="6"/>
  </r>
  <r>
    <n v="2156"/>
    <s v="Beyond Black Space"/>
    <s v="Captain and manage your ship along with your crew in this deep space adventure! (PC/Linux/Mac)"/>
    <n v="56000"/>
    <n v="1493"/>
    <x v="2"/>
    <s v="US"/>
    <s v="USD"/>
    <d v="2013-09-16T20:30:06"/>
    <x v="2156"/>
    <b v="0"/>
    <n v="83"/>
    <b v="0"/>
    <x v="6"/>
  </r>
  <r>
    <n v="2157"/>
    <s v="Nin"/>
    <s v="Gamers and 90's fans unite in this small tale of epic proportions!"/>
    <n v="75000"/>
    <n v="21144"/>
    <x v="2"/>
    <s v="US"/>
    <s v="USD"/>
    <d v="2016-12-23T07:59:00"/>
    <x v="2157"/>
    <b v="0"/>
    <n v="57"/>
    <b v="0"/>
    <x v="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d v="2013-02-04T20:29:34"/>
    <x v="2158"/>
    <b v="0"/>
    <n v="311"/>
    <b v="0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d v="2011-07-16T17:32:54"/>
    <x v="2159"/>
    <b v="0"/>
    <n v="2"/>
    <b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d v="2012-05-19T17:05:05"/>
    <x v="2160"/>
    <b v="0"/>
    <n v="16"/>
    <b v="0"/>
    <x v="6"/>
  </r>
  <r>
    <n v="2161"/>
    <s v="CallMeGhost DEBUT ALBUM preorder!"/>
    <s v="We're trying to fund hard copies of our debut album!"/>
    <n v="400"/>
    <n v="463"/>
    <x v="0"/>
    <s v="US"/>
    <s v="USD"/>
    <d v="2015-09-23T20:27:39"/>
    <x v="2161"/>
    <b v="0"/>
    <n v="13"/>
    <b v="1"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d v="2014-07-24T18:23:11"/>
    <x v="2162"/>
    <b v="0"/>
    <n v="58"/>
    <b v="1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d v="2015-06-08T03:50:00"/>
    <x v="2163"/>
    <b v="0"/>
    <n v="44"/>
    <b v="1"/>
    <x v="4"/>
  </r>
  <r>
    <n v="2164"/>
    <s v="Rosaline debut record"/>
    <s v="South Florida roots country/rock outfit's long awaited debut record"/>
    <n v="5500"/>
    <n v="5645"/>
    <x v="0"/>
    <s v="US"/>
    <s v="USD"/>
    <d v="2016-06-25T03:59:00"/>
    <x v="2164"/>
    <b v="0"/>
    <n v="83"/>
    <b v="1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d v="2016-04-08T15:00:35"/>
    <x v="2165"/>
    <b v="0"/>
    <n v="117"/>
    <b v="1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d v="2014-12-05T21:06:58"/>
    <x v="2166"/>
    <b v="0"/>
    <n v="32"/>
    <b v="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d v="2012-09-15T01:35:37"/>
    <x v="2167"/>
    <b v="0"/>
    <n v="8"/>
    <b v="1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d v="2017-02-10T05:00:00"/>
    <x v="2168"/>
    <b v="0"/>
    <n v="340"/>
    <b v="1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d v="2017-03-02T16:49:11"/>
    <x v="2169"/>
    <b v="0"/>
    <n v="7"/>
    <b v="1"/>
    <x v="4"/>
  </r>
  <r>
    <n v="2170"/>
    <s v="STETSON'S NEW EP"/>
    <s v="We are a hard rock band from Northern California trying to raise $350 for our next EP. Be a part of our journey!"/>
    <n v="350"/>
    <n v="633"/>
    <x v="0"/>
    <s v="US"/>
    <s v="USD"/>
    <d v="2015-08-22T18:00:22"/>
    <x v="2170"/>
    <b v="0"/>
    <n v="19"/>
    <b v="1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d v="2015-06-22T05:00:00"/>
    <x v="2171"/>
    <b v="0"/>
    <n v="47"/>
    <b v="1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d v="2015-04-18T13:55:20"/>
    <x v="2172"/>
    <b v="0"/>
    <n v="13"/>
    <b v="1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d v="2013-09-10T03:59:00"/>
    <x v="2173"/>
    <b v="0"/>
    <n v="90"/>
    <b v="1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d v="2016-05-05T13:01:47"/>
    <x v="2174"/>
    <b v="0"/>
    <n v="63"/>
    <b v="1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d v="2016-07-21T00:13:06"/>
    <x v="2175"/>
    <b v="0"/>
    <n v="26"/>
    <b v="1"/>
    <x v="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d v="2015-05-02T15:11:49"/>
    <x v="2176"/>
    <b v="0"/>
    <n v="71"/>
    <b v="1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d v="2016-06-06T06:01:07"/>
    <x v="2177"/>
    <b v="0"/>
    <n v="38"/>
    <b v="1"/>
    <x v="4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d v="2017-01-18T15:16:37"/>
    <x v="2178"/>
    <b v="0"/>
    <n v="859"/>
    <b v="1"/>
    <x v="4"/>
  </r>
  <r>
    <n v="2179"/>
    <s v="Woodhouse EP"/>
    <s v="Woodhouse is making an EP!  If you are a fan of whiskey and loud guitars, contribute to the cause!"/>
    <n v="1000"/>
    <n v="1614"/>
    <x v="0"/>
    <s v="US"/>
    <s v="USD"/>
    <d v="2015-04-11T04:06:32"/>
    <x v="2179"/>
    <b v="0"/>
    <n v="21"/>
    <b v="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d v="2015-11-13T17:04:28"/>
    <x v="2180"/>
    <b v="0"/>
    <n v="78"/>
    <b v="1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d v="2017-02-21T00:07:33"/>
    <x v="2181"/>
    <b v="0"/>
    <n v="53"/>
    <b v="1"/>
    <x v="6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d v="2014-10-02T21:37:05"/>
    <x v="2182"/>
    <b v="0"/>
    <n v="356"/>
    <b v="1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d v="2017-02-09T05:00:00"/>
    <x v="2183"/>
    <b v="0"/>
    <n v="279"/>
    <b v="1"/>
    <x v="6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d v="2016-01-25T16:00:00"/>
    <x v="2184"/>
    <b v="1"/>
    <n v="266"/>
    <b v="1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d v="2013-03-26T08:23:59"/>
    <x v="2185"/>
    <b v="0"/>
    <n v="623"/>
    <b v="1"/>
    <x v="6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d v="2016-09-07T02:00:00"/>
    <x v="2186"/>
    <b v="0"/>
    <n v="392"/>
    <b v="1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d v="2015-04-03T03:59:00"/>
    <x v="2187"/>
    <b v="1"/>
    <n v="3562"/>
    <b v="1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d v="2016-10-25T17:00:00"/>
    <x v="2188"/>
    <b v="0"/>
    <n v="514"/>
    <b v="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d v="2016-04-21T22:00:00"/>
    <x v="2189"/>
    <b v="0"/>
    <n v="88"/>
    <b v="1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d v="2016-03-23T06:59:00"/>
    <x v="2190"/>
    <b v="0"/>
    <n v="537"/>
    <b v="1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d v="2017-02-14T20:00:27"/>
    <x v="2191"/>
    <b v="0"/>
    <n v="25"/>
    <b v="1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d v="2016-12-15T23:00:00"/>
    <x v="2192"/>
    <b v="0"/>
    <n v="3238"/>
    <b v="1"/>
    <x v="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d v="2016-11-21T04:59:00"/>
    <x v="2193"/>
    <b v="0"/>
    <n v="897"/>
    <b v="1"/>
    <x v="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d v="2016-03-26T17:11:30"/>
    <x v="2194"/>
    <b v="0"/>
    <n v="878"/>
    <b v="1"/>
    <x v="6"/>
  </r>
  <r>
    <n v="2195"/>
    <s v="Purgatoria: City of Angels"/>
    <s v="A gritty, noir tabletop RPG with a fast-paced combo-based battle system."/>
    <n v="4600"/>
    <n v="5535"/>
    <x v="0"/>
    <s v="US"/>
    <s v="USD"/>
    <d v="2015-08-11T18:31:40"/>
    <x v="2195"/>
    <b v="0"/>
    <n v="115"/>
    <b v="1"/>
    <x v="6"/>
  </r>
  <r>
    <n v="2196"/>
    <s v="LACORSA Grand Prix Game (relaunch)"/>
    <s v="Race your friends in style with this classic Grand Prix game."/>
    <n v="14000"/>
    <n v="15937"/>
    <x v="0"/>
    <s v="US"/>
    <s v="USD"/>
    <d v="2016-12-02T07:00:00"/>
    <x v="2196"/>
    <b v="0"/>
    <n v="234"/>
    <b v="1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d v="2015-02-28T14:00:59"/>
    <x v="2197"/>
    <b v="0"/>
    <n v="4330"/>
    <b v="1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d v="2015-11-14T13:20:00"/>
    <x v="2198"/>
    <b v="0"/>
    <n v="651"/>
    <b v="1"/>
    <x v="6"/>
  </r>
  <r>
    <n v="2199"/>
    <s v="Decadolo. Flip it!"/>
    <s v="A new strategic board game designed to flip out your opponent."/>
    <n v="9000"/>
    <n v="13228"/>
    <x v="0"/>
    <s v="IE"/>
    <s v="EUR"/>
    <d v="2015-10-15T09:59:58"/>
    <x v="2199"/>
    <b v="1"/>
    <n v="251"/>
    <b v="1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d v="2015-07-06T03:00:00"/>
    <x v="2200"/>
    <b v="0"/>
    <n v="263"/>
    <b v="1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d v="2013-01-16T20:19:25"/>
    <x v="2201"/>
    <b v="0"/>
    <n v="28"/>
    <b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d v="2012-11-01T20:22:48"/>
    <x v="2202"/>
    <b v="0"/>
    <n v="721"/>
    <b v="1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d v="2015-09-24T20:38:02"/>
    <x v="2203"/>
    <b v="0"/>
    <n v="50"/>
    <b v="1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d v="2013-03-09T07:28:39"/>
    <x v="2204"/>
    <b v="0"/>
    <n v="73"/>
    <b v="1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d v="2012-06-01T19:43:09"/>
    <x v="2205"/>
    <b v="0"/>
    <n v="27"/>
    <b v="1"/>
    <x v="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d v="2012-04-16T06:10:24"/>
    <x v="2206"/>
    <b v="0"/>
    <n v="34"/>
    <b v="1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d v="2013-11-16T05:39:33"/>
    <x v="2207"/>
    <b v="0"/>
    <n v="7"/>
    <b v="1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d v="2012-04-07T04:00:00"/>
    <x v="2208"/>
    <b v="0"/>
    <n v="24"/>
    <b v="1"/>
    <x v="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d v="2014-04-14T23:00:00"/>
    <x v="2209"/>
    <b v="0"/>
    <n v="15"/>
    <b v="1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d v="2012-04-14T17:36:00"/>
    <x v="2210"/>
    <b v="0"/>
    <n v="72"/>
    <b v="1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d v="2014-04-10T06:59:00"/>
    <x v="2211"/>
    <b v="0"/>
    <n v="120"/>
    <b v="1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d v="2013-11-04T01:00:00"/>
    <x v="2212"/>
    <b v="0"/>
    <n v="123"/>
    <b v="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d v="2015-05-15T19:49:39"/>
    <x v="2213"/>
    <b v="0"/>
    <n v="1"/>
    <b v="1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d v="2014-02-06T19:00:48"/>
    <x v="2214"/>
    <b v="0"/>
    <n v="24"/>
    <b v="1"/>
    <x v="4"/>
  </r>
  <r>
    <n v="2215"/>
    <s v="&quot;Something to See, Not to Say&quot; - Anemometer's First EP Album"/>
    <s v="Ambient Electro Grind-fest!"/>
    <n v="550"/>
    <n v="860"/>
    <x v="0"/>
    <s v="US"/>
    <s v="USD"/>
    <d v="2012-03-13T06:59:00"/>
    <x v="2215"/>
    <b v="0"/>
    <n v="33"/>
    <b v="1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d v="2015-07-23T18:02:25"/>
    <x v="2216"/>
    <b v="0"/>
    <n v="14"/>
    <b v="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d v="2015-11-02T08:00:00"/>
    <x v="2217"/>
    <b v="0"/>
    <n v="9"/>
    <b v="1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d v="2012-08-29T00:00:00"/>
    <x v="2218"/>
    <b v="0"/>
    <n v="76"/>
    <b v="1"/>
    <x v="4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d v="2015-08-19T17:15:12"/>
    <x v="2219"/>
    <b v="0"/>
    <n v="19"/>
    <b v="1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d v="2013-07-27T01:27:16"/>
    <x v="2220"/>
    <b v="0"/>
    <n v="69"/>
    <b v="1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d v="2016-04-23T00:00:00"/>
    <x v="2221"/>
    <b v="0"/>
    <n v="218"/>
    <b v="1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d v="2012-01-28T18:54:07"/>
    <x v="2222"/>
    <b v="0"/>
    <n v="30"/>
    <b v="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d v="2015-06-27T15:22:48"/>
    <x v="2223"/>
    <b v="0"/>
    <n v="100"/>
    <b v="1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d v="2016-10-29T19:00:00"/>
    <x v="2224"/>
    <b v="0"/>
    <n v="296"/>
    <b v="1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d v="2014-09-21T19:00:15"/>
    <x v="2225"/>
    <b v="0"/>
    <n v="1204"/>
    <b v="1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d v="2016-02-12T04:59:00"/>
    <x v="2226"/>
    <b v="0"/>
    <n v="321"/>
    <b v="1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d v="2013-11-13T20:22:35"/>
    <x v="2227"/>
    <b v="0"/>
    <n v="301"/>
    <b v="1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d v="2015-08-16T06:40:36"/>
    <x v="2228"/>
    <b v="0"/>
    <n v="144"/>
    <b v="1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d v="2013-09-03T04:00:00"/>
    <x v="2229"/>
    <b v="0"/>
    <n v="539"/>
    <b v="1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d v="2014-04-25T21:08:47"/>
    <x v="2230"/>
    <b v="0"/>
    <n v="498"/>
    <b v="1"/>
    <x v="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d v="2013-06-25T05:00:00"/>
    <x v="2231"/>
    <b v="0"/>
    <n v="1113"/>
    <b v="1"/>
    <x v="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d v="2014-07-19T03:00:00"/>
    <x v="2232"/>
    <b v="0"/>
    <n v="988"/>
    <b v="1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d v="2015-12-14T00:00:00"/>
    <x v="2233"/>
    <b v="0"/>
    <n v="391"/>
    <b v="1"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d v="2017-01-05T19:47:27"/>
    <x v="2234"/>
    <b v="0"/>
    <n v="28"/>
    <b v="1"/>
    <x v="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d v="2015-03-28T23:31:51"/>
    <x v="2235"/>
    <b v="0"/>
    <n v="147"/>
    <b v="1"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d v="2016-02-01T14:48:43"/>
    <x v="2236"/>
    <b v="0"/>
    <n v="680"/>
    <b v="1"/>
    <x v="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d v="2014-11-12T07:59:00"/>
    <x v="2237"/>
    <b v="0"/>
    <n v="983"/>
    <b v="1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d v="2017-03-10T14:55:16"/>
    <x v="2238"/>
    <b v="0"/>
    <n v="79"/>
    <b v="1"/>
    <x v="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d v="2013-12-01T04:02:00"/>
    <x v="2239"/>
    <b v="0"/>
    <n v="426"/>
    <b v="1"/>
    <x v="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d v="2016-04-22T19:49:04"/>
    <x v="2240"/>
    <b v="0"/>
    <n v="96"/>
    <b v="1"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d v="2017-03-02T19:51:40"/>
    <x v="2241"/>
    <b v="0"/>
    <n v="163"/>
    <b v="1"/>
    <x v="6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d v="2013-11-27T03:02:00"/>
    <x v="2242"/>
    <b v="0"/>
    <n v="2525"/>
    <b v="1"/>
    <x v="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d v="2017-03-13T03:00:00"/>
    <x v="2243"/>
    <b v="0"/>
    <n v="2035"/>
    <b v="1"/>
    <x v="6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d v="2016-10-16T20:30:00"/>
    <x v="2244"/>
    <b v="0"/>
    <n v="290"/>
    <b v="1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d v="2014-02-21T18:00:00"/>
    <x v="2245"/>
    <b v="0"/>
    <n v="1980"/>
    <b v="1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d v="2015-09-04T19:00:10"/>
    <x v="2246"/>
    <b v="0"/>
    <n v="57"/>
    <b v="1"/>
    <x v="6"/>
  </r>
  <r>
    <n v="2247"/>
    <s v="Foragers"/>
    <s v="Take on the role of an ancient forager in this fun strategy game from the designer of Biblios."/>
    <n v="18500"/>
    <n v="19324"/>
    <x v="0"/>
    <s v="US"/>
    <s v="USD"/>
    <d v="2015-07-29T15:59:25"/>
    <x v="2247"/>
    <b v="0"/>
    <n v="380"/>
    <b v="1"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d v="2016-12-14T21:01:18"/>
    <x v="2248"/>
    <b v="0"/>
    <n v="128"/>
    <b v="1"/>
    <x v="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d v="2013-04-02T15:52:45"/>
    <x v="2249"/>
    <b v="0"/>
    <n v="180"/>
    <b v="1"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d v="2016-12-03T01:07:53"/>
    <x v="2250"/>
    <b v="0"/>
    <n v="571"/>
    <b v="1"/>
    <x v="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d v="2014-08-16T08:17:57"/>
    <x v="2251"/>
    <b v="0"/>
    <n v="480"/>
    <b v="1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d v="2016-08-06T07:52:18"/>
    <x v="2252"/>
    <b v="0"/>
    <n v="249"/>
    <b v="1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d v="2015-11-18T16:09:07"/>
    <x v="2253"/>
    <b v="0"/>
    <n v="84"/>
    <b v="1"/>
    <x v="6"/>
  </r>
  <r>
    <n v="2254"/>
    <s v="Green Couch Games Limited: FrogFlip!"/>
    <s v="A dexterity microgame by father/daughter team, Jason and Claire Kotarski. Make 100 project."/>
    <n v="500"/>
    <n v="2299"/>
    <x v="0"/>
    <s v="US"/>
    <s v="USD"/>
    <d v="2017-01-24T15:32:48"/>
    <x v="2254"/>
    <b v="0"/>
    <n v="197"/>
    <b v="1"/>
    <x v="6"/>
  </r>
  <r>
    <n v="2255"/>
    <s v="Jumbo Jets - Jet Set Expansion Set #2"/>
    <s v="This is the second set of 5 expansions for our route-building game, Jet Set!"/>
    <n v="3950"/>
    <n v="11323"/>
    <x v="0"/>
    <s v="US"/>
    <s v="USD"/>
    <d v="2016-05-07T22:50:51"/>
    <x v="2255"/>
    <b v="0"/>
    <n v="271"/>
    <b v="1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d v="2016-11-22T10:50:46"/>
    <x v="2256"/>
    <b v="0"/>
    <n v="50"/>
    <b v="1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d v="2016-06-19T23:00:00"/>
    <x v="2257"/>
    <b v="0"/>
    <n v="169"/>
    <b v="1"/>
    <x v="6"/>
  </r>
  <r>
    <n v="2258"/>
    <s v="A Sundered World"/>
    <s v="A Dungeon World campaign setting that takes place after the end of the worlds."/>
    <n v="2200"/>
    <n v="3223"/>
    <x v="0"/>
    <s v="US"/>
    <s v="USD"/>
    <d v="2015-06-11T18:01:27"/>
    <x v="2258"/>
    <b v="0"/>
    <n v="205"/>
    <b v="1"/>
    <x v="6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d v="2016-12-08T19:18:56"/>
    <x v="2259"/>
    <b v="0"/>
    <n v="206"/>
    <b v="1"/>
    <x v="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d v="2014-03-26T23:24:10"/>
    <x v="2260"/>
    <b v="0"/>
    <n v="84"/>
    <b v="1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d v="2017-02-14T17:23:40"/>
    <x v="2261"/>
    <b v="0"/>
    <n v="210"/>
    <b v="1"/>
    <x v="6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d v="2014-11-18T00:00:00"/>
    <x v="2262"/>
    <b v="0"/>
    <n v="181"/>
    <b v="1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d v="2015-01-31T19:58:33"/>
    <x v="2263"/>
    <b v="0"/>
    <n v="60"/>
    <b v="1"/>
    <x v="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d v="2016-05-23T03:00:00"/>
    <x v="2264"/>
    <b v="0"/>
    <n v="445"/>
    <b v="1"/>
    <x v="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d v="2016-11-22T20:28:27"/>
    <x v="2265"/>
    <b v="0"/>
    <n v="17"/>
    <b v="1"/>
    <x v="6"/>
  </r>
  <r>
    <n v="2266"/>
    <s v="GOAT LORDS."/>
    <s v="Want to be LORD OF THE GOATS? Start building your herd using thievery, magic, bombs and mostly goats."/>
    <n v="1500"/>
    <n v="4804"/>
    <x v="0"/>
    <s v="US"/>
    <s v="USD"/>
    <d v="2016-04-27T02:00:00"/>
    <x v="2266"/>
    <b v="0"/>
    <n v="194"/>
    <b v="1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d v="2014-12-21T01:00:00"/>
    <x v="2267"/>
    <b v="0"/>
    <n v="404"/>
    <b v="1"/>
    <x v="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d v="2017-03-12T01:58:35"/>
    <x v="2268"/>
    <b v="0"/>
    <n v="194"/>
    <b v="1"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d v="2017-03-07T05:00:00"/>
    <x v="2269"/>
    <b v="0"/>
    <n v="902"/>
    <b v="1"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d v="2017-01-10T21:59:00"/>
    <x v="2270"/>
    <b v="0"/>
    <n v="1670"/>
    <b v="1"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d v="2016-12-10T00:00:04"/>
    <x v="2271"/>
    <b v="0"/>
    <n v="1328"/>
    <b v="1"/>
    <x v="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d v="2015-12-07T16:47:16"/>
    <x v="2272"/>
    <b v="0"/>
    <n v="944"/>
    <b v="1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d v="2017-03-12T12:10:42"/>
    <x v="2273"/>
    <b v="0"/>
    <n v="147"/>
    <b v="1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d v="2014-02-23T12:00:57"/>
    <x v="2274"/>
    <b v="0"/>
    <n v="99"/>
    <b v="1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d v="2014-12-22T14:47:59"/>
    <x v="2275"/>
    <b v="0"/>
    <n v="79"/>
    <b v="1"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d v="2014-01-05T15:38:09"/>
    <x v="2276"/>
    <b v="0"/>
    <n v="75"/>
    <b v="1"/>
    <x v="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d v="2012-02-27T16:17:03"/>
    <x v="2277"/>
    <b v="0"/>
    <n v="207"/>
    <b v="1"/>
    <x v="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d v="2016-01-03T22:59:00"/>
    <x v="2278"/>
    <b v="0"/>
    <n v="102"/>
    <b v="1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d v="2015-02-04T04:00:00"/>
    <x v="2279"/>
    <b v="0"/>
    <n v="32"/>
    <b v="1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d v="2015-09-17T14:59:51"/>
    <x v="2280"/>
    <b v="0"/>
    <n v="480"/>
    <b v="1"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d v="2011-07-25T06:50:00"/>
    <x v="2281"/>
    <b v="0"/>
    <n v="11"/>
    <b v="1"/>
    <x v="4"/>
  </r>
  <r>
    <n v="2282"/>
    <s v="Sage King's Debut Album"/>
    <s v="Sage King is recording his debut album and wants YOU to be a part of the creation process"/>
    <n v="750"/>
    <n v="1390"/>
    <x v="0"/>
    <s v="US"/>
    <s v="USD"/>
    <d v="2016-01-14T04:11:26"/>
    <x v="2282"/>
    <b v="0"/>
    <n v="12"/>
    <b v="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d v="2012-05-09T02:00:04"/>
    <x v="2283"/>
    <b v="0"/>
    <n v="48"/>
    <b v="1"/>
    <x v="4"/>
  </r>
  <r>
    <n v="2284"/>
    <s v="Make a record, write a song, take the Vinyl Skyway. "/>
    <s v="The Vinyl Skyway reunite to make a third album. "/>
    <n v="6000"/>
    <n v="6373.27"/>
    <x v="0"/>
    <s v="US"/>
    <s v="USD"/>
    <d v="2011-03-12T04:00:00"/>
    <x v="2284"/>
    <b v="0"/>
    <n v="59"/>
    <b v="1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d v="2012-06-29T04:27:23"/>
    <x v="2285"/>
    <b v="0"/>
    <n v="79"/>
    <b v="1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d v="2013-09-06T03:59:00"/>
    <x v="2286"/>
    <b v="0"/>
    <n v="14"/>
    <b v="1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d v="2014-06-23T16:01:00"/>
    <x v="2287"/>
    <b v="0"/>
    <n v="106"/>
    <b v="1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d v="2012-06-26T18:00:00"/>
    <x v="2288"/>
    <b v="0"/>
    <n v="25"/>
    <b v="1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d v="2013-12-06T23:22:00"/>
    <x v="2289"/>
    <b v="0"/>
    <n v="25"/>
    <b v="1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d v="2009-12-01T17:00:00"/>
    <x v="2290"/>
    <b v="0"/>
    <n v="29"/>
    <b v="1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d v="2012-04-23T04:00:00"/>
    <x v="2291"/>
    <b v="0"/>
    <n v="43"/>
    <b v="1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d v="2012-04-18T16:44:36"/>
    <x v="2292"/>
    <b v="0"/>
    <n v="46"/>
    <b v="1"/>
    <x v="4"/>
  </r>
  <r>
    <n v="2293"/>
    <s v="&quot;Hurt N' Wrong&quot; New Album Fundraiser!"/>
    <s v="Donate here to be a part of the upcoming album. Every little bit helps!"/>
    <n v="850"/>
    <n v="920"/>
    <x v="0"/>
    <s v="US"/>
    <s v="USD"/>
    <d v="2012-09-25T03:59:00"/>
    <x v="2293"/>
    <b v="0"/>
    <n v="27"/>
    <b v="1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d v="2013-01-20T17:21:20"/>
    <x v="2294"/>
    <b v="0"/>
    <n v="112"/>
    <b v="1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d v="2013-01-26T22:54:16"/>
    <x v="2295"/>
    <b v="0"/>
    <n v="34"/>
    <b v="1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d v="2012-02-23T17:33:46"/>
    <x v="2296"/>
    <b v="0"/>
    <n v="145"/>
    <b v="1"/>
    <x v="4"/>
  </r>
  <r>
    <n v="2297"/>
    <s v="Company Company: Debut EP"/>
    <s v="New Jersey Alternative Rock band COCO needs YOUR help self-releasing debut EP!"/>
    <n v="1000"/>
    <n v="1006"/>
    <x v="0"/>
    <s v="US"/>
    <s v="USD"/>
    <d v="2012-03-14T03:59:00"/>
    <x v="2297"/>
    <b v="0"/>
    <n v="19"/>
    <b v="1"/>
    <x v="4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d v="2014-03-26T19:10:33"/>
    <x v="2298"/>
    <b v="0"/>
    <n v="288"/>
    <b v="1"/>
    <x v="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d v="2011-02-06T00:46:49"/>
    <x v="2299"/>
    <b v="0"/>
    <n v="14"/>
    <b v="1"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d v="2012-06-28T17:26:56"/>
    <x v="2300"/>
    <b v="0"/>
    <n v="7"/>
    <b v="1"/>
    <x v="4"/>
  </r>
  <r>
    <n v="2301"/>
    <s v="Time Crash"/>
    <s v="We are America's first trock band, and we're ready to bring you our first album!"/>
    <n v="5000"/>
    <n v="6680.22"/>
    <x v="0"/>
    <s v="US"/>
    <s v="USD"/>
    <d v="2013-06-21T03:31:36"/>
    <x v="2301"/>
    <b v="1"/>
    <n v="211"/>
    <b v="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d v="2013-12-31T07:00:00"/>
    <x v="2302"/>
    <b v="1"/>
    <n v="85"/>
    <b v="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d v="2011-12-13T03:39:56"/>
    <x v="2303"/>
    <b v="1"/>
    <n v="103"/>
    <b v="1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d v="2011-01-01T04:59:00"/>
    <x v="2304"/>
    <b v="1"/>
    <n v="113"/>
    <b v="1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d v="2014-08-08T18:00:00"/>
    <x v="2305"/>
    <b v="1"/>
    <n v="167"/>
    <b v="1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d v="2012-03-10T04:02:09"/>
    <x v="2306"/>
    <b v="1"/>
    <n v="73"/>
    <b v="1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d v="2012-05-05T19:15:28"/>
    <x v="2307"/>
    <b v="1"/>
    <n v="75"/>
    <b v="1"/>
    <x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d v="2014-08-29T01:00:00"/>
    <x v="2308"/>
    <b v="1"/>
    <n v="614"/>
    <b v="1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d v="2013-03-09T23:42:17"/>
    <x v="2309"/>
    <b v="1"/>
    <n v="107"/>
    <b v="1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d v="2013-03-21T18:03:35"/>
    <x v="2310"/>
    <b v="1"/>
    <n v="1224"/>
    <b v="1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d v="2014-05-07T00:06:29"/>
    <x v="2311"/>
    <b v="1"/>
    <n v="104"/>
    <b v="1"/>
    <x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d v="2014-04-18T23:00:00"/>
    <x v="2312"/>
    <b v="1"/>
    <n v="79"/>
    <b v="1"/>
    <x v="4"/>
  </r>
  <r>
    <n v="2313"/>
    <s v="A SUNNY DAY IN GLASGOW"/>
    <s v="A Sunny Day in Glasgow are recording a new album and we need your help!"/>
    <n v="5000"/>
    <n v="8792.02"/>
    <x v="0"/>
    <s v="US"/>
    <s v="USD"/>
    <d v="2012-05-03T23:00:26"/>
    <x v="2313"/>
    <b v="1"/>
    <n v="157"/>
    <b v="1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d v="2012-06-07T13:14:17"/>
    <x v="2314"/>
    <b v="1"/>
    <n v="50"/>
    <b v="1"/>
    <x v="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d v="2012-05-05T17:25:43"/>
    <x v="2315"/>
    <b v="1"/>
    <n v="64"/>
    <b v="1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d v="2009-12-09T18:24:00"/>
    <x v="2316"/>
    <b v="1"/>
    <n v="200"/>
    <b v="1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d v="2010-02-15T05:00:00"/>
    <x v="2317"/>
    <b v="1"/>
    <n v="22"/>
    <b v="1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d v="2009-09-26T03:59:00"/>
    <x v="2318"/>
    <b v="1"/>
    <n v="163"/>
    <b v="1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d v="2013-12-15T01:58:05"/>
    <x v="2319"/>
    <b v="1"/>
    <n v="77"/>
    <b v="1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d v="2014-04-02T18:36:40"/>
    <x v="2320"/>
    <b v="1"/>
    <n v="89"/>
    <b v="1"/>
    <x v="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d v="2017-04-04T05:15:01"/>
    <x v="2321"/>
    <b v="0"/>
    <n v="64"/>
    <b v="0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d v="2017-04-09T20:29:29"/>
    <x v="2322"/>
    <b v="0"/>
    <n v="4"/>
    <b v="0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d v="2017-03-20T18:07:27"/>
    <x v="2323"/>
    <b v="0"/>
    <n v="4"/>
    <b v="0"/>
    <x v="7"/>
  </r>
  <r>
    <n v="2324"/>
    <s v="Pies not Lies"/>
    <s v="A city centre shop selling great locally made food with room to chat and learn about eachother."/>
    <n v="7500"/>
    <n v="1555"/>
    <x v="3"/>
    <s v="GB"/>
    <s v="GBP"/>
    <d v="2017-03-26T20:14:45"/>
    <x v="2324"/>
    <b v="0"/>
    <n v="61"/>
    <b v="0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d v="2017-03-29T23:32:11"/>
    <x v="2325"/>
    <b v="0"/>
    <n v="7"/>
    <b v="0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d v="2017-04-30T17:00:00"/>
    <x v="2326"/>
    <b v="0"/>
    <n v="1"/>
    <b v="0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d v="2014-08-26T22:00:40"/>
    <x v="2327"/>
    <b v="1"/>
    <n v="3355"/>
    <b v="1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d v="2015-06-14T18:45:37"/>
    <x v="2328"/>
    <b v="1"/>
    <n v="537"/>
    <b v="1"/>
    <x v="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d v="2014-07-17T14:59:06"/>
    <x v="2329"/>
    <b v="1"/>
    <n v="125"/>
    <b v="1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d v="2015-12-25T00:00:00"/>
    <x v="2330"/>
    <b v="1"/>
    <n v="163"/>
    <b v="1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d v="2014-08-18T00:08:10"/>
    <x v="2331"/>
    <b v="1"/>
    <n v="283"/>
    <b v="1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d v="2015-02-06T15:04:31"/>
    <x v="2332"/>
    <b v="1"/>
    <n v="352"/>
    <b v="1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d v="2014-05-29T17:50:00"/>
    <x v="2333"/>
    <b v="1"/>
    <n v="94"/>
    <b v="1"/>
    <x v="7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d v="2014-11-05T17:34:00"/>
    <x v="2334"/>
    <b v="1"/>
    <n v="67"/>
    <b v="1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d v="2014-06-11T13:44:03"/>
    <x v="2335"/>
    <b v="1"/>
    <n v="221"/>
    <b v="1"/>
    <x v="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d v="2014-03-08T22:11:35"/>
    <x v="2336"/>
    <b v="1"/>
    <n v="2165"/>
    <b v="1"/>
    <x v="7"/>
  </r>
  <r>
    <n v="2337"/>
    <s v="The Hudson Standard Bitters and Shrubs"/>
    <s v="We make small batch, locally sourced bitters and shrubs for cocktails and cooking."/>
    <n v="12000"/>
    <n v="13279"/>
    <x v="0"/>
    <s v="US"/>
    <s v="USD"/>
    <d v="2014-06-26T15:22:23"/>
    <x v="2337"/>
    <b v="1"/>
    <n v="179"/>
    <b v="1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d v="2014-06-29T21:31:24"/>
    <x v="2338"/>
    <b v="1"/>
    <n v="123"/>
    <b v="1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d v="2016-12-19T07:59:00"/>
    <x v="2339"/>
    <b v="1"/>
    <n v="1104"/>
    <b v="1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d v="2016-10-30T15:25:38"/>
    <x v="2340"/>
    <b v="1"/>
    <n v="403"/>
    <b v="1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d v="2015-07-12T19:31:44"/>
    <x v="2341"/>
    <b v="0"/>
    <n v="0"/>
    <b v="0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d v="2014-10-06T05:00:00"/>
    <x v="2342"/>
    <b v="0"/>
    <n v="0"/>
    <b v="0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d v="2016-01-08T19:47:00"/>
    <x v="2343"/>
    <b v="0"/>
    <n v="1"/>
    <b v="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d v="2016-06-24T17:27:49"/>
    <x v="2344"/>
    <b v="0"/>
    <n v="1"/>
    <b v="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d v="2015-03-31T23:39:00"/>
    <x v="2345"/>
    <b v="0"/>
    <n v="0"/>
    <b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d v="2016-10-17T19:10:31"/>
    <x v="2346"/>
    <b v="0"/>
    <n v="3"/>
    <b v="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d v="2016-08-25T14:34:36"/>
    <x v="2347"/>
    <b v="0"/>
    <n v="1"/>
    <b v="0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d v="2016-02-20T22:22:18"/>
    <x v="2348"/>
    <b v="0"/>
    <n v="5"/>
    <b v="0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d v="2015-08-11T18:37:08"/>
    <x v="2349"/>
    <b v="0"/>
    <n v="0"/>
    <b v="0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d v="2017-01-03T20:12:50"/>
    <x v="2350"/>
    <b v="0"/>
    <n v="0"/>
    <b v="0"/>
    <x v="2"/>
  </r>
  <r>
    <n v="2351"/>
    <s v="NZ Auction site.  No listing or success fees. Only $2 p/m"/>
    <s v="Donate $30 or more and receive a free selfie stick."/>
    <n v="18900"/>
    <n v="108"/>
    <x v="1"/>
    <s v="NZ"/>
    <s v="NZD"/>
    <d v="2015-04-30T02:25:39"/>
    <x v="2351"/>
    <b v="0"/>
    <n v="7"/>
    <b v="0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d v="2015-06-06T15:12:32"/>
    <x v="2352"/>
    <b v="0"/>
    <n v="0"/>
    <b v="0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d v="2015-04-21T16:13:42"/>
    <x v="2353"/>
    <b v="0"/>
    <n v="0"/>
    <b v="0"/>
    <x v="2"/>
  </r>
  <r>
    <n v="2354"/>
    <s v="Dissertation (Canceled)"/>
    <s v="Almost done with doctorate degree but need funding of $35,000 to complete research of project."/>
    <n v="35000"/>
    <n v="25"/>
    <x v="1"/>
    <s v="US"/>
    <s v="USD"/>
    <d v="2015-01-10T17:21:00"/>
    <x v="2354"/>
    <b v="0"/>
    <n v="1"/>
    <b v="0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d v="2015-05-02T22:02:16"/>
    <x v="2355"/>
    <b v="0"/>
    <n v="2"/>
    <b v="0"/>
    <x v="2"/>
  </r>
  <r>
    <n v="2356"/>
    <s v="HardstyleUnited.com (Canceled)"/>
    <s v="HardstyleUnited.com The Global Hardstyle community. Your Hardstyle community."/>
    <n v="10000"/>
    <n v="0"/>
    <x v="1"/>
    <s v="NL"/>
    <s v="EUR"/>
    <d v="2015-06-05T18:48:24"/>
    <x v="2356"/>
    <b v="0"/>
    <n v="0"/>
    <b v="0"/>
    <x v="2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d v="2015-10-17T14:52:58"/>
    <x v="2357"/>
    <b v="0"/>
    <n v="0"/>
    <b v="0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d v="2015-01-31T00:39:00"/>
    <x v="2358"/>
    <b v="0"/>
    <n v="0"/>
    <b v="0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d v="2015-08-03T15:35:24"/>
    <x v="2359"/>
    <b v="0"/>
    <n v="3"/>
    <b v="0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d v="2016-02-07T16:58:00"/>
    <x v="2360"/>
    <b v="0"/>
    <n v="1"/>
    <b v="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d v="2016-04-30T22:00:00"/>
    <x v="2361"/>
    <b v="0"/>
    <n v="0"/>
    <b v="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d v="2014-12-11T16:31:10"/>
    <x v="2362"/>
    <b v="0"/>
    <n v="2"/>
    <b v="0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d v="2015-12-29T00:16:40"/>
    <x v="2363"/>
    <b v="0"/>
    <n v="0"/>
    <b v="0"/>
    <x v="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d v="2015-10-26T22:25:56"/>
    <x v="2364"/>
    <b v="0"/>
    <n v="0"/>
    <b v="0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d v="2016-01-17T23:00:00"/>
    <x v="2365"/>
    <b v="0"/>
    <n v="0"/>
    <b v="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d v="2015-10-21T12:45:33"/>
    <x v="2366"/>
    <b v="0"/>
    <n v="27"/>
    <b v="0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d v="2016-04-25T22:16:56"/>
    <x v="2367"/>
    <b v="0"/>
    <n v="14"/>
    <b v="0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d v="2015-04-14T16:19:25"/>
    <x v="2368"/>
    <b v="0"/>
    <n v="2"/>
    <b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d v="2016-02-10T19:30:11"/>
    <x v="2369"/>
    <b v="0"/>
    <n v="0"/>
    <b v="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d v="2014-12-18T04:32:21"/>
    <x v="2370"/>
    <b v="0"/>
    <n v="4"/>
    <b v="0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d v="2015-06-25T18:39:56"/>
    <x v="2371"/>
    <b v="0"/>
    <n v="0"/>
    <b v="0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d v="2015-04-24T01:39:31"/>
    <x v="2372"/>
    <b v="0"/>
    <n v="6"/>
    <b v="0"/>
    <x v="2"/>
  </r>
  <r>
    <n v="2373"/>
    <s v="Cykelauktion.com (Canceled)"/>
    <s v="We want to create a safe marketplace for buying and selling bicycles."/>
    <n v="850000"/>
    <n v="50"/>
    <x v="1"/>
    <s v="SE"/>
    <s v="SEK"/>
    <d v="2015-08-29T15:53:44"/>
    <x v="2373"/>
    <b v="0"/>
    <n v="1"/>
    <b v="0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d v="2015-02-12T20:14:20"/>
    <x v="2374"/>
    <b v="0"/>
    <n v="1"/>
    <b v="0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d v="2016-09-09T20:03:57"/>
    <x v="2375"/>
    <b v="0"/>
    <n v="0"/>
    <b v="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d v="2015-12-10T22:12:46"/>
    <x v="2376"/>
    <b v="0"/>
    <n v="4"/>
    <b v="0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d v="2016-11-25T21:53:03"/>
    <x v="2377"/>
    <b v="0"/>
    <n v="0"/>
    <b v="0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d v="2015-08-26T00:18:50"/>
    <x v="2378"/>
    <b v="0"/>
    <n v="0"/>
    <b v="0"/>
    <x v="2"/>
  </r>
  <r>
    <n v="2379"/>
    <s v="SelectCooks.com (Canceled)"/>
    <s v="Selectcooks.com is a community marketplace for people to list, find and hire chefs."/>
    <n v="30000"/>
    <n v="0"/>
    <x v="1"/>
    <s v="US"/>
    <s v="USD"/>
    <d v="2015-10-05T00:23:36"/>
    <x v="2379"/>
    <b v="0"/>
    <n v="0"/>
    <b v="0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d v="2015-10-01T19:02:22"/>
    <x v="2380"/>
    <b v="0"/>
    <n v="3"/>
    <b v="0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d v="2015-04-10T22:27:28"/>
    <x v="2381"/>
    <b v="0"/>
    <n v="7"/>
    <b v="0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d v="2015-08-04T04:30:03"/>
    <x v="2382"/>
    <b v="0"/>
    <n v="2"/>
    <b v="0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d v="2015-02-22T01:21:47"/>
    <x v="2383"/>
    <b v="0"/>
    <n v="3"/>
    <b v="0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d v="2014-11-14T02:37:23"/>
    <x v="2384"/>
    <b v="0"/>
    <n v="8"/>
    <b v="0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d v="2015-08-05T16:50:32"/>
    <x v="2385"/>
    <b v="0"/>
    <n v="7"/>
    <b v="0"/>
    <x v="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d v="2015-01-10T20:07:04"/>
    <x v="2386"/>
    <b v="0"/>
    <n v="0"/>
    <b v="0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d v="2016-07-22T15:02:20"/>
    <x v="2387"/>
    <b v="0"/>
    <n v="3"/>
    <b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d v="2015-01-15T19:29:00"/>
    <x v="2388"/>
    <b v="0"/>
    <n v="8"/>
    <b v="0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d v="2015-07-25T21:59:00"/>
    <x v="2389"/>
    <b v="0"/>
    <n v="1"/>
    <b v="0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d v="2015-01-04T06:17:44"/>
    <x v="2390"/>
    <b v="0"/>
    <n v="0"/>
    <b v="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d v="2015-03-31T18:04:04"/>
    <x v="2391"/>
    <b v="0"/>
    <n v="1"/>
    <b v="0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d v="2015-10-29T02:53:43"/>
    <x v="2392"/>
    <b v="0"/>
    <n v="0"/>
    <b v="0"/>
    <x v="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d v="2015-08-08T15:33:37"/>
    <x v="2393"/>
    <b v="0"/>
    <n v="1"/>
    <b v="0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d v="2015-02-26T08:41:33"/>
    <x v="2394"/>
    <b v="0"/>
    <n v="2"/>
    <b v="0"/>
    <x v="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d v="2017-01-10T08:57:00"/>
    <x v="2395"/>
    <b v="0"/>
    <n v="0"/>
    <b v="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d v="2015-10-15T20:22:38"/>
    <x v="2396"/>
    <b v="0"/>
    <n v="1"/>
    <b v="0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d v="2015-01-02T21:14:16"/>
    <x v="2397"/>
    <b v="0"/>
    <n v="0"/>
    <b v="0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d v="2015-07-02T21:59:44"/>
    <x v="2398"/>
    <b v="0"/>
    <n v="0"/>
    <b v="0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d v="2014-12-18T20:28:26"/>
    <x v="2399"/>
    <b v="0"/>
    <n v="0"/>
    <b v="0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d v="2016-04-14T06:26:04"/>
    <x v="2400"/>
    <b v="0"/>
    <n v="0"/>
    <b v="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d v="2016-03-05T19:44:56"/>
    <x v="2401"/>
    <b v="0"/>
    <n v="9"/>
    <b v="0"/>
    <x v="7"/>
  </r>
  <r>
    <n v="2402"/>
    <s v="Cupcake Truck Unite"/>
    <s v="Small town, delicious treats, and a mobile truck"/>
    <n v="12000"/>
    <n v="52"/>
    <x v="2"/>
    <s v="US"/>
    <s v="USD"/>
    <d v="2015-05-13T16:18:51"/>
    <x v="2402"/>
    <b v="0"/>
    <n v="1"/>
    <b v="0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d v="2016-03-30T20:10:58"/>
    <x v="2403"/>
    <b v="0"/>
    <n v="12"/>
    <b v="0"/>
    <x v="7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d v="2016-01-03T00:56:47"/>
    <x v="2404"/>
    <b v="0"/>
    <n v="0"/>
    <b v="0"/>
    <x v="7"/>
  </r>
  <r>
    <n v="2405"/>
    <s v="JoyShtick Food Truck"/>
    <s v="We are the first gaming-themed food truck, bringing gourmet pub fare to the Jacksonville area."/>
    <n v="5000"/>
    <n v="1126"/>
    <x v="2"/>
    <s v="US"/>
    <s v="USD"/>
    <d v="2016-09-03T14:02:55"/>
    <x v="2405"/>
    <b v="0"/>
    <n v="20"/>
    <b v="0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d v="2015-01-19T02:39:50"/>
    <x v="2406"/>
    <b v="0"/>
    <n v="16"/>
    <b v="0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d v="2015-04-11T06:00:00"/>
    <x v="2407"/>
    <b v="0"/>
    <n v="33"/>
    <b v="0"/>
    <x v="7"/>
  </r>
  <r>
    <n v="2408"/>
    <s v="Sabroso On Wheels"/>
    <s v="A US Army Vet trying to get a Peruvian food truck going! Really good Peruvian food now mobile!"/>
    <n v="15000"/>
    <n v="30"/>
    <x v="2"/>
    <s v="US"/>
    <s v="USD"/>
    <d v="2014-11-06T04:22:37"/>
    <x v="2408"/>
    <b v="0"/>
    <n v="2"/>
    <b v="0"/>
    <x v="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d v="2015-08-18T21:01:15"/>
    <x v="2409"/>
    <b v="0"/>
    <n v="6"/>
    <b v="0"/>
    <x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d v="2015-09-07T09:47:55"/>
    <x v="2410"/>
    <b v="0"/>
    <n v="0"/>
    <b v="0"/>
    <x v="7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d v="2015-08-25T17:34:42"/>
    <x v="2411"/>
    <b v="0"/>
    <n v="3"/>
    <b v="0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d v="2016-11-26T18:41:13"/>
    <x v="2412"/>
    <b v="0"/>
    <n v="0"/>
    <b v="0"/>
    <x v="7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d v="2014-05-31T23:30:00"/>
    <x v="2413"/>
    <b v="0"/>
    <n v="3"/>
    <b v="0"/>
    <x v="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d v="2015-08-22T03:59:00"/>
    <x v="2414"/>
    <b v="0"/>
    <n v="13"/>
    <b v="0"/>
    <x v="7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d v="2016-07-15T20:42:26"/>
    <x v="2415"/>
    <b v="0"/>
    <n v="6"/>
    <b v="0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d v="2015-03-14T15:00:00"/>
    <x v="2416"/>
    <b v="0"/>
    <n v="1"/>
    <b v="0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d v="2014-08-10T21:13:07"/>
    <x v="2417"/>
    <b v="0"/>
    <n v="0"/>
    <b v="0"/>
    <x v="7"/>
  </r>
  <r>
    <n v="2418"/>
    <s v="Mexican food truck"/>
    <s v="I want to start my food truck business."/>
    <n v="25000"/>
    <n v="5"/>
    <x v="2"/>
    <s v="US"/>
    <s v="USD"/>
    <d v="2015-03-24T19:34:04"/>
    <x v="2418"/>
    <b v="0"/>
    <n v="5"/>
    <b v="0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d v="2015-02-18T17:43:09"/>
    <x v="2419"/>
    <b v="0"/>
    <n v="0"/>
    <b v="0"/>
    <x v="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d v="2014-11-10T01:41:35"/>
    <x v="2420"/>
    <b v="0"/>
    <n v="36"/>
    <b v="0"/>
    <x v="7"/>
  </r>
  <r>
    <n v="2421"/>
    <s v="hot dog cart"/>
    <s v="help me start Merrill's first hot dog cart in this empty lot"/>
    <n v="6000"/>
    <n v="1"/>
    <x v="2"/>
    <s v="US"/>
    <s v="USD"/>
    <d v="2015-02-21T16:29:56"/>
    <x v="2421"/>
    <b v="0"/>
    <n v="1"/>
    <b v="0"/>
    <x v="7"/>
  </r>
  <r>
    <n v="2422"/>
    <s v="Help starting a family owned food truck"/>
    <s v="Family owned business serving BBQ and seafood to the public"/>
    <n v="500"/>
    <n v="1"/>
    <x v="2"/>
    <s v="US"/>
    <s v="USD"/>
    <d v="2015-03-11T16:23:56"/>
    <x v="2422"/>
    <b v="0"/>
    <n v="1"/>
    <b v="0"/>
    <x v="7"/>
  </r>
  <r>
    <n v="2423"/>
    <s v="FBTR BBQ"/>
    <s v="FBTR is a Texas-style, North Carolina based, homemade BBQ company looking to bring good meat to the masses."/>
    <n v="60000"/>
    <n v="8"/>
    <x v="2"/>
    <s v="US"/>
    <s v="USD"/>
    <d v="2014-12-31T16:54:50"/>
    <x v="2423"/>
    <b v="0"/>
    <n v="1"/>
    <b v="0"/>
    <x v="7"/>
  </r>
  <r>
    <n v="2424"/>
    <s v="Lily and Memphs"/>
    <s v="Great and creative food from the heart in the form of a sweet food truck!"/>
    <n v="25000"/>
    <n v="310"/>
    <x v="2"/>
    <s v="US"/>
    <s v="USD"/>
    <d v="2014-10-27T21:25:08"/>
    <x v="2424"/>
    <b v="0"/>
    <n v="9"/>
    <b v="0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d v="2016-05-27T22:04:00"/>
    <x v="2425"/>
    <b v="0"/>
    <n v="1"/>
    <b v="0"/>
    <x v="7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d v="2015-08-08T04:04:52"/>
    <x v="2426"/>
    <b v="0"/>
    <n v="0"/>
    <b v="0"/>
    <x v="7"/>
  </r>
  <r>
    <n v="2427"/>
    <s v="Wraps in a snap. Fast lunch with a gourmet punch!"/>
    <s v="Fast and simple lunches for those on the go.  All (lunch) deals $10 or less."/>
    <n v="50000"/>
    <n v="1"/>
    <x v="2"/>
    <s v="US"/>
    <s v="USD"/>
    <d v="2016-03-23T06:38:53"/>
    <x v="2427"/>
    <b v="0"/>
    <n v="1"/>
    <b v="0"/>
    <x v="7"/>
  </r>
  <r>
    <n v="2428"/>
    <s v="Premium Burgers"/>
    <s v="From Moo 2 You! We want to offer premium burgers to a taco flooded environment."/>
    <n v="35000"/>
    <n v="1"/>
    <x v="2"/>
    <s v="US"/>
    <s v="USD"/>
    <d v="2015-03-12T17:49:11"/>
    <x v="2428"/>
    <b v="0"/>
    <n v="1"/>
    <b v="0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d v="2017-02-05T16:44:00"/>
    <x v="2429"/>
    <b v="0"/>
    <n v="4"/>
    <b v="0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d v="2016-02-12T03:08:24"/>
    <x v="2430"/>
    <b v="0"/>
    <n v="2"/>
    <b v="0"/>
    <x v="7"/>
  </r>
  <r>
    <n v="2431"/>
    <s v="Murphy's good eatin'"/>
    <s v="Go to Colorado and run a food truck with homemade food of all kinds."/>
    <n v="100000"/>
    <n v="2"/>
    <x v="2"/>
    <s v="US"/>
    <s v="USD"/>
    <d v="2016-06-28T02:23:33"/>
    <x v="2431"/>
    <b v="0"/>
    <n v="2"/>
    <b v="0"/>
    <x v="7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d v="2015-03-08T05:14:57"/>
    <x v="2432"/>
    <b v="0"/>
    <n v="2"/>
    <b v="0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d v="2016-02-27T21:35:43"/>
    <x v="2433"/>
    <b v="0"/>
    <n v="0"/>
    <b v="0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d v="2015-08-04T04:27:54"/>
    <x v="2434"/>
    <b v="0"/>
    <n v="2"/>
    <b v="0"/>
    <x v="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d v="2015-10-05T06:39:46"/>
    <x v="2435"/>
    <b v="0"/>
    <n v="4"/>
    <b v="0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d v="2016-01-29T14:46:10"/>
    <x v="2436"/>
    <b v="0"/>
    <n v="2"/>
    <b v="0"/>
    <x v="7"/>
  </r>
  <r>
    <n v="2437"/>
    <s v="Cuppa Gumbos"/>
    <s v="Homemade Gumbo, Stews and Curry to be served hot and fresh everyday at any festival or concert we can attend."/>
    <n v="8000"/>
    <n v="0"/>
    <x v="2"/>
    <s v="US"/>
    <s v="USD"/>
    <d v="2015-03-17T18:00:00"/>
    <x v="2437"/>
    <b v="0"/>
    <n v="0"/>
    <b v="0"/>
    <x v="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d v="2015-12-07T22:57:42"/>
    <x v="2438"/>
    <b v="0"/>
    <n v="1"/>
    <b v="0"/>
    <x v="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d v="2015-10-18T19:38:49"/>
    <x v="2439"/>
    <b v="0"/>
    <n v="0"/>
    <b v="0"/>
    <x v="7"/>
  </r>
  <r>
    <n v="2440"/>
    <s v="The first green Food Truck in Phnom Penh"/>
    <s v="Starting a entire clean energy food truck and set a new standard for Cambodia"/>
    <n v="5000"/>
    <n v="10"/>
    <x v="2"/>
    <s v="BE"/>
    <s v="EUR"/>
    <d v="2016-02-13T21:35:13"/>
    <x v="2440"/>
    <b v="0"/>
    <n v="2"/>
    <b v="0"/>
    <x v="7"/>
  </r>
  <r>
    <n v="2441"/>
    <s v="Bring Alchemy Pops to the People!"/>
    <s v="YOU can help Alchemy Pops POP up on a street near you!"/>
    <n v="7500"/>
    <n v="8091"/>
    <x v="0"/>
    <s v="US"/>
    <s v="USD"/>
    <d v="2015-07-23T04:59:00"/>
    <x v="2441"/>
    <b v="0"/>
    <n v="109"/>
    <b v="1"/>
    <x v="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d v="2015-03-19T15:00:28"/>
    <x v="2442"/>
    <b v="0"/>
    <n v="372"/>
    <b v="1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d v="2014-08-15T15:00:22"/>
    <x v="2443"/>
    <b v="0"/>
    <n v="311"/>
    <b v="1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d v="2016-05-25T18:06:31"/>
    <x v="2444"/>
    <b v="0"/>
    <n v="61"/>
    <b v="1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d v="2015-09-26T04:33:41"/>
    <x v="2445"/>
    <b v="0"/>
    <n v="115"/>
    <b v="1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d v="2016-11-26T15:27:51"/>
    <x v="2446"/>
    <b v="0"/>
    <n v="111"/>
    <b v="1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d v="2016-11-12T04:00:00"/>
    <x v="2447"/>
    <b v="0"/>
    <n v="337"/>
    <b v="1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d v="2016-08-31T05:36:00"/>
    <x v="2448"/>
    <b v="0"/>
    <n v="9"/>
    <b v="1"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d v="2014-11-30T04:25:15"/>
    <x v="2449"/>
    <b v="0"/>
    <n v="120"/>
    <b v="1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d v="2014-10-28T03:11:00"/>
    <x v="2450"/>
    <b v="0"/>
    <n v="102"/>
    <b v="1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d v="2017-03-05T21:48:10"/>
    <x v="2451"/>
    <b v="0"/>
    <n v="186"/>
    <b v="1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d v="2015-12-29T23:00:00"/>
    <x v="2452"/>
    <b v="0"/>
    <n v="15"/>
    <b v="1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d v="2017-02-02T16:36:49"/>
    <x v="2453"/>
    <b v="0"/>
    <n v="67"/>
    <b v="1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d v="2017-03-11T04:50:08"/>
    <x v="2454"/>
    <b v="0"/>
    <n v="130"/>
    <b v="1"/>
    <x v="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d v="2016-04-20T18:45:50"/>
    <x v="2455"/>
    <b v="0"/>
    <n v="16"/>
    <b v="1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d v="2017-02-25T23:03:59"/>
    <x v="2456"/>
    <b v="0"/>
    <n v="67"/>
    <b v="1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d v="2016-03-24T13:27:36"/>
    <x v="2457"/>
    <b v="0"/>
    <n v="124"/>
    <b v="1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d v="2016-06-09T19:00:00"/>
    <x v="2458"/>
    <b v="0"/>
    <n v="80"/>
    <b v="1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d v="2016-03-23T14:18:05"/>
    <x v="2459"/>
    <b v="0"/>
    <n v="282"/>
    <b v="1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d v="2017-01-03T04:17:00"/>
    <x v="2460"/>
    <b v="0"/>
    <n v="68"/>
    <b v="1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d v="2011-10-01T03:00:00"/>
    <x v="2461"/>
    <b v="0"/>
    <n v="86"/>
    <b v="1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d v="2012-07-19T04:28:16"/>
    <x v="2462"/>
    <b v="0"/>
    <n v="115"/>
    <b v="1"/>
    <x v="4"/>
  </r>
  <r>
    <n v="2463"/>
    <s v="Emma Ate the Lion &quot;Songs Two Count Too&quot;"/>
    <s v="Emma Ate The Lion's debut full length album"/>
    <n v="2000"/>
    <n v="2325"/>
    <x v="0"/>
    <s v="US"/>
    <s v="USD"/>
    <d v="2013-04-16T19:00:00"/>
    <x v="2463"/>
    <b v="0"/>
    <n v="75"/>
    <b v="1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d v="2015-09-30T19:29:00"/>
    <x v="2464"/>
    <b v="0"/>
    <n v="43"/>
    <b v="1"/>
    <x v="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d v="2012-09-23T17:15:48"/>
    <x v="2465"/>
    <b v="0"/>
    <n v="48"/>
    <b v="1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d v="2013-05-09T02:27:33"/>
    <x v="2466"/>
    <b v="0"/>
    <n v="52"/>
    <b v="1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d v="2012-05-10T17:00:00"/>
    <x v="2467"/>
    <b v="0"/>
    <n v="43"/>
    <b v="1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d v="2012-10-28T05:00:00"/>
    <x v="2468"/>
    <b v="0"/>
    <n v="58"/>
    <b v="1"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d v="2011-02-08T10:18:49"/>
    <x v="2469"/>
    <b v="0"/>
    <n v="47"/>
    <b v="1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d v="2012-05-24T01:47:35"/>
    <x v="2470"/>
    <b v="0"/>
    <n v="36"/>
    <b v="1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d v="2012-01-25T23:49:52"/>
    <x v="2471"/>
    <b v="0"/>
    <n v="17"/>
    <b v="1"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d v="2010-09-04T01:03:00"/>
    <x v="2472"/>
    <b v="0"/>
    <n v="104"/>
    <b v="1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d v="2012-11-10T18:57:49"/>
    <x v="2473"/>
    <b v="0"/>
    <n v="47"/>
    <b v="1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d v="2010-10-11T00:16:16"/>
    <x v="2474"/>
    <b v="0"/>
    <n v="38"/>
    <b v="1"/>
    <x v="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d v="2010-07-10T22:00:00"/>
    <x v="2475"/>
    <b v="0"/>
    <n v="81"/>
    <b v="1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d v="2014-11-03T08:52:50"/>
    <x v="2476"/>
    <b v="0"/>
    <n v="55"/>
    <b v="1"/>
    <x v="4"/>
  </r>
  <r>
    <n v="2477"/>
    <s v="Debut Album"/>
    <s v="Releasing my first album in August, and I need your help in order to get it done!"/>
    <n v="750"/>
    <n v="1285"/>
    <x v="0"/>
    <s v="US"/>
    <s v="USD"/>
    <d v="2012-08-12T16:35:45"/>
    <x v="2477"/>
    <b v="0"/>
    <n v="41"/>
    <b v="1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d v="2013-01-13T22:48:33"/>
    <x v="2478"/>
    <b v="0"/>
    <n v="79"/>
    <b v="1"/>
    <x v="4"/>
  </r>
  <r>
    <n v="2479"/>
    <s v="FUEL FAKE NATIVES"/>
    <s v="Fake Natives is headed on tour this summer. Help them fill their tank with fossil fuels."/>
    <n v="300"/>
    <n v="400.33"/>
    <x v="0"/>
    <s v="US"/>
    <s v="USD"/>
    <d v="2012-07-28T02:00:00"/>
    <x v="2479"/>
    <b v="0"/>
    <n v="16"/>
    <b v="1"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d v="2015-10-10T22:28:04"/>
    <x v="2480"/>
    <b v="0"/>
    <n v="8"/>
    <b v="1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d v="2012-04-30T15:30:08"/>
    <x v="2481"/>
    <b v="0"/>
    <n v="95"/>
    <b v="1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d v="2011-08-01T18:46:23"/>
    <x v="2482"/>
    <b v="0"/>
    <n v="25"/>
    <b v="1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d v="2012-05-01T17:00:03"/>
    <x v="2483"/>
    <b v="0"/>
    <n v="19"/>
    <b v="1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d v="2011-09-15T22:00:03"/>
    <x v="2484"/>
    <b v="0"/>
    <n v="90"/>
    <b v="1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d v="2011-10-12T23:57:59"/>
    <x v="2485"/>
    <b v="0"/>
    <n v="41"/>
    <b v="1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d v="2012-04-22T16:59:36"/>
    <x v="2486"/>
    <b v="0"/>
    <n v="30"/>
    <b v="1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d v="2012-05-27T01:59:57"/>
    <x v="2487"/>
    <b v="0"/>
    <n v="38"/>
    <b v="1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d v="2011-11-16T16:11:48"/>
    <x v="2488"/>
    <b v="0"/>
    <n v="65"/>
    <b v="1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d v="2013-05-09T16:33:59"/>
    <x v="2489"/>
    <b v="0"/>
    <n v="75"/>
    <b v="1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d v="2012-06-23T05:27:56"/>
    <x v="2490"/>
    <b v="0"/>
    <n v="16"/>
    <b v="1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d v="2011-01-16T01:51:00"/>
    <x v="2491"/>
    <b v="0"/>
    <n v="10"/>
    <b v="1"/>
    <x v="4"/>
  </r>
  <r>
    <n v="2492"/>
    <s v="SUPER NICE EP 2012"/>
    <s v="We're a band from Hawaii trying to produce our first EP and we need help!"/>
    <n v="600"/>
    <n v="750"/>
    <x v="0"/>
    <s v="US"/>
    <s v="USD"/>
    <d v="2012-06-16T09:59:00"/>
    <x v="2492"/>
    <b v="0"/>
    <n v="27"/>
    <b v="1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d v="2013-04-29T04:02:20"/>
    <x v="2493"/>
    <b v="0"/>
    <n v="259"/>
    <b v="1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d v="2012-05-23T15:29:04"/>
    <x v="2494"/>
    <b v="0"/>
    <n v="39"/>
    <b v="1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d v="2012-06-06T22:42:55"/>
    <x v="2495"/>
    <b v="0"/>
    <n v="42"/>
    <b v="1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d v="2013-03-29T22:54:52"/>
    <x v="2496"/>
    <b v="0"/>
    <n v="10"/>
    <b v="1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d v="2011-08-05T21:05:38"/>
    <x v="2497"/>
    <b v="0"/>
    <n v="56"/>
    <b v="1"/>
    <x v="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d v="2015-01-27T23:13:07"/>
    <x v="2498"/>
    <b v="0"/>
    <n v="20"/>
    <b v="1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d v="2012-12-31T18:00:00"/>
    <x v="2499"/>
    <b v="0"/>
    <n v="170"/>
    <b v="1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d v="2012-06-23T18:32:55"/>
    <x v="2500"/>
    <b v="0"/>
    <n v="29"/>
    <b v="1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d v="2015-09-27T18:38:24"/>
    <x v="2501"/>
    <b v="0"/>
    <n v="7"/>
    <b v="0"/>
    <x v="7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d v="2014-09-21T19:48:38"/>
    <x v="2502"/>
    <b v="0"/>
    <n v="5"/>
    <b v="0"/>
    <x v="7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d v="2016-06-07T21:06:00"/>
    <x v="2503"/>
    <b v="0"/>
    <n v="0"/>
    <b v="0"/>
    <x v="7"/>
  </r>
  <r>
    <n v="2504"/>
    <s v="Halal Restaurant and Internet Cafe"/>
    <s v="Halal Restaurant and Internet Cafe 20 percent of profits will go to building masjids."/>
    <n v="35000"/>
    <n v="0"/>
    <x v="2"/>
    <s v="US"/>
    <s v="USD"/>
    <d v="2014-11-15T01:22:14"/>
    <x v="2504"/>
    <b v="0"/>
    <n v="0"/>
    <b v="0"/>
    <x v="7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d v="2015-03-14T00:20:16"/>
    <x v="2505"/>
    <b v="0"/>
    <n v="0"/>
    <b v="0"/>
    <x v="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d v="2015-10-03T21:00:00"/>
    <x v="2506"/>
    <b v="0"/>
    <n v="2"/>
    <b v="0"/>
    <x v="7"/>
  </r>
  <r>
    <n v="2507"/>
    <s v="Help Cafe Talavera get a New Kitchen!"/>
    <s v="Unique dishes for a unique city!."/>
    <n v="42850"/>
    <n v="0"/>
    <x v="2"/>
    <s v="US"/>
    <s v="USD"/>
    <d v="2015-05-11T01:45:04"/>
    <x v="2507"/>
    <b v="0"/>
    <n v="0"/>
    <b v="0"/>
    <x v="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d v="2014-08-14T22:50:34"/>
    <x v="2508"/>
    <b v="0"/>
    <n v="0"/>
    <b v="0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d v="2015-04-20T18:25:49"/>
    <x v="2509"/>
    <b v="0"/>
    <n v="28"/>
    <b v="0"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d v="2015-05-14T23:56:12"/>
    <x v="2510"/>
    <b v="0"/>
    <n v="2"/>
    <b v="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d v="2016-02-01T10:43:33"/>
    <x v="2511"/>
    <b v="0"/>
    <n v="0"/>
    <b v="0"/>
    <x v="7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d v="2014-12-13T21:02:41"/>
    <x v="2512"/>
    <b v="0"/>
    <n v="0"/>
    <b v="0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d v="2017-02-26T00:09:49"/>
    <x v="2513"/>
    <b v="0"/>
    <n v="0"/>
    <b v="0"/>
    <x v="7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d v="2014-08-20T09:21:17"/>
    <x v="2514"/>
    <b v="0"/>
    <n v="4"/>
    <b v="0"/>
    <x v="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d v="2015-02-22T20:09:13"/>
    <x v="2515"/>
    <b v="0"/>
    <n v="12"/>
    <b v="0"/>
    <x v="7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d v="2014-11-29T16:40:52"/>
    <x v="2516"/>
    <b v="0"/>
    <n v="0"/>
    <b v="0"/>
    <x v="7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d v="2015-03-19T18:15:30"/>
    <x v="2517"/>
    <b v="0"/>
    <n v="33"/>
    <b v="0"/>
    <x v="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d v="2014-11-13T17:20:28"/>
    <x v="2518"/>
    <b v="0"/>
    <n v="0"/>
    <b v="0"/>
    <x v="7"/>
  </r>
  <r>
    <n v="2519"/>
    <s v="Kelli's Kitchen"/>
    <s v="Better than your mom's, better than Cracker Barrel, only at Kelli's Kitchen (all from scratch)."/>
    <n v="150000"/>
    <n v="65"/>
    <x v="2"/>
    <s v="US"/>
    <s v="USD"/>
    <d v="2014-07-19T03:43:24"/>
    <x v="2519"/>
    <b v="0"/>
    <n v="4"/>
    <b v="0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d v="2016-10-15T19:21:00"/>
    <x v="2520"/>
    <b v="0"/>
    <n v="0"/>
    <b v="0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d v="2015-10-13T23:13:41"/>
    <x v="2521"/>
    <b v="0"/>
    <n v="132"/>
    <b v="1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d v="2016-04-22T14:52:00"/>
    <x v="2522"/>
    <b v="0"/>
    <n v="27"/>
    <b v="1"/>
    <x v="4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d v="2014-11-18T00:24:52"/>
    <x v="2523"/>
    <b v="0"/>
    <n v="26"/>
    <b v="1"/>
    <x v="4"/>
  </r>
  <r>
    <n v="2524"/>
    <s v="Les Bostonades' First CD"/>
    <s v="We're bringing some of our favorite music from the past 10 years to disc for the first time ever."/>
    <n v="7500"/>
    <n v="7620"/>
    <x v="0"/>
    <s v="US"/>
    <s v="USD"/>
    <d v="2014-12-21T04:30:00"/>
    <x v="2524"/>
    <b v="0"/>
    <n v="43"/>
    <b v="1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d v="2012-06-28T20:16:11"/>
    <x v="2525"/>
    <b v="0"/>
    <n v="80"/>
    <b v="1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d v="2014-12-08T04:59:00"/>
    <x v="2526"/>
    <b v="0"/>
    <n v="33"/>
    <b v="1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d v="2013-10-18T03:59:00"/>
    <x v="2527"/>
    <b v="0"/>
    <n v="71"/>
    <b v="1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d v="2015-08-20T11:00:00"/>
    <x v="2528"/>
    <b v="0"/>
    <n v="81"/>
    <b v="1"/>
    <x v="4"/>
  </r>
  <r>
    <n v="2529"/>
    <s v="UrbanArias is DC's Contemporary Opera Company"/>
    <s v="Opera. Short. New."/>
    <n v="6000"/>
    <n v="6257"/>
    <x v="0"/>
    <s v="US"/>
    <s v="USD"/>
    <d v="2012-03-25T00:56:15"/>
    <x v="2529"/>
    <b v="0"/>
    <n v="76"/>
    <b v="1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d v="2015-04-20T04:50:00"/>
    <x v="2530"/>
    <b v="0"/>
    <n v="48"/>
    <b v="1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d v="2015-08-15T03:59:00"/>
    <x v="2531"/>
    <b v="0"/>
    <n v="61"/>
    <b v="1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d v="2012-08-16T20:22:46"/>
    <x v="2532"/>
    <b v="0"/>
    <n v="60"/>
    <b v="1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d v="2013-03-01T18:01:08"/>
    <x v="2533"/>
    <b v="0"/>
    <n v="136"/>
    <b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d v="2010-01-01T06:00:00"/>
    <x v="2534"/>
    <b v="0"/>
    <n v="14"/>
    <b v="1"/>
    <x v="4"/>
  </r>
  <r>
    <n v="2535"/>
    <s v="Mark Hayes Requiem Recording"/>
    <s v="Mark Hayes: Requiem Recording"/>
    <n v="20000"/>
    <n v="20755"/>
    <x v="0"/>
    <s v="US"/>
    <s v="USD"/>
    <d v="2014-12-01T19:59:05"/>
    <x v="2535"/>
    <b v="0"/>
    <n v="78"/>
    <b v="1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d v="2013-07-30T02:32:46"/>
    <x v="2536"/>
    <b v="0"/>
    <n v="4"/>
    <b v="1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d v="2011-08-01T15:34:15"/>
    <x v="2537"/>
    <b v="0"/>
    <n v="11"/>
    <b v="1"/>
    <x v="4"/>
  </r>
  <r>
    <n v="2538"/>
    <s v="Me, Myself and Albinoni"/>
    <s v="I will record 2 of Tomaso Albinoni's concertos for 2 oboes playing both parts myself."/>
    <n v="18000"/>
    <n v="20343.169999999998"/>
    <x v="0"/>
    <s v="US"/>
    <s v="USD"/>
    <d v="2013-02-24T04:59:00"/>
    <x v="2538"/>
    <b v="0"/>
    <n v="185"/>
    <b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d v="2015-02-02T21:39:12"/>
    <x v="2539"/>
    <b v="0"/>
    <n v="59"/>
    <b v="1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d v="2011-10-29T16:12:01"/>
    <x v="2540"/>
    <b v="0"/>
    <n v="27"/>
    <b v="1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d v="2013-09-26T10:46:58"/>
    <x v="2541"/>
    <b v="0"/>
    <n v="63"/>
    <b v="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d v="2013-10-01T03:59:00"/>
    <x v="2542"/>
    <b v="0"/>
    <n v="13"/>
    <b v="1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d v="2011-01-02T03:00:00"/>
    <x v="2543"/>
    <b v="0"/>
    <n v="13"/>
    <b v="1"/>
    <x v="4"/>
  </r>
  <r>
    <n v="2544"/>
    <s v="Singing City Children's Choir"/>
    <s v="Bringing choral music and performance opportunities to under-served youth in West Philadelphia"/>
    <n v="5000"/>
    <n v="5041"/>
    <x v="0"/>
    <s v="US"/>
    <s v="USD"/>
    <d v="2012-07-08T12:29:29"/>
    <x v="2544"/>
    <b v="0"/>
    <n v="57"/>
    <b v="1"/>
    <x v="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d v="2015-02-27T00:30:00"/>
    <x v="2545"/>
    <b v="0"/>
    <n v="61"/>
    <b v="1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d v="2013-10-05T05:00:00"/>
    <x v="2546"/>
    <b v="0"/>
    <n v="65"/>
    <b v="1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d v="2012-04-04T17:33:23"/>
    <x v="2547"/>
    <b v="0"/>
    <n v="134"/>
    <b v="1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d v="2016-09-30T04:27:00"/>
    <x v="2548"/>
    <b v="0"/>
    <n v="37"/>
    <b v="1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d v="2013-05-31T17:00:00"/>
    <x v="2549"/>
    <b v="0"/>
    <n v="37"/>
    <b v="1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d v="2015-10-08T03:59:00"/>
    <x v="2550"/>
    <b v="0"/>
    <n v="150"/>
    <b v="1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d v="2012-03-21T20:48:00"/>
    <x v="2551"/>
    <b v="0"/>
    <n v="56"/>
    <b v="1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d v="2017-03-05T19:26:21"/>
    <x v="2552"/>
    <b v="0"/>
    <n v="18"/>
    <b v="1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d v="2012-09-21T04:46:47"/>
    <x v="2553"/>
    <b v="0"/>
    <n v="60"/>
    <b v="1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d v="2015-06-01T03:59:00"/>
    <x v="2554"/>
    <b v="0"/>
    <n v="67"/>
    <b v="1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d v="2012-05-28T15:43:13"/>
    <x v="2555"/>
    <b v="0"/>
    <n v="35"/>
    <b v="1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d v="2012-12-24T23:47:37"/>
    <x v="2556"/>
    <b v="0"/>
    <n v="34"/>
    <b v="1"/>
    <x v="4"/>
  </r>
  <r>
    <n v="2557"/>
    <s v="European Tour"/>
    <s v="Raising money for our concert tour of Switzerland and Germany in June/July 2014"/>
    <n v="900"/>
    <n v="1066"/>
    <x v="0"/>
    <s v="GB"/>
    <s v="GBP"/>
    <d v="2014-05-15T17:53:06"/>
    <x v="2557"/>
    <b v="0"/>
    <n v="36"/>
    <b v="1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d v="2015-05-01T13:59:00"/>
    <x v="2558"/>
    <b v="0"/>
    <n v="18"/>
    <b v="1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d v="2011-11-15T19:37:00"/>
    <x v="2559"/>
    <b v="0"/>
    <n v="25"/>
    <b v="1"/>
    <x v="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d v="2015-03-06T22:49:34"/>
    <x v="2560"/>
    <b v="0"/>
    <n v="21"/>
    <b v="1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d v="2015-10-13T12:41:29"/>
    <x v="2561"/>
    <b v="0"/>
    <n v="0"/>
    <b v="0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d v="2016-10-11T12:35:39"/>
    <x v="2562"/>
    <b v="0"/>
    <n v="3"/>
    <b v="0"/>
    <x v="7"/>
  </r>
  <r>
    <n v="2563"/>
    <s v="Phoenix Pearl Boba Tea Truck (Canceled)"/>
    <s v="Michigan based bubble tea and specialty ice cream food truck"/>
    <n v="20000"/>
    <n v="0"/>
    <x v="1"/>
    <s v="US"/>
    <s v="USD"/>
    <d v="2015-07-30T03:20:51"/>
    <x v="2563"/>
    <b v="0"/>
    <n v="0"/>
    <b v="0"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d v="2014-08-01T00:58:19"/>
    <x v="2564"/>
    <b v="0"/>
    <n v="0"/>
    <b v="0"/>
    <x v="7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d v="2016-05-09T20:50:00"/>
    <x v="2565"/>
    <b v="0"/>
    <n v="1"/>
    <b v="0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d v="2014-08-21T23:32:28"/>
    <x v="2566"/>
    <b v="0"/>
    <n v="0"/>
    <b v="0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d v="2015-04-23T21:05:38"/>
    <x v="2567"/>
    <b v="0"/>
    <n v="2"/>
    <b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d v="2016-09-01T15:59:54"/>
    <x v="2568"/>
    <b v="0"/>
    <n v="1"/>
    <b v="0"/>
    <x v="7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d v="2015-09-17T02:31:52"/>
    <x v="2569"/>
    <b v="0"/>
    <n v="2"/>
    <b v="0"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d v="2017-02-08T21:40:35"/>
    <x v="2570"/>
    <b v="0"/>
    <n v="2"/>
    <b v="0"/>
    <x v="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d v="2016-05-19T08:12:01"/>
    <x v="2571"/>
    <b v="0"/>
    <n v="4"/>
    <b v="0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d v="2015-04-13T02:51:57"/>
    <x v="2572"/>
    <b v="0"/>
    <n v="0"/>
    <b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d v="2014-08-23T14:12:29"/>
    <x v="2573"/>
    <b v="0"/>
    <n v="0"/>
    <b v="0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d v="2016-05-18T19:49:05"/>
    <x v="2574"/>
    <b v="0"/>
    <n v="0"/>
    <b v="0"/>
    <x v="7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d v="2015-01-12T02:36:34"/>
    <x v="2575"/>
    <b v="0"/>
    <n v="0"/>
    <b v="0"/>
    <x v="7"/>
  </r>
  <r>
    <n v="2576"/>
    <s v="2 Go Fast Food (Canceled)"/>
    <s v="A New Twist with an American and Philippine fast food Mobile Trailer."/>
    <n v="10000"/>
    <n v="0"/>
    <x v="1"/>
    <s v="US"/>
    <s v="USD"/>
    <d v="2015-04-10T23:14:07"/>
    <x v="2576"/>
    <b v="0"/>
    <n v="0"/>
    <b v="0"/>
    <x v="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d v="2014-08-04T19:41:37"/>
    <x v="2577"/>
    <b v="0"/>
    <n v="0"/>
    <b v="0"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d v="2015-10-09T17:00:00"/>
    <x v="2578"/>
    <b v="0"/>
    <n v="0"/>
    <b v="0"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d v="2014-09-15T19:55:03"/>
    <x v="2579"/>
    <b v="0"/>
    <n v="12"/>
    <b v="0"/>
    <x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d v="2015-05-16T03:00:00"/>
    <x v="2580"/>
    <b v="0"/>
    <n v="2"/>
    <b v="0"/>
    <x v="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d v="2015-11-16T16:04:58"/>
    <x v="2581"/>
    <b v="0"/>
    <n v="11"/>
    <b v="0"/>
    <x v="7"/>
  </r>
  <r>
    <n v="2582"/>
    <s v="Drunken Wings"/>
    <s v="The place where chicken meets liquor for the first time!"/>
    <n v="90000"/>
    <n v="1"/>
    <x v="2"/>
    <s v="US"/>
    <s v="USD"/>
    <d v="2016-10-29T23:43:54"/>
    <x v="2582"/>
    <b v="0"/>
    <n v="1"/>
    <b v="0"/>
    <x v="7"/>
  </r>
  <r>
    <n v="2583"/>
    <s v="Crazy Daisy Food Truck"/>
    <s v="Crazy Daisy will become the newest member of the food truck distributors in Kansas City, Missouri."/>
    <n v="1000"/>
    <n v="5"/>
    <x v="2"/>
    <s v="US"/>
    <s v="USD"/>
    <d v="2015-03-16T17:28:00"/>
    <x v="2583"/>
    <b v="0"/>
    <n v="5"/>
    <b v="0"/>
    <x v="7"/>
  </r>
  <r>
    <n v="2584"/>
    <s v="Culinary Arts Food Truck Style"/>
    <s v="Bringing quality food to the masses using local premium ingredients, but at a food truck price!"/>
    <n v="10000"/>
    <n v="0"/>
    <x v="2"/>
    <s v="US"/>
    <s v="USD"/>
    <d v="2015-06-15T04:09:29"/>
    <x v="2584"/>
    <b v="0"/>
    <n v="0"/>
    <b v="0"/>
    <x v="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d v="2014-07-05T23:07:12"/>
    <x v="2585"/>
    <b v="0"/>
    <n v="1"/>
    <b v="0"/>
    <x v="7"/>
  </r>
  <r>
    <n v="2586"/>
    <s v="Inspire Healthy Eating"/>
    <s v="I would like to bring fresh salad and food to the streets of London at a reasonable price."/>
    <n v="3000"/>
    <n v="5"/>
    <x v="2"/>
    <s v="GB"/>
    <s v="GBP"/>
    <d v="2015-12-25T07:55:36"/>
    <x v="2586"/>
    <b v="0"/>
    <n v="1"/>
    <b v="0"/>
    <x v="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d v="2015-12-30T16:12:33"/>
    <x v="2587"/>
    <b v="0"/>
    <n v="6"/>
    <b v="0"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d v="2015-03-31T13:14:00"/>
    <x v="2588"/>
    <b v="0"/>
    <n v="8"/>
    <b v="0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d v="2016-03-23T11:52:07"/>
    <x v="2589"/>
    <b v="0"/>
    <n v="1"/>
    <b v="0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d v="2016-01-26T14:08:17"/>
    <x v="2590"/>
    <b v="0"/>
    <n v="0"/>
    <b v="0"/>
    <x v="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d v="2016-03-13T20:45:24"/>
    <x v="2591"/>
    <b v="0"/>
    <n v="2"/>
    <b v="0"/>
    <x v="7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d v="2014-10-05T19:13:41"/>
    <x v="2592"/>
    <b v="0"/>
    <n v="1"/>
    <b v="0"/>
    <x v="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d v="2015-04-25T20:17:06"/>
    <x v="2593"/>
    <b v="0"/>
    <n v="0"/>
    <b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d v="2014-08-07T23:13:48"/>
    <x v="2594"/>
    <b v="0"/>
    <n v="1"/>
    <b v="0"/>
    <x v="7"/>
  </r>
  <r>
    <n v="2595"/>
    <s v="Food Truck for Little Fox Bakery"/>
    <s v="Looking to put the best baked goods in Bowling Green on wheels"/>
    <n v="15000"/>
    <n v="1825"/>
    <x v="2"/>
    <s v="US"/>
    <s v="USD"/>
    <d v="2017-02-24T05:51:40"/>
    <x v="2595"/>
    <b v="0"/>
    <n v="19"/>
    <b v="0"/>
    <x v="7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d v="2014-08-07T15:56:49"/>
    <x v="2596"/>
    <b v="0"/>
    <n v="27"/>
    <b v="0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d v="2016-06-19T08:11:57"/>
    <x v="2597"/>
    <b v="0"/>
    <n v="7"/>
    <b v="0"/>
    <x v="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d v="2015-09-23T20:10:01"/>
    <x v="2598"/>
    <b v="0"/>
    <n v="14"/>
    <b v="0"/>
    <x v="7"/>
  </r>
  <r>
    <n v="2599"/>
    <s v="Empty Ramekins Catering Group"/>
    <s v="The Empty Ramekins Catering Group is looking for your help to start up in Miami Florida!!!!"/>
    <n v="9041"/>
    <n v="90"/>
    <x v="2"/>
    <s v="US"/>
    <s v="USD"/>
    <d v="2014-08-03T18:05:47"/>
    <x v="2599"/>
    <b v="0"/>
    <n v="5"/>
    <b v="0"/>
    <x v="7"/>
  </r>
  <r>
    <n v="2600"/>
    <s v="Help Buttz Return From the Ashes"/>
    <s v="On Sunday November 8, 2015 our food truck burned to the ground. Please help us get rebuilt."/>
    <n v="50000"/>
    <n v="3466"/>
    <x v="2"/>
    <s v="US"/>
    <s v="USD"/>
    <d v="2016-03-25T20:36:40"/>
    <x v="2600"/>
    <b v="0"/>
    <n v="30"/>
    <b v="0"/>
    <x v="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d v="2012-09-13T03:59:00"/>
    <x v="2601"/>
    <b v="1"/>
    <n v="151"/>
    <b v="1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d v="2014-11-12T21:20:00"/>
    <x v="2602"/>
    <b v="1"/>
    <n v="489"/>
    <b v="1"/>
    <x v="2"/>
  </r>
  <r>
    <n v="2603"/>
    <s v="Manned Mock Mars Mission"/>
    <s v="I will be building a mock space station and simulate living on Mars for two weeks."/>
    <n v="1750"/>
    <n v="1776"/>
    <x v="0"/>
    <s v="US"/>
    <s v="USD"/>
    <d v="2013-12-23T21:54:14"/>
    <x v="2603"/>
    <b v="1"/>
    <n v="50"/>
    <b v="1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d v="2012-04-29T01:13:43"/>
    <x v="2604"/>
    <b v="1"/>
    <n v="321"/>
    <b v="1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d v="2016-06-17T12:59:50"/>
    <x v="2605"/>
    <b v="1"/>
    <n v="1762"/>
    <b v="1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d v="2014-04-29T17:06:22"/>
    <x v="2606"/>
    <b v="1"/>
    <n v="385"/>
    <b v="1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d v="2015-08-12T02:00:00"/>
    <x v="2607"/>
    <b v="1"/>
    <n v="398"/>
    <b v="1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d v="2017-03-15T00:00:00"/>
    <x v="2608"/>
    <b v="1"/>
    <n v="304"/>
    <b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d v="2012-07-15T05:42:31"/>
    <x v="2609"/>
    <b v="1"/>
    <n v="676"/>
    <b v="1"/>
    <x v="2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d v="2016-08-22T06:59:00"/>
    <x v="2610"/>
    <b v="1"/>
    <n v="577"/>
    <b v="1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d v="2017-01-02T22:59:00"/>
    <x v="2611"/>
    <b v="1"/>
    <n v="3663"/>
    <b v="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d v="2015-01-09T03:26:10"/>
    <x v="2612"/>
    <b v="1"/>
    <n v="294"/>
    <b v="1"/>
    <x v="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d v="2012-09-21T19:38:14"/>
    <x v="2613"/>
    <b v="1"/>
    <n v="28"/>
    <b v="1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d v="2014-04-30T05:00:00"/>
    <x v="2614"/>
    <b v="1"/>
    <n v="100"/>
    <b v="1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d v="2016-04-30T12:00:00"/>
    <x v="2615"/>
    <b v="0"/>
    <n v="72"/>
    <b v="1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d v="2015-08-25T23:52:09"/>
    <x v="2616"/>
    <b v="1"/>
    <n v="238"/>
    <b v="1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d v="2014-10-20T20:59:11"/>
    <x v="2617"/>
    <b v="1"/>
    <n v="159"/>
    <b v="1"/>
    <x v="2"/>
  </r>
  <r>
    <n v="2618"/>
    <s v="SPACE ART FEATURING ASTRONAUTS #WeBelieveInAstronauts"/>
    <s v="LTD ED COLLECTIBLE SPACE ART FEAT. ASTRONAUTS"/>
    <n v="15000"/>
    <n v="15808"/>
    <x v="0"/>
    <s v="US"/>
    <s v="USD"/>
    <d v="2015-12-01T20:01:01"/>
    <x v="2618"/>
    <b v="1"/>
    <n v="77"/>
    <b v="1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d v="2015-10-23T11:00:00"/>
    <x v="2619"/>
    <b v="1"/>
    <n v="53"/>
    <b v="1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d v="2015-10-11T01:00:00"/>
    <x v="2620"/>
    <b v="1"/>
    <n v="1251"/>
    <b v="1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d v="2015-05-21T17:56:28"/>
    <x v="2621"/>
    <b v="1"/>
    <n v="465"/>
    <b v="1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d v="2016-12-30T17:50:16"/>
    <x v="2622"/>
    <b v="0"/>
    <n v="74"/>
    <b v="1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d v="2016-12-02T06:09:26"/>
    <x v="2623"/>
    <b v="0"/>
    <n v="62"/>
    <b v="1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d v="2012-09-13T10:07:02"/>
    <x v="2624"/>
    <b v="0"/>
    <n v="3468"/>
    <b v="1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d v="2016-11-09T20:26:48"/>
    <x v="2625"/>
    <b v="0"/>
    <n v="52"/>
    <b v="1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d v="2015-06-03T15:04:29"/>
    <x v="2626"/>
    <b v="0"/>
    <n v="50"/>
    <b v="1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d v="2015-11-26T20:54:21"/>
    <x v="2627"/>
    <b v="0"/>
    <n v="45"/>
    <b v="1"/>
    <x v="2"/>
  </r>
  <r>
    <n v="2628"/>
    <s v="Pie In Space!"/>
    <s v="A high school freshman is sending pie into space and you can be a part of it.  GO SCIENCE!!!"/>
    <n v="839"/>
    <n v="926"/>
    <x v="0"/>
    <s v="US"/>
    <s v="USD"/>
    <d v="2014-11-30T23:11:07"/>
    <x v="2628"/>
    <b v="0"/>
    <n v="21"/>
    <b v="1"/>
    <x v="2"/>
  </r>
  <r>
    <n v="2629"/>
    <s v="Project Dragonfly - Sail to the Stars"/>
    <s v="The first international contest to let students shape the future of interstellar travel."/>
    <n v="5000"/>
    <n v="6387"/>
    <x v="0"/>
    <s v="GB"/>
    <s v="GBP"/>
    <d v="2015-05-14T12:55:22"/>
    <x v="2629"/>
    <b v="0"/>
    <n v="100"/>
    <b v="1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d v="2016-06-30T10:00:00"/>
    <x v="2630"/>
    <b v="0"/>
    <n v="81"/>
    <b v="1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d v="2015-08-30T04:03:47"/>
    <x v="2631"/>
    <b v="0"/>
    <n v="286"/>
    <b v="1"/>
    <x v="2"/>
  </r>
  <r>
    <n v="2632"/>
    <s v="University Rocket Science"/>
    <s v="Students from 3 universities are designing a dual stage rocket to test experimental rocket technology."/>
    <n v="1070"/>
    <n v="1466"/>
    <x v="0"/>
    <s v="US"/>
    <s v="USD"/>
    <d v="2016-05-29T01:28:59"/>
    <x v="2632"/>
    <b v="0"/>
    <n v="42"/>
    <b v="1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d v="2014-02-27T23:00:00"/>
    <x v="2633"/>
    <b v="0"/>
    <n v="199"/>
    <b v="1"/>
    <x v="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d v="2016-09-29T15:45:21"/>
    <x v="2634"/>
    <b v="0"/>
    <n v="25"/>
    <b v="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d v="2015-03-09T21:49:21"/>
    <x v="2635"/>
    <b v="0"/>
    <n v="84"/>
    <b v="1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d v="2016-10-16T01:00:00"/>
    <x v="2636"/>
    <b v="0"/>
    <n v="50"/>
    <b v="1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d v="2016-10-12T13:11:15"/>
    <x v="2637"/>
    <b v="0"/>
    <n v="26"/>
    <b v="1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d v="2015-01-15T21:54:55"/>
    <x v="2638"/>
    <b v="0"/>
    <n v="14"/>
    <b v="1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d v="2015-02-19T20:45:48"/>
    <x v="2639"/>
    <b v="0"/>
    <n v="49"/>
    <b v="1"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d v="2015-06-08T03:51:14"/>
    <x v="2640"/>
    <b v="0"/>
    <n v="69"/>
    <b v="1"/>
    <x v="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d v="2014-09-15T20:09:00"/>
    <x v="2641"/>
    <b v="0"/>
    <n v="1"/>
    <b v="0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d v="2016-07-15T06:57:00"/>
    <x v="2642"/>
    <b v="0"/>
    <n v="0"/>
    <b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d v="2016-12-21T07:59:00"/>
    <x v="2643"/>
    <b v="1"/>
    <n v="1501"/>
    <b v="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d v="2017-03-10T19:00:35"/>
    <x v="2644"/>
    <b v="1"/>
    <n v="52"/>
    <b v="0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d v="2014-11-08T21:13:23"/>
    <x v="2645"/>
    <b v="1"/>
    <n v="23"/>
    <b v="0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d v="2015-09-09T07:31:09"/>
    <x v="2646"/>
    <b v="1"/>
    <n v="535"/>
    <b v="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d v="2015-08-14T06:16:59"/>
    <x v="2647"/>
    <b v="0"/>
    <n v="3"/>
    <b v="0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d v="2016-03-09T17:09:20"/>
    <x v="2648"/>
    <b v="0"/>
    <n v="6"/>
    <b v="0"/>
    <x v="2"/>
  </r>
  <r>
    <n v="2649"/>
    <s v="The Mission - Please Check Back Soon (Canceled)"/>
    <s v="They have launched a Kickstarter."/>
    <n v="125000"/>
    <n v="124"/>
    <x v="1"/>
    <s v="US"/>
    <s v="USD"/>
    <d v="2016-02-01T23:55:41"/>
    <x v="2649"/>
    <b v="0"/>
    <n v="3"/>
    <b v="0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d v="2016-12-21T14:59:03"/>
    <x v="2650"/>
    <b v="0"/>
    <n v="5"/>
    <b v="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d v="2015-12-17T19:20:09"/>
    <x v="2651"/>
    <b v="0"/>
    <n v="17"/>
    <b v="0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d v="2014-12-10T03:48:45"/>
    <x v="2652"/>
    <b v="0"/>
    <n v="11"/>
    <b v="0"/>
    <x v="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d v="2014-06-13T04:00:00"/>
    <x v="2653"/>
    <b v="0"/>
    <n v="70"/>
    <b v="0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d v="2015-04-21T13:25:26"/>
    <x v="2654"/>
    <b v="0"/>
    <n v="6"/>
    <b v="0"/>
    <x v="2"/>
  </r>
  <r>
    <n v="2655"/>
    <s v="Balloons (Canceled)"/>
    <s v="Thank you for your support!"/>
    <n v="15000"/>
    <n v="3155"/>
    <x v="1"/>
    <s v="US"/>
    <s v="USD"/>
    <d v="2016-02-09T20:00:00"/>
    <x v="2655"/>
    <b v="0"/>
    <n v="43"/>
    <b v="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d v="2017-03-12T19:00:00"/>
    <x v="2656"/>
    <b v="0"/>
    <n v="152"/>
    <b v="0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d v="2016-08-03T01:30:00"/>
    <x v="2657"/>
    <b v="0"/>
    <n v="59"/>
    <b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d v="2016-07-30T21:13:14"/>
    <x v="2658"/>
    <b v="0"/>
    <n v="4"/>
    <b v="0"/>
    <x v="2"/>
  </r>
  <r>
    <n v="2659"/>
    <s v="test (Canceled)"/>
    <s v="test"/>
    <n v="49000"/>
    <n v="1333"/>
    <x v="1"/>
    <s v="US"/>
    <s v="USD"/>
    <d v="2015-04-18T01:40:10"/>
    <x v="2659"/>
    <b v="0"/>
    <n v="10"/>
    <b v="0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d v="2015-11-24T18:06:58"/>
    <x v="2660"/>
    <b v="0"/>
    <n v="5"/>
    <b v="0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d v="2013-10-25T23:00:10"/>
    <x v="2661"/>
    <b v="0"/>
    <n v="60"/>
    <b v="1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d v="2015-08-21T17:55:13"/>
    <x v="2662"/>
    <b v="0"/>
    <n v="80"/>
    <b v="1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d v="2015-09-04T15:00:00"/>
    <x v="2663"/>
    <b v="0"/>
    <n v="56"/>
    <b v="1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d v="2015-12-09T06:59:00"/>
    <x v="2664"/>
    <b v="0"/>
    <n v="104"/>
    <b v="1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d v="2015-05-04T21:29:34"/>
    <x v="2665"/>
    <b v="0"/>
    <n v="46"/>
    <b v="1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d v="2015-09-25T21:00:00"/>
    <x v="2666"/>
    <b v="0"/>
    <n v="206"/>
    <b v="1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d v="2016-02-10T22:13:36"/>
    <x v="2667"/>
    <b v="0"/>
    <n v="18"/>
    <b v="1"/>
    <x v="2"/>
  </r>
  <r>
    <n v="2668"/>
    <s v="UOttawa Makermobile"/>
    <s v="Creativity on the go! |_x000a_CrÃ©ativitÃ© en mouvement !"/>
    <n v="1000"/>
    <n v="1707"/>
    <x v="0"/>
    <s v="CA"/>
    <s v="CAD"/>
    <d v="2015-11-09T14:32:00"/>
    <x v="2668"/>
    <b v="0"/>
    <n v="28"/>
    <b v="1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d v="2016-01-10T00:51:36"/>
    <x v="2669"/>
    <b v="0"/>
    <n v="11"/>
    <b v="1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d v="2014-07-29T00:29:40"/>
    <x v="2670"/>
    <b v="1"/>
    <n v="60"/>
    <b v="0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d v="2014-12-19T19:38:00"/>
    <x v="2671"/>
    <b v="1"/>
    <n v="84"/>
    <b v="0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d v="2015-12-28T06:00:00"/>
    <x v="2672"/>
    <b v="1"/>
    <n v="47"/>
    <b v="0"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d v="2014-10-29T22:45:00"/>
    <x v="2673"/>
    <b v="1"/>
    <n v="66"/>
    <b v="0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d v="2016-07-05T04:59:00"/>
    <x v="2674"/>
    <b v="1"/>
    <n v="171"/>
    <b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d v="2014-11-10T21:34:49"/>
    <x v="2675"/>
    <b v="1"/>
    <n v="29"/>
    <b v="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d v="2016-05-22T14:59:34"/>
    <x v="2676"/>
    <b v="0"/>
    <n v="9"/>
    <b v="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d v="2014-07-03T00:42:23"/>
    <x v="2677"/>
    <b v="0"/>
    <n v="27"/>
    <b v="0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d v="2015-09-24T19:09:25"/>
    <x v="2678"/>
    <b v="0"/>
    <n v="2"/>
    <b v="0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d v="2015-02-28T00:01:34"/>
    <x v="2679"/>
    <b v="0"/>
    <n v="3"/>
    <b v="0"/>
    <x v="2"/>
  </r>
  <r>
    <n v="2680"/>
    <s v="iHeart Pillow"/>
    <s v="iHeartPillow, Connecting loved ones"/>
    <n v="32000"/>
    <n v="276"/>
    <x v="2"/>
    <s v="ES"/>
    <s v="EUR"/>
    <d v="2016-04-06T04:04:51"/>
    <x v="2680"/>
    <b v="0"/>
    <n v="4"/>
    <b v="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d v="2014-07-10T21:29:10"/>
    <x v="2681"/>
    <b v="0"/>
    <n v="2"/>
    <b v="0"/>
    <x v="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d v="2014-11-22T05:59:00"/>
    <x v="2682"/>
    <b v="0"/>
    <n v="20"/>
    <b v="0"/>
    <x v="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d v="2015-03-01T18:07:20"/>
    <x v="2683"/>
    <b v="0"/>
    <n v="3"/>
    <b v="0"/>
    <x v="7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d v="2014-08-09T21:57:05"/>
    <x v="2684"/>
    <b v="0"/>
    <n v="4"/>
    <b v="0"/>
    <x v="7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d v="2015-04-27T15:42:10"/>
    <x v="2685"/>
    <b v="0"/>
    <n v="1"/>
    <b v="0"/>
    <x v="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d v="2014-09-30T23:23:43"/>
    <x v="2686"/>
    <b v="0"/>
    <n v="0"/>
    <b v="0"/>
    <x v="7"/>
  </r>
  <r>
    <n v="2687"/>
    <s v="Munch Wagon"/>
    <s v="Your American Pizzas, Wings, Stuffed Gouda Burger, Sweet &amp; Russet Potato Fries served on a food Truck!!"/>
    <n v="15000"/>
    <n v="0"/>
    <x v="2"/>
    <s v="US"/>
    <s v="USD"/>
    <d v="2015-06-29T15:21:58"/>
    <x v="2687"/>
    <b v="0"/>
    <n v="0"/>
    <b v="0"/>
    <x v="7"/>
  </r>
  <r>
    <n v="2688"/>
    <s v="Mac N Cheez Food Truck"/>
    <s v="The amazing gourmet Mac N Cheez Food Truck Campaigne!"/>
    <n v="50000"/>
    <n v="74"/>
    <x v="2"/>
    <s v="US"/>
    <s v="USD"/>
    <d v="2015-02-24T03:00:00"/>
    <x v="2688"/>
    <b v="0"/>
    <n v="14"/>
    <b v="0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d v="2016-07-30T23:04:50"/>
    <x v="2689"/>
    <b v="0"/>
    <n v="1"/>
    <b v="0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d v="2015-06-03T02:31:16"/>
    <x v="2690"/>
    <b v="0"/>
    <n v="118"/>
    <b v="0"/>
    <x v="7"/>
  </r>
  <r>
    <n v="2691"/>
    <s v="Cook"/>
    <s v="A Great New local Food Truck serving up ethnic fusion inspired eats in Ottawa."/>
    <n v="65000"/>
    <n v="35"/>
    <x v="2"/>
    <s v="CA"/>
    <s v="CAD"/>
    <d v="2015-05-10T17:22:37"/>
    <x v="2691"/>
    <b v="0"/>
    <n v="2"/>
    <b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d v="2015-03-25T07:01:00"/>
    <x v="2692"/>
    <b v="0"/>
    <n v="1"/>
    <b v="0"/>
    <x v="7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d v="2014-08-13T03:19:26"/>
    <x v="2693"/>
    <b v="0"/>
    <n v="3"/>
    <b v="0"/>
    <x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d v="2014-09-26T03:22:19"/>
    <x v="2694"/>
    <b v="0"/>
    <n v="1"/>
    <b v="0"/>
    <x v="7"/>
  </r>
  <r>
    <n v="2695"/>
    <s v="Fat daddy mac food truck"/>
    <s v="I am creating food magic on the go! Amazing food isn't just for sitdown restaraunts anymore!"/>
    <n v="15000"/>
    <n v="71"/>
    <x v="2"/>
    <s v="US"/>
    <s v="USD"/>
    <d v="2015-04-14T03:21:58"/>
    <x v="2695"/>
    <b v="0"/>
    <n v="3"/>
    <b v="0"/>
    <x v="7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d v="2014-12-25T20:16:00"/>
    <x v="2696"/>
    <b v="0"/>
    <n v="38"/>
    <b v="0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d v="2015-08-02T22:00:00"/>
    <x v="2697"/>
    <b v="0"/>
    <n v="52"/>
    <b v="0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d v="2014-06-27T21:33:28"/>
    <x v="2698"/>
    <b v="0"/>
    <n v="2"/>
    <b v="0"/>
    <x v="7"/>
  </r>
  <r>
    <n v="2699"/>
    <s v="my bakery truck"/>
    <s v="Hi, I want make my first bakery. Food truck was great, but I not have a car licence. So, help me to be my dream!"/>
    <n v="2"/>
    <n v="0"/>
    <x v="2"/>
    <s v="CA"/>
    <s v="CAD"/>
    <d v="2014-08-08T21:31:03"/>
    <x v="2699"/>
    <b v="0"/>
    <n v="0"/>
    <b v="0"/>
    <x v="7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d v="2014-09-18T20:59:32"/>
    <x v="2700"/>
    <b v="0"/>
    <n v="4"/>
    <b v="0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d v="2017-04-07T17:35:34"/>
    <x v="2701"/>
    <b v="0"/>
    <n v="46"/>
    <b v="0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d v="2017-04-05T18:14:37"/>
    <x v="2702"/>
    <b v="1"/>
    <n v="26"/>
    <b v="0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d v="2017-03-22T15:33:50"/>
    <x v="2703"/>
    <b v="0"/>
    <n v="45"/>
    <b v="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d v="2017-04-05T19:41:54"/>
    <x v="2704"/>
    <b v="0"/>
    <n v="7"/>
    <b v="0"/>
    <x v="1"/>
  </r>
  <r>
    <n v="2705"/>
    <s v="Fischer Theatre Marquee"/>
    <s v="Help light the lights at the historic Fischer Theatre in Danville, IL."/>
    <n v="16500"/>
    <n v="1739"/>
    <x v="3"/>
    <s v="US"/>
    <s v="USD"/>
    <d v="2017-03-24T20:59:18"/>
    <x v="2705"/>
    <b v="0"/>
    <n v="8"/>
    <b v="0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d v="2014-10-16T06:59:00"/>
    <x v="2706"/>
    <b v="1"/>
    <n v="263"/>
    <b v="1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d v="2013-05-27T06:59:00"/>
    <x v="2707"/>
    <b v="1"/>
    <n v="394"/>
    <b v="1"/>
    <x v="1"/>
  </r>
  <r>
    <n v="2708"/>
    <s v="Angel Comedy Club"/>
    <s v="Angel Comedy Club: A permanent home for Londonâ€™s loveliest comedy night - a community comedy club"/>
    <n v="20000"/>
    <n v="46643.07"/>
    <x v="0"/>
    <s v="GB"/>
    <s v="GBP"/>
    <d v="2016-07-21T16:45:26"/>
    <x v="2708"/>
    <b v="1"/>
    <n v="1049"/>
    <b v="1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d v="2016-10-04T03:59:00"/>
    <x v="2709"/>
    <b v="1"/>
    <n v="308"/>
    <b v="1"/>
    <x v="1"/>
  </r>
  <r>
    <n v="2710"/>
    <s v="House of Yes"/>
    <s v="Building Brooklyn's own creative venue for circus, theater and events of all types."/>
    <n v="60000"/>
    <n v="92340.21"/>
    <x v="0"/>
    <s v="US"/>
    <s v="USD"/>
    <d v="2014-08-09T02:00:00"/>
    <x v="2710"/>
    <b v="1"/>
    <n v="1088"/>
    <b v="1"/>
    <x v="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d v="2014-06-20T22:01:00"/>
    <x v="2711"/>
    <b v="1"/>
    <n v="73"/>
    <b v="1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d v="2013-07-13T18:00:00"/>
    <x v="2712"/>
    <b v="1"/>
    <n v="143"/>
    <b v="1"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d v="2015-12-24T15:41:24"/>
    <x v="2713"/>
    <b v="1"/>
    <n v="1420"/>
    <b v="1"/>
    <x v="1"/>
  </r>
  <r>
    <n v="2714"/>
    <s v="The Crane Theater"/>
    <s v="The Crane will be the new home for independent theater in Northeast Minneapolis"/>
    <n v="25000"/>
    <n v="29089"/>
    <x v="0"/>
    <s v="US"/>
    <s v="USD"/>
    <d v="2016-10-14T23:00:00"/>
    <x v="2714"/>
    <b v="1"/>
    <n v="305"/>
    <b v="1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d v="2016-02-21T09:33:48"/>
    <x v="2715"/>
    <b v="1"/>
    <n v="551"/>
    <b v="1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d v="2015-10-08T07:59:53"/>
    <x v="2716"/>
    <b v="1"/>
    <n v="187"/>
    <b v="1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d v="2014-12-06T22:57:29"/>
    <x v="2717"/>
    <b v="1"/>
    <n v="325"/>
    <b v="1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d v="2016-05-03T23:00:00"/>
    <x v="2718"/>
    <b v="1"/>
    <n v="148"/>
    <b v="1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d v="2016-04-17T23:44:54"/>
    <x v="2719"/>
    <b v="0"/>
    <n v="69"/>
    <b v="1"/>
    <x v="1"/>
  </r>
  <r>
    <n v="2720"/>
    <s v="The Comedy Project"/>
    <s v="An improv, sketch and experimental comedy and cocktail venue in downtown Grand Rapids, Michigan"/>
    <n v="25000"/>
    <n v="29531"/>
    <x v="0"/>
    <s v="US"/>
    <s v="USD"/>
    <d v="2016-11-11T12:10:53"/>
    <x v="2720"/>
    <b v="0"/>
    <n v="173"/>
    <b v="1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d v="2013-09-06T19:00:00"/>
    <x v="2721"/>
    <b v="0"/>
    <n v="269"/>
    <b v="1"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d v="2017-01-29T20:34:13"/>
    <x v="2722"/>
    <b v="0"/>
    <n v="185"/>
    <b v="1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d v="2014-12-31T21:08:08"/>
    <x v="2723"/>
    <b v="0"/>
    <n v="176"/>
    <b v="1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d v="2015-08-15T07:50:59"/>
    <x v="2724"/>
    <b v="0"/>
    <n v="1019"/>
    <b v="1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d v="2017-03-01T17:52:15"/>
    <x v="2725"/>
    <b v="0"/>
    <n v="113"/>
    <b v="1"/>
    <x v="2"/>
  </r>
  <r>
    <n v="2726"/>
    <s v="Krimston TWO - Dual SIM case for iPhone"/>
    <s v="Krimston TWO: iPhone Dual SIM Case"/>
    <n v="100000"/>
    <n v="105745"/>
    <x v="0"/>
    <s v="US"/>
    <s v="USD"/>
    <d v="2016-04-22T13:55:11"/>
    <x v="2726"/>
    <b v="0"/>
    <n v="404"/>
    <b v="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d v="2015-08-07T16:14:23"/>
    <x v="2727"/>
    <b v="0"/>
    <n v="707"/>
    <b v="1"/>
    <x v="2"/>
  </r>
  <r>
    <n v="2728"/>
    <s v="Multi-Function SSD Shield for the Raspberry Pi 2"/>
    <s v="SSD, WiFi, RTC w/Battery and high power USB all in one shield."/>
    <n v="15000"/>
    <n v="30274"/>
    <x v="0"/>
    <s v="US"/>
    <s v="USD"/>
    <d v="2015-12-30T14:23:54"/>
    <x v="2728"/>
    <b v="0"/>
    <n v="392"/>
    <b v="1"/>
    <x v="2"/>
  </r>
  <r>
    <n v="2729"/>
    <s v="McChi Luggage: It's a Luggage, USB Charger and a Table Top"/>
    <s v="A luggage that is more than a luggage! It is what you want it to be."/>
    <n v="7500"/>
    <n v="7833"/>
    <x v="0"/>
    <s v="US"/>
    <s v="USD"/>
    <d v="2015-05-01T05:46:37"/>
    <x v="2729"/>
    <b v="0"/>
    <n v="23"/>
    <b v="1"/>
    <x v="2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d v="2013-04-22T12:59:35"/>
    <x v="2730"/>
    <b v="0"/>
    <n v="682"/>
    <b v="1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d v="2014-10-18T04:00:00"/>
    <x v="2731"/>
    <b v="0"/>
    <n v="37"/>
    <b v="1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d v="2013-05-28T00:00:00"/>
    <x v="2732"/>
    <b v="0"/>
    <n v="146"/>
    <b v="1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d v="2015-04-10T05:32:54"/>
    <x v="2733"/>
    <b v="0"/>
    <n v="119"/>
    <b v="1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d v="2016-10-13T21:59:00"/>
    <x v="2734"/>
    <b v="0"/>
    <n v="163"/>
    <b v="1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d v="2013-03-13T20:00:00"/>
    <x v="2735"/>
    <b v="0"/>
    <n v="339"/>
    <b v="1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d v="2014-04-23T15:59:33"/>
    <x v="2736"/>
    <b v="0"/>
    <n v="58"/>
    <b v="1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d v="2014-01-15T19:00:00"/>
    <x v="2737"/>
    <b v="0"/>
    <n v="456"/>
    <b v="1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d v="2016-11-06T03:26:44"/>
    <x v="2738"/>
    <b v="0"/>
    <n v="15"/>
    <b v="1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d v="2014-05-05T21:18:37"/>
    <x v="2739"/>
    <b v="0"/>
    <n v="191"/>
    <b v="1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d v="2015-03-11T23:45:52"/>
    <x v="2740"/>
    <b v="0"/>
    <n v="17"/>
    <b v="1"/>
    <x v="2"/>
  </r>
  <r>
    <n v="2741"/>
    <s v="Mrs. Brown and Her Lost Puppy."/>
    <s v="Help me publish my 1st children's book as an aspiring author!"/>
    <n v="8000"/>
    <n v="35"/>
    <x v="2"/>
    <s v="US"/>
    <s v="USD"/>
    <d v="2014-10-20T02:07:00"/>
    <x v="2741"/>
    <b v="0"/>
    <n v="4"/>
    <b v="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d v="2012-05-15T17:16:27"/>
    <x v="2742"/>
    <b v="0"/>
    <n v="18"/>
    <b v="0"/>
    <x v="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d v="2016-10-19T07:53:27"/>
    <x v="2743"/>
    <b v="0"/>
    <n v="0"/>
    <b v="0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d v="2012-02-29T01:29:58"/>
    <x v="2744"/>
    <b v="0"/>
    <n v="22"/>
    <b v="0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d v="2012-07-14T23:42:48"/>
    <x v="2745"/>
    <b v="0"/>
    <n v="49"/>
    <b v="0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d v="2014-08-29T18:45:11"/>
    <x v="2746"/>
    <b v="0"/>
    <n v="19"/>
    <b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d v="2012-06-16T03:10:00"/>
    <x v="2747"/>
    <b v="0"/>
    <n v="4"/>
    <b v="0"/>
    <x v="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d v="2016-09-02T17:03:22"/>
    <x v="2748"/>
    <b v="0"/>
    <n v="4"/>
    <b v="0"/>
    <x v="3"/>
  </r>
  <r>
    <n v="2749"/>
    <s v="A Tree is a Tree, no matter what you see.  CHILDREN'S BOOK"/>
    <s v="Self-publishing my children's book."/>
    <n v="10000"/>
    <n v="110"/>
    <x v="2"/>
    <s v="US"/>
    <s v="USD"/>
    <d v="2015-04-04T18:10:37"/>
    <x v="2749"/>
    <b v="0"/>
    <n v="2"/>
    <b v="0"/>
    <x v="3"/>
  </r>
  <r>
    <n v="2750"/>
    <s v="My Child, My Blessing"/>
    <s v="This is a journal where parents daily write something positive about their child.  Places for pictures, too."/>
    <n v="1999"/>
    <n v="0"/>
    <x v="2"/>
    <s v="US"/>
    <s v="USD"/>
    <d v="2012-06-30T20:00:00"/>
    <x v="2750"/>
    <b v="0"/>
    <n v="0"/>
    <b v="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d v="2014-06-17T21:17:22"/>
    <x v="2751"/>
    <b v="0"/>
    <n v="0"/>
    <b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d v="2011-12-18T18:21:44"/>
    <x v="2752"/>
    <b v="0"/>
    <n v="14"/>
    <b v="0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d v="2012-08-26T21:37:03"/>
    <x v="2753"/>
    <b v="0"/>
    <n v="8"/>
    <b v="0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d v="2014-09-11T15:15:51"/>
    <x v="2754"/>
    <b v="0"/>
    <n v="0"/>
    <b v="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d v="2015-04-08T18:58:47"/>
    <x v="2755"/>
    <b v="0"/>
    <n v="15"/>
    <b v="0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d v="2014-01-11T21:36:41"/>
    <x v="2756"/>
    <b v="0"/>
    <n v="33"/>
    <b v="0"/>
    <x v="3"/>
  </r>
  <r>
    <n v="2757"/>
    <s v="C is for Crooked"/>
    <s v="A children's letter book that Lampoons Hillary Clinton"/>
    <n v="1500"/>
    <n v="10"/>
    <x v="2"/>
    <s v="US"/>
    <s v="USD"/>
    <d v="2016-08-06T15:45:32"/>
    <x v="2757"/>
    <b v="0"/>
    <n v="2"/>
    <b v="0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d v="2016-10-10T10:36:23"/>
    <x v="2758"/>
    <b v="0"/>
    <n v="6"/>
    <b v="0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d v="2016-07-16T08:47:46"/>
    <x v="2759"/>
    <b v="0"/>
    <n v="2"/>
    <b v="0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d v="2013-06-20T11:04:18"/>
    <x v="2760"/>
    <b v="0"/>
    <n v="0"/>
    <b v="0"/>
    <x v="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d v="2013-01-03T01:31:33"/>
    <x v="2761"/>
    <b v="0"/>
    <n v="4"/>
    <b v="0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d v="2012-03-18T23:53:15"/>
    <x v="2762"/>
    <b v="0"/>
    <n v="1"/>
    <b v="0"/>
    <x v="3"/>
  </r>
  <r>
    <n v="2763"/>
    <s v="My Christmas Star"/>
    <s v="How Santa finds childrens homes without getting lost by following certain stars."/>
    <n v="39400"/>
    <n v="90"/>
    <x v="2"/>
    <s v="US"/>
    <s v="USD"/>
    <d v="2013-05-24T13:54:44"/>
    <x v="2763"/>
    <b v="0"/>
    <n v="3"/>
    <b v="0"/>
    <x v="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d v="2012-05-30T19:00:00"/>
    <x v="2764"/>
    <b v="0"/>
    <n v="4"/>
    <b v="0"/>
    <x v="3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d v="2012-10-28T13:53:48"/>
    <x v="2765"/>
    <b v="0"/>
    <n v="0"/>
    <b v="0"/>
    <x v="3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d v="2011-08-11T16:01:58"/>
    <x v="2766"/>
    <b v="0"/>
    <n v="4"/>
    <b v="0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d v="2015-08-16T23:00:50"/>
    <x v="2767"/>
    <b v="0"/>
    <n v="3"/>
    <b v="0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d v="2012-03-29T13:45:23"/>
    <x v="2768"/>
    <b v="0"/>
    <n v="34"/>
    <b v="0"/>
    <x v="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d v="2014-06-05T19:49:50"/>
    <x v="2769"/>
    <b v="0"/>
    <n v="2"/>
    <b v="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d v="2014-03-18T15:55:30"/>
    <x v="2770"/>
    <b v="0"/>
    <n v="33"/>
    <b v="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d v="2013-02-01T17:00:00"/>
    <x v="2771"/>
    <b v="0"/>
    <n v="0"/>
    <b v="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d v="2013-10-05T20:51:34"/>
    <x v="2772"/>
    <b v="0"/>
    <n v="0"/>
    <b v="0"/>
    <x v="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d v="2016-04-24T20:45:21"/>
    <x v="2773"/>
    <b v="0"/>
    <n v="1"/>
    <b v="0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d v="2013-03-08T03:02:08"/>
    <x v="2774"/>
    <b v="0"/>
    <n v="13"/>
    <b v="0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d v="2011-12-16T00:19:14"/>
    <x v="2775"/>
    <b v="0"/>
    <n v="2"/>
    <b v="0"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d v="2015-06-12T07:07:56"/>
    <x v="2776"/>
    <b v="0"/>
    <n v="36"/>
    <b v="0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d v="2015-07-17T16:03:24"/>
    <x v="2777"/>
    <b v="0"/>
    <n v="1"/>
    <b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d v="2014-08-25T23:28:26"/>
    <x v="2778"/>
    <b v="0"/>
    <n v="15"/>
    <b v="0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d v="2015-11-22T15:03:41"/>
    <x v="2779"/>
    <b v="0"/>
    <n v="1"/>
    <b v="0"/>
    <x v="3"/>
  </r>
  <r>
    <n v="2780"/>
    <s v="Travel with baby"/>
    <s v="Turn the World with my kids, and then write a book with the advice for traveling with baby"/>
    <n v="100000"/>
    <n v="0"/>
    <x v="2"/>
    <s v="IT"/>
    <s v="EUR"/>
    <d v="2017-03-10T10:44:48"/>
    <x v="2780"/>
    <b v="0"/>
    <n v="0"/>
    <b v="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d v="2015-02-12T07:00:00"/>
    <x v="2781"/>
    <b v="0"/>
    <n v="28"/>
    <b v="1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d v="2015-02-17T04:59:00"/>
    <x v="2782"/>
    <b v="0"/>
    <n v="18"/>
    <b v="1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d v="2015-04-23T12:50:46"/>
    <x v="2783"/>
    <b v="0"/>
    <n v="61"/>
    <b v="1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d v="2014-10-29T18:54:03"/>
    <x v="2784"/>
    <b v="0"/>
    <n v="108"/>
    <b v="1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d v="2016-08-05T21:00:00"/>
    <x v="2785"/>
    <b v="0"/>
    <n v="142"/>
    <b v="1"/>
    <x v="1"/>
  </r>
  <r>
    <n v="2786"/>
    <s v="Fierce"/>
    <s v="A heart-melting farce about sex, art and the lovelorn lay-abouts of London-town."/>
    <n v="2500"/>
    <n v="2946"/>
    <x v="0"/>
    <s v="GB"/>
    <s v="GBP"/>
    <d v="2014-07-09T13:39:40"/>
    <x v="2786"/>
    <b v="0"/>
    <n v="74"/>
    <b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d v="2014-07-18T04:45:52"/>
    <x v="2787"/>
    <b v="0"/>
    <n v="38"/>
    <b v="1"/>
    <x v="1"/>
  </r>
  <r>
    <n v="2788"/>
    <s v="ACT Underground Theatre, TLDC"/>
    <s v="MOVING FORWARD! WE HAVE REACHED GOAL BUT HAVE MORE TIME!! PLEASE CONSIDER PLEDGING."/>
    <n v="2000"/>
    <n v="2050"/>
    <x v="0"/>
    <s v="US"/>
    <s v="USD"/>
    <d v="2016-07-29T16:50:43"/>
    <x v="2788"/>
    <b v="0"/>
    <n v="20"/>
    <b v="1"/>
    <x v="1"/>
  </r>
  <r>
    <n v="2789"/>
    <s v="The Adventurers Club"/>
    <s v="BNT's Biggest Adventure So Far: Our 2015 full length production!"/>
    <n v="3000"/>
    <n v="3035"/>
    <x v="0"/>
    <s v="US"/>
    <s v="USD"/>
    <d v="2015-03-12T04:00:00"/>
    <x v="2789"/>
    <b v="0"/>
    <n v="24"/>
    <b v="1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d v="2015-02-11T22:31:43"/>
    <x v="2790"/>
    <b v="0"/>
    <n v="66"/>
    <b v="1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d v="2016-09-09T04:00:00"/>
    <x v="2791"/>
    <b v="0"/>
    <n v="28"/>
    <b v="1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d v="2015-08-12T05:32:39"/>
    <x v="2792"/>
    <b v="0"/>
    <n v="24"/>
    <b v="1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d v="2015-07-21T10:03:25"/>
    <x v="2793"/>
    <b v="0"/>
    <n v="73"/>
    <b v="1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d v="2016-03-03T19:00:00"/>
    <x v="2794"/>
    <b v="0"/>
    <n v="3"/>
    <b v="1"/>
    <x v="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d v="2014-06-06T23:00:00"/>
    <x v="2795"/>
    <b v="0"/>
    <n v="20"/>
    <b v="1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d v="2014-07-05T12:40:28"/>
    <x v="2796"/>
    <b v="0"/>
    <n v="21"/>
    <b v="1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d v="2014-07-08T22:34:00"/>
    <x v="2797"/>
    <b v="0"/>
    <n v="94"/>
    <b v="1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d v="2015-07-31T16:00:00"/>
    <x v="2798"/>
    <b v="0"/>
    <n v="139"/>
    <b v="1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d v="2016-06-17T16:00:00"/>
    <x v="2799"/>
    <b v="0"/>
    <n v="130"/>
    <b v="1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d v="2015-01-04T13:16:06"/>
    <x v="2800"/>
    <b v="0"/>
    <n v="31"/>
    <b v="1"/>
    <x v="1"/>
  </r>
  <r>
    <n v="2801"/>
    <s v="A Dream Play"/>
    <s v="Arise Theatre Company's production of August Strindberg's expressionist masterpiece 'A Dream Play'."/>
    <n v="500"/>
    <n v="666"/>
    <x v="0"/>
    <s v="AU"/>
    <s v="AUD"/>
    <d v="2014-10-10T11:00:00"/>
    <x v="2801"/>
    <b v="0"/>
    <n v="13"/>
    <b v="1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d v="2015-08-06T15:31:47"/>
    <x v="2802"/>
    <b v="0"/>
    <n v="90"/>
    <b v="1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d v="2015-07-16T00:00:00"/>
    <x v="2803"/>
    <b v="0"/>
    <n v="141"/>
    <b v="1"/>
    <x v="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d v="2014-09-29T10:53:10"/>
    <x v="2804"/>
    <b v="0"/>
    <n v="23"/>
    <b v="1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d v="2015-08-22T12:07:53"/>
    <x v="2805"/>
    <b v="0"/>
    <n v="18"/>
    <b v="1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d v="2015-08-05T11:00:00"/>
    <x v="2806"/>
    <b v="0"/>
    <n v="76"/>
    <b v="1"/>
    <x v="1"/>
  </r>
  <r>
    <n v="2807"/>
    <s v="The Commission Theatre Co."/>
    <s v="Bringing Shakespeare back to the Playwrights"/>
    <n v="5000"/>
    <n v="6300"/>
    <x v="0"/>
    <s v="US"/>
    <s v="USD"/>
    <d v="2015-06-29T20:57:18"/>
    <x v="2807"/>
    <b v="0"/>
    <n v="93"/>
    <b v="1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d v="2015-08-22T20:18:55"/>
    <x v="2808"/>
    <b v="0"/>
    <n v="69"/>
    <b v="1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d v="2016-03-30T14:39:00"/>
    <x v="2809"/>
    <b v="0"/>
    <n v="21"/>
    <b v="1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d v="2014-06-01T03:59:00"/>
    <x v="2810"/>
    <b v="0"/>
    <n v="57"/>
    <b v="1"/>
    <x v="1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d v="2015-02-23T11:55:03"/>
    <x v="2811"/>
    <b v="0"/>
    <n v="108"/>
    <b v="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d v="2015-04-06T04:00:00"/>
    <x v="2812"/>
    <b v="0"/>
    <n v="83"/>
    <b v="1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d v="2016-12-14T17:49:21"/>
    <x v="2813"/>
    <b v="0"/>
    <n v="96"/>
    <b v="1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d v="2015-05-09T09:35:15"/>
    <x v="2814"/>
    <b v="0"/>
    <n v="64"/>
    <b v="1"/>
    <x v="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d v="2016-08-07T18:38:29"/>
    <x v="2815"/>
    <b v="0"/>
    <n v="14"/>
    <b v="1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d v="2015-08-02T16:00:00"/>
    <x v="2816"/>
    <b v="0"/>
    <n v="169"/>
    <b v="1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d v="2015-02-28T15:14:22"/>
    <x v="2817"/>
    <b v="0"/>
    <n v="33"/>
    <b v="1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d v="2015-09-23T14:21:26"/>
    <x v="2818"/>
    <b v="0"/>
    <n v="102"/>
    <b v="1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d v="2015-06-14T12:36:49"/>
    <x v="2819"/>
    <b v="0"/>
    <n v="104"/>
    <b v="1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d v="2016-02-26T00:00:00"/>
    <x v="2820"/>
    <b v="0"/>
    <n v="20"/>
    <b v="1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d v="2014-09-23T22:08:55"/>
    <x v="2821"/>
    <b v="0"/>
    <n v="35"/>
    <b v="1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d v="2015-03-27T15:24:52"/>
    <x v="2822"/>
    <b v="0"/>
    <n v="94"/>
    <b v="1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d v="2015-03-31T22:59:00"/>
    <x v="2823"/>
    <b v="0"/>
    <n v="14"/>
    <b v="1"/>
    <x v="1"/>
  </r>
  <r>
    <n v="2824"/>
    <s v="The Rooftop"/>
    <s v="I wrote a One Act play called The Rooftop for a Female Playwright's festival. Every little bit helps!"/>
    <n v="650"/>
    <n v="760"/>
    <x v="0"/>
    <s v="US"/>
    <s v="USD"/>
    <d v="2015-06-13T01:43:00"/>
    <x v="2824"/>
    <b v="0"/>
    <n v="15"/>
    <b v="1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d v="2015-12-04T19:01:26"/>
    <x v="2825"/>
    <b v="0"/>
    <n v="51"/>
    <b v="1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d v="2015-07-10T07:00:00"/>
    <x v="2826"/>
    <b v="0"/>
    <n v="19"/>
    <b v="1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d v="2016-06-03T16:30:00"/>
    <x v="2827"/>
    <b v="0"/>
    <n v="23"/>
    <b v="1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d v="2015-10-02T23:00:00"/>
    <x v="2828"/>
    <b v="0"/>
    <n v="97"/>
    <b v="1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d v="2016-06-02T10:25:18"/>
    <x v="2829"/>
    <b v="0"/>
    <n v="76"/>
    <b v="1"/>
    <x v="1"/>
  </r>
  <r>
    <n v="2830"/>
    <s v="Nakhtik and Avalon"/>
    <s v="Avalon is a new South African Township play and Nakhtik is a  danced political lecture."/>
    <n v="3000"/>
    <n v="3000"/>
    <x v="0"/>
    <s v="US"/>
    <s v="USD"/>
    <d v="2014-05-12T03:59:00"/>
    <x v="2830"/>
    <b v="0"/>
    <n v="11"/>
    <b v="1"/>
    <x v="1"/>
  </r>
  <r>
    <n v="2831"/>
    <s v="Tackett &amp; Pyke put on a Play"/>
    <s v="We each wrote a play and would like to produce them for you for nothing more than art's sake!"/>
    <n v="3000"/>
    <n v="3320"/>
    <x v="0"/>
    <s v="US"/>
    <s v="USD"/>
    <d v="2015-07-16T19:47:50"/>
    <x v="2831"/>
    <b v="0"/>
    <n v="52"/>
    <b v="1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d v="2014-11-23T22:00:00"/>
    <x v="2832"/>
    <b v="0"/>
    <n v="95"/>
    <b v="1"/>
    <x v="1"/>
  </r>
  <r>
    <n v="2833"/>
    <s v="Star Man Rocket Man"/>
    <s v="A new play about exploring outer space"/>
    <n v="2700"/>
    <n v="2923"/>
    <x v="0"/>
    <s v="US"/>
    <s v="USD"/>
    <d v="2015-10-11T02:00:00"/>
    <x v="2833"/>
    <b v="0"/>
    <n v="35"/>
    <b v="1"/>
    <x v="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d v="2015-01-30T23:02:10"/>
    <x v="2834"/>
    <b v="0"/>
    <n v="21"/>
    <b v="1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d v="2015-12-05T00:00:00"/>
    <x v="2835"/>
    <b v="0"/>
    <n v="93"/>
    <b v="1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d v="2017-02-18T04:59:00"/>
    <x v="2836"/>
    <b v="0"/>
    <n v="11"/>
    <b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d v="2015-12-09T22:48:04"/>
    <x v="2837"/>
    <b v="0"/>
    <n v="21"/>
    <b v="1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d v="2014-08-13T22:00:00"/>
    <x v="2838"/>
    <b v="0"/>
    <n v="54"/>
    <b v="1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d v="2014-08-25T04:59:00"/>
    <x v="2839"/>
    <b v="0"/>
    <n v="31"/>
    <b v="1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d v="2015-03-18T17:00:00"/>
    <x v="2840"/>
    <b v="0"/>
    <n v="132"/>
    <b v="1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d v="2015-12-13T18:44:57"/>
    <x v="2841"/>
    <b v="0"/>
    <n v="1"/>
    <b v="0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d v="2014-06-21T11:00:00"/>
    <x v="2842"/>
    <b v="0"/>
    <n v="0"/>
    <b v="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d v="2016-06-13T04:00:00"/>
    <x v="2843"/>
    <b v="0"/>
    <n v="0"/>
    <b v="0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d v="2017-01-04T13:06:20"/>
    <x v="2844"/>
    <b v="0"/>
    <n v="1"/>
    <b v="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d v="2015-06-08T00:23:53"/>
    <x v="2845"/>
    <b v="0"/>
    <n v="39"/>
    <b v="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d v="2015-05-29T16:36:34"/>
    <x v="2846"/>
    <b v="0"/>
    <n v="0"/>
    <b v="0"/>
    <x v="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d v="2016-05-23T19:21:05"/>
    <x v="2847"/>
    <b v="0"/>
    <n v="0"/>
    <b v="0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d v="2015-05-29T15:34:19"/>
    <x v="2848"/>
    <b v="0"/>
    <n v="3"/>
    <b v="0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d v="2016-04-23T10:16:40"/>
    <x v="2849"/>
    <b v="0"/>
    <n v="1"/>
    <b v="0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d v="2014-09-06T00:10:11"/>
    <x v="2850"/>
    <b v="0"/>
    <n v="13"/>
    <b v="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d v="2016-01-29T23:17:00"/>
    <x v="2851"/>
    <b v="0"/>
    <n v="0"/>
    <b v="0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d v="2014-06-21T01:05:03"/>
    <x v="2852"/>
    <b v="0"/>
    <n v="6"/>
    <b v="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d v="2014-09-14T04:34:57"/>
    <x v="2853"/>
    <b v="0"/>
    <n v="0"/>
    <b v="0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d v="2015-05-07T17:11:59"/>
    <x v="2854"/>
    <b v="0"/>
    <n v="14"/>
    <b v="0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d v="2016-01-29T23:34:00"/>
    <x v="2855"/>
    <b v="0"/>
    <n v="5"/>
    <b v="0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d v="2015-08-08T21:34:00"/>
    <x v="2856"/>
    <b v="0"/>
    <n v="6"/>
    <b v="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d v="2017-02-20T18:00:00"/>
    <x v="2857"/>
    <b v="0"/>
    <n v="15"/>
    <b v="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d v="2014-12-05T11:28:00"/>
    <x v="2858"/>
    <b v="0"/>
    <n v="0"/>
    <b v="0"/>
    <x v="1"/>
  </r>
  <r>
    <n v="2859"/>
    <s v="Grover Theatre Company (GTC)"/>
    <s v="A theatre company that will create works to inspire young people and get everyone involved."/>
    <n v="2000"/>
    <n v="35"/>
    <x v="2"/>
    <s v="AU"/>
    <s v="AUD"/>
    <d v="2015-10-16T08:41:44"/>
    <x v="2859"/>
    <b v="0"/>
    <n v="1"/>
    <b v="0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d v="2016-06-19T19:12:56"/>
    <x v="2860"/>
    <b v="0"/>
    <n v="9"/>
    <b v="0"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d v="2015-09-24T14:10:48"/>
    <x v="2861"/>
    <b v="0"/>
    <n v="3"/>
    <b v="0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d v="2014-06-24T18:57:09"/>
    <x v="2862"/>
    <b v="0"/>
    <n v="3"/>
    <b v="0"/>
    <x v="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d v="2014-09-09T16:12:03"/>
    <x v="2863"/>
    <b v="0"/>
    <n v="1"/>
    <b v="0"/>
    <x v="1"/>
  </r>
  <r>
    <n v="2864"/>
    <s v="'Haunting Julia' by Alan Ayckbourn"/>
    <s v="Accessible, original theatre for all!"/>
    <n v="2500"/>
    <n v="40"/>
    <x v="2"/>
    <s v="GB"/>
    <s v="GBP"/>
    <d v="2015-07-17T13:18:00"/>
    <x v="2864"/>
    <b v="0"/>
    <n v="3"/>
    <b v="0"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d v="2015-01-06T02:44:19"/>
    <x v="2865"/>
    <b v="0"/>
    <n v="0"/>
    <b v="0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d v="2016-10-14T22:00:00"/>
    <x v="2866"/>
    <b v="0"/>
    <n v="2"/>
    <b v="0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d v="2016-07-04T04:00:00"/>
    <x v="2867"/>
    <b v="0"/>
    <n v="10"/>
    <b v="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d v="2016-10-05T19:50:54"/>
    <x v="2868"/>
    <b v="0"/>
    <n v="60"/>
    <b v="0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d v="2016-07-19T14:14:41"/>
    <x v="2869"/>
    <b v="0"/>
    <n v="5"/>
    <b v="0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d v="2014-05-17T04:32:45"/>
    <x v="2870"/>
    <b v="0"/>
    <n v="9"/>
    <b v="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d v="2014-12-21T17:43:33"/>
    <x v="2871"/>
    <b v="0"/>
    <n v="13"/>
    <b v="0"/>
    <x v="1"/>
  </r>
  <r>
    <n v="2872"/>
    <s v="Loud Arts"/>
    <s v="Local Theatre group in Loudoun County, Virginia. Looking for funds to start producing shows!"/>
    <n v="3000"/>
    <n v="0"/>
    <x v="2"/>
    <s v="US"/>
    <s v="USD"/>
    <d v="2015-06-20T02:47:18"/>
    <x v="2872"/>
    <b v="0"/>
    <n v="0"/>
    <b v="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d v="2015-01-28T19:37:11"/>
    <x v="2873"/>
    <b v="0"/>
    <n v="8"/>
    <b v="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d v="2017-01-17T20:16:26"/>
    <x v="2874"/>
    <b v="0"/>
    <n v="3"/>
    <b v="0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d v="2016-05-05T03:04:53"/>
    <x v="2875"/>
    <b v="0"/>
    <n v="3"/>
    <b v="0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d v="2015-07-16T17:51:19"/>
    <x v="2876"/>
    <b v="0"/>
    <n v="0"/>
    <b v="0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d v="2016-11-30T17:00:00"/>
    <x v="2877"/>
    <b v="0"/>
    <n v="6"/>
    <b v="0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d v="2015-07-03T14:46:35"/>
    <x v="2878"/>
    <b v="0"/>
    <n v="4"/>
    <b v="0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d v="2016-01-20T17:24:21"/>
    <x v="2879"/>
    <b v="0"/>
    <n v="1"/>
    <b v="0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d v="2015-08-20T17:05:00"/>
    <x v="2880"/>
    <b v="0"/>
    <n v="29"/>
    <b v="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d v="2014-12-03T15:20:36"/>
    <x v="2881"/>
    <b v="0"/>
    <n v="0"/>
    <b v="0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d v="2016-05-01T14:18:38"/>
    <x v="2882"/>
    <b v="0"/>
    <n v="4"/>
    <b v="0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d v="2016-02-06T04:59:00"/>
    <x v="2883"/>
    <b v="0"/>
    <n v="5"/>
    <b v="0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d v="2014-12-05T17:27:15"/>
    <x v="2884"/>
    <b v="0"/>
    <n v="4"/>
    <b v="0"/>
    <x v="1"/>
  </r>
  <r>
    <n v="2885"/>
    <s v="The Wedding"/>
    <s v="An historic and proud work of Polish nationalistic literature performed on stage."/>
    <n v="400"/>
    <n v="130"/>
    <x v="2"/>
    <s v="US"/>
    <s v="USD"/>
    <d v="2015-03-14T00:50:01"/>
    <x v="2885"/>
    <b v="0"/>
    <n v="5"/>
    <b v="0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d v="2015-09-19T03:59:00"/>
    <x v="2886"/>
    <b v="0"/>
    <n v="1"/>
    <b v="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d v="2015-01-11T10:15:24"/>
    <x v="2887"/>
    <b v="0"/>
    <n v="1"/>
    <b v="0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d v="2014-10-18T04:59:00"/>
    <x v="2888"/>
    <b v="0"/>
    <n v="0"/>
    <b v="0"/>
    <x v="1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d v="2014-08-29T20:43:05"/>
    <x v="2889"/>
    <b v="0"/>
    <n v="14"/>
    <b v="0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d v="2014-08-09T03:00:00"/>
    <x v="2890"/>
    <b v="0"/>
    <n v="3"/>
    <b v="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d v="2016-04-15T20:12:08"/>
    <x v="2891"/>
    <b v="0"/>
    <n v="10"/>
    <b v="0"/>
    <x v="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d v="2014-08-25T21:00:00"/>
    <x v="2892"/>
    <b v="0"/>
    <n v="17"/>
    <b v="0"/>
    <x v="1"/>
  </r>
  <r>
    <n v="2893"/>
    <s v="REDISCOVERING KIA THE PLAY"/>
    <s v="Fundraising for REDISCOVERING KIA THE PLAY"/>
    <n v="5000"/>
    <n v="25"/>
    <x v="2"/>
    <s v="US"/>
    <s v="USD"/>
    <d v="2015-01-09T02:00:00"/>
    <x v="2893"/>
    <b v="0"/>
    <n v="2"/>
    <b v="0"/>
    <x v="1"/>
  </r>
  <r>
    <n v="2894"/>
    <s v="How Could You Do This To Me (The Stage Play)"/>
    <s v="This Is A Story About A Woman A Man And A Woman"/>
    <n v="50000"/>
    <n v="0"/>
    <x v="2"/>
    <s v="US"/>
    <s v="USD"/>
    <d v="2015-04-03T22:40:15"/>
    <x v="2894"/>
    <b v="0"/>
    <n v="0"/>
    <b v="0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d v="2014-06-22T21:00:00"/>
    <x v="2895"/>
    <b v="0"/>
    <n v="4"/>
    <b v="0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d v="2016-12-12T06:00:00"/>
    <x v="2896"/>
    <b v="0"/>
    <n v="12"/>
    <b v="0"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d v="2015-10-11T15:29:05"/>
    <x v="2897"/>
    <b v="0"/>
    <n v="3"/>
    <b v="0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d v="2015-10-31T15:57:33"/>
    <x v="2898"/>
    <b v="0"/>
    <n v="12"/>
    <b v="0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d v="2016-07-24T01:52:38"/>
    <x v="2899"/>
    <b v="0"/>
    <n v="0"/>
    <b v="0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d v="2014-08-09T05:37:12"/>
    <x v="2900"/>
    <b v="0"/>
    <n v="7"/>
    <b v="0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d v="2015-02-07T21:42:19"/>
    <x v="2901"/>
    <b v="0"/>
    <n v="2"/>
    <b v="0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d v="2015-08-24T10:33:16"/>
    <x v="2902"/>
    <b v="0"/>
    <n v="1"/>
    <b v="0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d v="2015-09-09T04:00:18"/>
    <x v="2903"/>
    <b v="0"/>
    <n v="4"/>
    <b v="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d v="2014-11-09T12:00:00"/>
    <x v="2904"/>
    <b v="0"/>
    <n v="4"/>
    <b v="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d v="2016-09-07T01:21:53"/>
    <x v="2905"/>
    <b v="0"/>
    <n v="17"/>
    <b v="0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d v="2015-08-01T01:00:00"/>
    <x v="2906"/>
    <b v="0"/>
    <n v="7"/>
    <b v="0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d v="2016-05-14T21:03:57"/>
    <x v="2907"/>
    <b v="0"/>
    <n v="2"/>
    <b v="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d v="2016-06-08T17:33:39"/>
    <x v="2908"/>
    <b v="0"/>
    <n v="5"/>
    <b v="0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d v="2014-11-25T19:46:00"/>
    <x v="2909"/>
    <b v="0"/>
    <n v="1"/>
    <b v="0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d v="2015-06-12T20:11:27"/>
    <x v="2910"/>
    <b v="0"/>
    <n v="1"/>
    <b v="0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d v="2015-06-27T18:27:06"/>
    <x v="2911"/>
    <b v="0"/>
    <n v="14"/>
    <b v="0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d v="2016-01-15T03:09:34"/>
    <x v="2912"/>
    <b v="0"/>
    <n v="26"/>
    <b v="0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d v="2014-09-06T22:08:59"/>
    <x v="2913"/>
    <b v="0"/>
    <n v="2"/>
    <b v="0"/>
    <x v="1"/>
  </r>
  <r>
    <n v="2914"/>
    <s v="Hercules the Panto"/>
    <s v="Hercules must complete four challenges in order to meet the father he never knew"/>
    <n v="25000"/>
    <n v="1"/>
    <x v="2"/>
    <s v="GB"/>
    <s v="GBP"/>
    <d v="2015-03-14T20:46:34"/>
    <x v="2914"/>
    <b v="0"/>
    <n v="1"/>
    <b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d v="2016-03-16T08:33:10"/>
    <x v="2915"/>
    <b v="0"/>
    <n v="3"/>
    <b v="0"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d v="2014-05-19T11:26:29"/>
    <x v="2916"/>
    <b v="0"/>
    <n v="7"/>
    <b v="0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d v="2015-09-16T05:37:27"/>
    <x v="2917"/>
    <b v="0"/>
    <n v="9"/>
    <b v="0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d v="2015-10-29T15:06:47"/>
    <x v="2918"/>
    <b v="0"/>
    <n v="20"/>
    <b v="0"/>
    <x v="1"/>
  </r>
  <r>
    <n v="2919"/>
    <s v="While the Stars Fall"/>
    <s v="A full staged reading of a new play about a boy who learns how to be happy from the most unexpected person."/>
    <n v="600"/>
    <n v="51"/>
    <x v="2"/>
    <s v="US"/>
    <s v="USD"/>
    <d v="2014-08-05T14:52:09"/>
    <x v="2919"/>
    <b v="0"/>
    <n v="6"/>
    <b v="0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d v="2015-03-25T18:01:10"/>
    <x v="2920"/>
    <b v="0"/>
    <n v="13"/>
    <b v="0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d v="2014-09-25T21:16:44"/>
    <x v="2921"/>
    <b v="0"/>
    <n v="3"/>
    <b v="1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d v="2015-05-18T20:58:47"/>
    <x v="2922"/>
    <b v="0"/>
    <n v="6"/>
    <b v="1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d v="2015-01-24T03:00:00"/>
    <x v="2923"/>
    <b v="0"/>
    <n v="10"/>
    <b v="1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d v="2015-05-09T03:59:00"/>
    <x v="2924"/>
    <b v="0"/>
    <n v="147"/>
    <b v="1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d v="2014-09-11T14:01:08"/>
    <x v="2925"/>
    <b v="0"/>
    <n v="199"/>
    <b v="1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d v="2015-02-23T18:22:59"/>
    <x v="2926"/>
    <b v="0"/>
    <n v="50"/>
    <b v="1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d v="2014-07-15T05:00:00"/>
    <x v="2927"/>
    <b v="0"/>
    <n v="21"/>
    <b v="1"/>
    <x v="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d v="2016-03-04T23:57:26"/>
    <x v="2928"/>
    <b v="0"/>
    <n v="24"/>
    <b v="1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d v="2014-05-25T13:32:38"/>
    <x v="2929"/>
    <b v="0"/>
    <n v="32"/>
    <b v="1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d v="2015-05-07T14:01:04"/>
    <x v="2930"/>
    <b v="0"/>
    <n v="62"/>
    <b v="1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d v="2014-09-15T06:08:00"/>
    <x v="2931"/>
    <b v="0"/>
    <n v="9"/>
    <b v="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d v="2015-02-21T11:00:00"/>
    <x v="2932"/>
    <b v="0"/>
    <n v="38"/>
    <b v="1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d v="2016-06-04T22:57:33"/>
    <x v="2933"/>
    <b v="0"/>
    <n v="54"/>
    <b v="1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d v="2014-06-15T15:16:04"/>
    <x v="2934"/>
    <b v="0"/>
    <n v="37"/>
    <b v="1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d v="2016-08-29T17:00:00"/>
    <x v="2935"/>
    <b v="0"/>
    <n v="39"/>
    <b v="1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d v="2014-10-13T04:59:00"/>
    <x v="2936"/>
    <b v="0"/>
    <n v="34"/>
    <b v="1"/>
    <x v="1"/>
  </r>
  <r>
    <n v="2937"/>
    <s v="UCAS"/>
    <s v="UCAS is a new British musical premiering at the Edinburgh Fringe Festival 2014."/>
    <n v="1500"/>
    <n v="2000"/>
    <x v="0"/>
    <s v="GB"/>
    <s v="GBP"/>
    <d v="2014-07-13T10:58:33"/>
    <x v="2937"/>
    <b v="0"/>
    <n v="55"/>
    <b v="1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d v="2015-01-30T16:53:34"/>
    <x v="2938"/>
    <b v="0"/>
    <n v="32"/>
    <b v="1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d v="2014-08-28T01:00:00"/>
    <x v="2939"/>
    <b v="0"/>
    <n v="25"/>
    <b v="1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d v="2015-01-18T18:33:38"/>
    <x v="2940"/>
    <b v="0"/>
    <n v="33"/>
    <b v="1"/>
    <x v="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d v="2015-03-01T23:02:35"/>
    <x v="2941"/>
    <b v="0"/>
    <n v="1"/>
    <b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d v="2015-12-16T20:18:00"/>
    <x v="2942"/>
    <b v="0"/>
    <n v="202"/>
    <b v="0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d v="2015-04-13T03:06:20"/>
    <x v="2943"/>
    <b v="0"/>
    <n v="0"/>
    <b v="0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d v="2015-06-07T21:56:38"/>
    <x v="2944"/>
    <b v="0"/>
    <n v="1"/>
    <b v="0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d v="2015-05-24T03:21:00"/>
    <x v="2945"/>
    <b v="0"/>
    <n v="0"/>
    <b v="0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d v="2016-08-15T12:44:52"/>
    <x v="2946"/>
    <b v="0"/>
    <n v="2"/>
    <b v="0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d v="2016-11-24T17:11:00"/>
    <x v="2947"/>
    <b v="0"/>
    <n v="13"/>
    <b v="0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d v="2015-06-02T15:34:53"/>
    <x v="2948"/>
    <b v="0"/>
    <n v="9"/>
    <b v="0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d v="2015-11-19T20:45:17"/>
    <x v="2949"/>
    <b v="0"/>
    <n v="2"/>
    <b v="0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d v="2016-01-23T08:45:52"/>
    <x v="2950"/>
    <b v="0"/>
    <n v="0"/>
    <b v="0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d v="2014-10-05T19:16:13"/>
    <x v="2951"/>
    <b v="0"/>
    <n v="58"/>
    <b v="0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d v="2016-10-17T04:00:00"/>
    <x v="2952"/>
    <b v="0"/>
    <n v="8"/>
    <b v="0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d v="2015-10-08T19:00:21"/>
    <x v="2953"/>
    <b v="0"/>
    <n v="3"/>
    <b v="0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d v="2017-03-16T13:00:03"/>
    <x v="2954"/>
    <b v="0"/>
    <n v="0"/>
    <b v="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d v="2015-06-16T17:47:29"/>
    <x v="2955"/>
    <b v="0"/>
    <n v="11"/>
    <b v="0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d v="2016-05-04T23:00:50"/>
    <x v="2956"/>
    <b v="0"/>
    <n v="20"/>
    <b v="0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d v="2015-03-27T23:16:12"/>
    <x v="2957"/>
    <b v="0"/>
    <n v="3"/>
    <b v="0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d v="2016-05-08T17:41:57"/>
    <x v="2958"/>
    <b v="0"/>
    <n v="0"/>
    <b v="0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d v="2016-06-07T00:12:05"/>
    <x v="2959"/>
    <b v="0"/>
    <n v="0"/>
    <b v="0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d v="2014-09-11T18:10:23"/>
    <x v="2960"/>
    <b v="0"/>
    <n v="0"/>
    <b v="0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d v="2015-03-26T04:00:00"/>
    <x v="2961"/>
    <b v="0"/>
    <n v="108"/>
    <b v="1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d v="2015-03-01T06:59:00"/>
    <x v="2962"/>
    <b v="0"/>
    <n v="20"/>
    <b v="1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d v="2015-07-02T11:17:04"/>
    <x v="2963"/>
    <b v="0"/>
    <n v="98"/>
    <b v="1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d v="2014-08-06T21:32:00"/>
    <x v="2964"/>
    <b v="0"/>
    <n v="196"/>
    <b v="1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d v="2015-07-07T17:30:33"/>
    <x v="2965"/>
    <b v="0"/>
    <n v="39"/>
    <b v="1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d v="2015-09-16T17:43:32"/>
    <x v="2966"/>
    <b v="0"/>
    <n v="128"/>
    <b v="1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d v="2015-03-09T03:44:52"/>
    <x v="2967"/>
    <b v="0"/>
    <n v="71"/>
    <b v="1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d v="2016-08-17T03:59:00"/>
    <x v="2968"/>
    <b v="0"/>
    <n v="47"/>
    <b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d v="2015-05-03T22:51:00"/>
    <x v="2969"/>
    <b v="0"/>
    <n v="17"/>
    <b v="1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d v="2014-07-18T16:04:11"/>
    <x v="2970"/>
    <b v="0"/>
    <n v="91"/>
    <b v="1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d v="2014-08-31T15:47:58"/>
    <x v="2971"/>
    <b v="0"/>
    <n v="43"/>
    <b v="1"/>
    <x v="1"/>
  </r>
  <r>
    <n v="2972"/>
    <s v="A Bad Plan"/>
    <s v="A group of artists. A mythical art piece. A harrowing quest. And some margaritas."/>
    <n v="2000"/>
    <n v="2107"/>
    <x v="0"/>
    <s v="US"/>
    <s v="USD"/>
    <d v="2016-12-05T01:00:00"/>
    <x v="2972"/>
    <b v="0"/>
    <n v="17"/>
    <b v="1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d v="2016-01-01T04:00:00"/>
    <x v="2973"/>
    <b v="0"/>
    <n v="33"/>
    <b v="1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d v="2014-09-26T01:35:00"/>
    <x v="2974"/>
    <b v="0"/>
    <n v="87"/>
    <b v="1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d v="2014-11-27T03:00:00"/>
    <x v="2975"/>
    <b v="0"/>
    <n v="113"/>
    <b v="1"/>
    <x v="1"/>
  </r>
  <r>
    <n v="2976"/>
    <s v="Pizza Delique"/>
    <s v="A play that addresses an important social issue, brought to light by members of the UoM Drama Society."/>
    <n v="70"/>
    <n v="120"/>
    <x v="0"/>
    <s v="GB"/>
    <s v="GBP"/>
    <d v="2016-03-13T12:00:00"/>
    <x v="2976"/>
    <b v="0"/>
    <n v="14"/>
    <b v="1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d v="2015-03-23T02:14:00"/>
    <x v="2977"/>
    <b v="0"/>
    <n v="30"/>
    <b v="1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d v="2014-10-20T05:59:00"/>
    <x v="2978"/>
    <b v="0"/>
    <n v="16"/>
    <b v="1"/>
    <x v="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d v="2015-01-06T06:00:00"/>
    <x v="2979"/>
    <b v="0"/>
    <n v="46"/>
    <b v="1"/>
    <x v="1"/>
  </r>
  <r>
    <n v="2980"/>
    <s v="INDEPENDENCE NYC"/>
    <s v="1 director, 4 actors, and a whole lotta determination. Help us bring this brilliant story to the heart of NYC!"/>
    <n v="3000"/>
    <n v="3275"/>
    <x v="0"/>
    <s v="US"/>
    <s v="USD"/>
    <d v="2015-08-24T02:00:00"/>
    <x v="2980"/>
    <b v="0"/>
    <n v="24"/>
    <b v="1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d v="2015-09-23T13:25:56"/>
    <x v="2981"/>
    <b v="1"/>
    <n v="97"/>
    <b v="1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d v="2016-02-11T16:29:03"/>
    <x v="2982"/>
    <b v="1"/>
    <n v="59"/>
    <b v="1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d v="2014-11-11T16:10:36"/>
    <x v="2983"/>
    <b v="1"/>
    <n v="1095"/>
    <b v="1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d v="2016-08-24T06:41:21"/>
    <x v="2984"/>
    <b v="1"/>
    <n v="218"/>
    <b v="1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d v="2016-10-31T04:00:00"/>
    <x v="2985"/>
    <b v="0"/>
    <n v="111"/>
    <b v="1"/>
    <x v="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d v="2016-05-01T11:00:06"/>
    <x v="2986"/>
    <b v="0"/>
    <n v="56"/>
    <b v="1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d v="2016-10-13T00:00:00"/>
    <x v="2987"/>
    <b v="0"/>
    <n v="265"/>
    <b v="1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d v="2016-06-20T08:41:21"/>
    <x v="2988"/>
    <b v="0"/>
    <n v="28"/>
    <b v="1"/>
    <x v="1"/>
  </r>
  <r>
    <n v="2989"/>
    <s v="Let's Light Up The Gem!"/>
    <s v="Bring the movies back to Bethel, Maine."/>
    <n v="20000"/>
    <n v="35307"/>
    <x v="0"/>
    <s v="US"/>
    <s v="USD"/>
    <d v="2015-12-21T04:59:00"/>
    <x v="2989"/>
    <b v="0"/>
    <n v="364"/>
    <b v="1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d v="2016-01-07T13:47:00"/>
    <x v="2990"/>
    <b v="0"/>
    <n v="27"/>
    <b v="1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d v="2017-01-27T20:05:30"/>
    <x v="2991"/>
    <b v="0"/>
    <n v="93"/>
    <b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d v="2016-10-09T18:25:10"/>
    <x v="2992"/>
    <b v="0"/>
    <n v="64"/>
    <b v="1"/>
    <x v="1"/>
  </r>
  <r>
    <n v="2993"/>
    <s v="TRUE WEST: Think, Dog! Productions"/>
    <s v="Help us build the Kitchen from Hell!"/>
    <n v="1000"/>
    <n v="1003"/>
    <x v="0"/>
    <s v="US"/>
    <s v="USD"/>
    <d v="2016-02-20T20:07:47"/>
    <x v="2993"/>
    <b v="0"/>
    <n v="22"/>
    <b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d v="2014-10-03T11:29:32"/>
    <x v="2994"/>
    <b v="0"/>
    <n v="59"/>
    <b v="1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d v="2017-01-19T15:57:51"/>
    <x v="2995"/>
    <b v="0"/>
    <n v="249"/>
    <b v="1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d v="2015-05-26T21:54:00"/>
    <x v="2996"/>
    <b v="0"/>
    <n v="392"/>
    <b v="1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d v="2017-02-27T04:59:00"/>
    <x v="2997"/>
    <b v="0"/>
    <n v="115"/>
    <b v="1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d v="2014-06-16T04:25:00"/>
    <x v="2998"/>
    <b v="0"/>
    <n v="433"/>
    <b v="1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d v="2017-03-01T02:00:00"/>
    <x v="2999"/>
    <b v="0"/>
    <n v="20"/>
    <b v="1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d v="2017-01-31T18:00:00"/>
    <x v="3000"/>
    <b v="0"/>
    <n v="8"/>
    <b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d v="2016-07-13T21:29:42"/>
    <x v="3001"/>
    <b v="0"/>
    <n v="175"/>
    <b v="1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d v="2012-12-26T20:04:12"/>
    <x v="3002"/>
    <b v="0"/>
    <n v="104"/>
    <b v="1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d v="2016-03-01T05:59:00"/>
    <x v="3003"/>
    <b v="0"/>
    <n v="17"/>
    <b v="1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d v="2014-11-15T22:08:44"/>
    <x v="3004"/>
    <b v="0"/>
    <n v="277"/>
    <b v="1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d v="2014-10-06T16:11:45"/>
    <x v="3005"/>
    <b v="0"/>
    <n v="118"/>
    <b v="1"/>
    <x v="1"/>
  </r>
  <r>
    <n v="3006"/>
    <s v="ONTARIO STREET THEATRE in Port Hope."/>
    <s v="We're an affordable theatre and rental space that can be molded into anything by anyone."/>
    <n v="8000"/>
    <n v="8620"/>
    <x v="0"/>
    <s v="CA"/>
    <s v="CAD"/>
    <d v="2014-12-14T18:09:51"/>
    <x v="3006"/>
    <b v="0"/>
    <n v="97"/>
    <b v="1"/>
    <x v="1"/>
  </r>
  <r>
    <n v="3007"/>
    <s v="Bethlem"/>
    <s v="Consuite for 2015 CoreCon.  An adventure into insanity."/>
    <n v="600"/>
    <n v="1080"/>
    <x v="0"/>
    <s v="US"/>
    <s v="USD"/>
    <d v="2015-04-25T05:11:23"/>
    <x v="3007"/>
    <b v="0"/>
    <n v="20"/>
    <b v="1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d v="2016-01-21T05:05:19"/>
    <x v="3008"/>
    <b v="0"/>
    <n v="26"/>
    <b v="1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d v="2014-11-26T14:40:40"/>
    <x v="3009"/>
    <b v="0"/>
    <n v="128"/>
    <b v="1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d v="2015-02-21T19:58:39"/>
    <x v="3010"/>
    <b v="0"/>
    <n v="15"/>
    <b v="1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d v="2015-12-23T22:59:00"/>
    <x v="3011"/>
    <b v="0"/>
    <n v="25"/>
    <b v="1"/>
    <x v="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d v="2015-02-10T16:52:10"/>
    <x v="3012"/>
    <b v="0"/>
    <n v="55"/>
    <b v="1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d v="2015-06-21T20:04:09"/>
    <x v="3013"/>
    <b v="0"/>
    <n v="107"/>
    <b v="1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d v="2014-11-05T05:00:00"/>
    <x v="3014"/>
    <b v="0"/>
    <n v="557"/>
    <b v="1"/>
    <x v="1"/>
  </r>
  <r>
    <n v="3015"/>
    <s v="A Sign for 34 West"/>
    <s v="We're turning an old yogurt shop into a live theater in downtown Charleston.   Please help us hang our sign!"/>
    <n v="3400"/>
    <n v="3508"/>
    <x v="0"/>
    <s v="US"/>
    <s v="USD"/>
    <d v="2014-06-11T04:00:00"/>
    <x v="3015"/>
    <b v="0"/>
    <n v="40"/>
    <b v="1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d v="2014-07-18T13:09:12"/>
    <x v="3016"/>
    <b v="0"/>
    <n v="36"/>
    <b v="1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d v="2014-08-20T20:24:03"/>
    <x v="3017"/>
    <b v="0"/>
    <n v="159"/>
    <b v="1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d v="2015-07-20T22:00:00"/>
    <x v="3018"/>
    <b v="0"/>
    <n v="41"/>
    <b v="1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d v="2014-05-27T03:00:00"/>
    <x v="3019"/>
    <b v="0"/>
    <n v="226"/>
    <b v="1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d v="2015-08-14T20:18:53"/>
    <x v="3020"/>
    <b v="0"/>
    <n v="30"/>
    <b v="1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d v="2016-11-22T05:59:00"/>
    <x v="3021"/>
    <b v="0"/>
    <n v="103"/>
    <b v="1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d v="2016-08-27T22:53:29"/>
    <x v="3022"/>
    <b v="0"/>
    <n v="62"/>
    <b v="1"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d v="2015-06-11T16:13:06"/>
    <x v="3023"/>
    <b v="0"/>
    <n v="6"/>
    <b v="1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d v="2012-10-06T23:51:15"/>
    <x v="3024"/>
    <b v="0"/>
    <n v="182"/>
    <b v="1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d v="2014-05-30T16:00:00"/>
    <x v="3025"/>
    <b v="0"/>
    <n v="145"/>
    <b v="1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d v="2017-03-03T11:01:32"/>
    <x v="3026"/>
    <b v="0"/>
    <n v="25"/>
    <b v="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d v="2015-03-20T15:54:11"/>
    <x v="3027"/>
    <b v="0"/>
    <n v="320"/>
    <b v="1"/>
    <x v="1"/>
  </r>
  <r>
    <n v="3028"/>
    <s v="A Home for Vegas Theatre Hub"/>
    <s v="We have a space! Help us fill it with a stage, chairs, gear and audiences' laughter!"/>
    <n v="5000"/>
    <n v="8401"/>
    <x v="0"/>
    <s v="US"/>
    <s v="USD"/>
    <d v="2016-08-15T06:20:25"/>
    <x v="3028"/>
    <b v="0"/>
    <n v="99"/>
    <b v="1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d v="2014-11-18T04:35:00"/>
    <x v="3029"/>
    <b v="0"/>
    <n v="348"/>
    <b v="1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d v="2015-09-16T17:56:11"/>
    <x v="3030"/>
    <b v="0"/>
    <n v="41"/>
    <b v="1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d v="2016-10-14T21:10:47"/>
    <x v="3031"/>
    <b v="0"/>
    <n v="29"/>
    <b v="1"/>
    <x v="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d v="2015-09-11T01:04:19"/>
    <x v="3032"/>
    <b v="0"/>
    <n v="25"/>
    <b v="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d v="2016-08-18T02:38:45"/>
    <x v="3033"/>
    <b v="0"/>
    <n v="23"/>
    <b v="1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d v="2016-11-01T03:59:00"/>
    <x v="3034"/>
    <b v="0"/>
    <n v="1260"/>
    <b v="1"/>
    <x v="1"/>
  </r>
  <r>
    <n v="3035"/>
    <s v="The Coalition Theater"/>
    <s v="Help create a permanent home for live comedy shows and classes in Downtown RVA."/>
    <n v="25000"/>
    <n v="27196.71"/>
    <x v="0"/>
    <s v="US"/>
    <s v="USD"/>
    <d v="2013-05-04T13:26:49"/>
    <x v="3035"/>
    <b v="0"/>
    <n v="307"/>
    <b v="1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d v="2013-08-16T11:59:00"/>
    <x v="3036"/>
    <b v="0"/>
    <n v="329"/>
    <b v="1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d v="2010-10-02T04:59:00"/>
    <x v="3037"/>
    <b v="0"/>
    <n v="32"/>
    <b v="1"/>
    <x v="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d v="2016-03-04T06:03:17"/>
    <x v="3038"/>
    <b v="0"/>
    <n v="27"/>
    <b v="1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d v="2013-12-29T07:59:00"/>
    <x v="3039"/>
    <b v="0"/>
    <n v="236"/>
    <b v="1"/>
    <x v="1"/>
  </r>
  <r>
    <n v="3040"/>
    <s v="Jayhawk Makeover"/>
    <s v="48 hours of deck screws, dry wall, hard hats and needed renovation to help the Jayhawk rise from the ashes."/>
    <n v="3000"/>
    <n v="3225"/>
    <x v="0"/>
    <s v="US"/>
    <s v="USD"/>
    <d v="2015-06-26T23:00:00"/>
    <x v="3040"/>
    <b v="0"/>
    <n v="42"/>
    <b v="1"/>
    <x v="1"/>
  </r>
  <r>
    <n v="3041"/>
    <s v="Lend a Hand in Our Home"/>
    <s v="Privet! Hello! Bon Jour! We are the Arlekin Players Theatre and we need a home."/>
    <n v="8300"/>
    <n v="9170"/>
    <x v="0"/>
    <s v="US"/>
    <s v="USD"/>
    <d v="2016-01-20T20:50:48"/>
    <x v="3041"/>
    <b v="0"/>
    <n v="95"/>
    <b v="1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d v="2015-10-06T16:30:47"/>
    <x v="3042"/>
    <b v="0"/>
    <n v="37"/>
    <b v="1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d v="2015-04-16T02:50:00"/>
    <x v="3043"/>
    <b v="0"/>
    <n v="128"/>
    <b v="1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d v="2016-02-02T17:26:38"/>
    <x v="3044"/>
    <b v="0"/>
    <n v="156"/>
    <b v="1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d v="2014-08-22T03:44:15"/>
    <x v="3045"/>
    <b v="0"/>
    <n v="64"/>
    <b v="1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d v="2014-09-10T04:52:00"/>
    <x v="3046"/>
    <b v="0"/>
    <n v="58"/>
    <b v="1"/>
    <x v="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d v="2016-04-27T13:16:00"/>
    <x v="3047"/>
    <b v="0"/>
    <n v="20"/>
    <b v="1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d v="2014-12-31T21:22:00"/>
    <x v="3048"/>
    <b v="0"/>
    <n v="47"/>
    <b v="1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d v="2015-06-14T00:20:55"/>
    <x v="3049"/>
    <b v="0"/>
    <n v="54"/>
    <b v="1"/>
    <x v="1"/>
  </r>
  <r>
    <n v="3050"/>
    <s v="The Black Pearl Consuite at CoreCon VIII: On Ancient Seas"/>
    <s v="Help fund The Black Pearl Consuite at CoreCon VIII: On Ancient Seas!"/>
    <n v="600"/>
    <n v="636"/>
    <x v="0"/>
    <s v="US"/>
    <s v="USD"/>
    <d v="2016-05-05T04:02:40"/>
    <x v="3050"/>
    <b v="0"/>
    <n v="9"/>
    <b v="1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d v="2017-02-08T09:59:05"/>
    <x v="3051"/>
    <b v="1"/>
    <n v="35"/>
    <b v="0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d v="2015-05-28T15:59:00"/>
    <x v="3052"/>
    <b v="0"/>
    <n v="2"/>
    <b v="0"/>
    <x v="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d v="2014-10-02T03:59:00"/>
    <x v="3053"/>
    <b v="0"/>
    <n v="3"/>
    <b v="0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d v="2015-03-02T01:04:00"/>
    <x v="3054"/>
    <b v="0"/>
    <n v="0"/>
    <b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d v="2015-01-09T22:59:50"/>
    <x v="3055"/>
    <b v="0"/>
    <n v="1"/>
    <b v="0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d v="2014-09-29T15:16:24"/>
    <x v="3056"/>
    <b v="0"/>
    <n v="0"/>
    <b v="0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d v="2016-04-03T14:36:51"/>
    <x v="3057"/>
    <b v="0"/>
    <n v="0"/>
    <b v="0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d v="2016-05-20T08:59:00"/>
    <x v="3058"/>
    <b v="0"/>
    <n v="3"/>
    <b v="0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d v="2014-08-08T22:27:26"/>
    <x v="3059"/>
    <b v="0"/>
    <n v="11"/>
    <b v="0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d v="2015-09-28T06:35:34"/>
    <x v="3060"/>
    <b v="0"/>
    <n v="6"/>
    <b v="0"/>
    <x v="1"/>
  </r>
  <r>
    <n v="3061"/>
    <s v="Help Save Parkway Cinemas!"/>
    <s v="Save a historic Local theater."/>
    <n v="1000000"/>
    <n v="0"/>
    <x v="2"/>
    <s v="US"/>
    <s v="USD"/>
    <d v="2014-08-13T18:49:08"/>
    <x v="3061"/>
    <b v="0"/>
    <n v="0"/>
    <b v="0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d v="2015-09-30T18:00:00"/>
    <x v="3062"/>
    <b v="0"/>
    <n v="67"/>
    <b v="0"/>
    <x v="1"/>
  </r>
  <r>
    <n v="3063"/>
    <s v="Spec Haus"/>
    <s v="Members of the local Miami music scene are putting together a venue/creative space in Kendall!"/>
    <n v="3000"/>
    <n v="587"/>
    <x v="2"/>
    <s v="US"/>
    <s v="USD"/>
    <d v="2016-10-22T22:08:58"/>
    <x v="3063"/>
    <b v="0"/>
    <n v="23"/>
    <b v="0"/>
    <x v="1"/>
  </r>
  <r>
    <n v="3064"/>
    <s v="Kickstart the Crossroads Community"/>
    <s v="An epicenter for connection, creation and expression of the community."/>
    <n v="75000"/>
    <n v="8471"/>
    <x v="2"/>
    <s v="US"/>
    <s v="USD"/>
    <d v="2015-11-22T06:59:00"/>
    <x v="3064"/>
    <b v="0"/>
    <n v="72"/>
    <b v="0"/>
    <x v="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d v="2014-07-30T01:19:32"/>
    <x v="3065"/>
    <b v="0"/>
    <n v="2"/>
    <b v="0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d v="2016-07-10T05:28:57"/>
    <x v="3066"/>
    <b v="0"/>
    <n v="15"/>
    <b v="0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d v="2015-09-09T22:31:19"/>
    <x v="3067"/>
    <b v="0"/>
    <n v="1"/>
    <b v="0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d v="2015-10-16T16:35:52"/>
    <x v="3068"/>
    <b v="0"/>
    <n v="2"/>
    <b v="0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d v="2014-12-14T20:00:34"/>
    <x v="3069"/>
    <b v="0"/>
    <n v="7"/>
    <b v="0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d v="2016-12-07T17:36:09"/>
    <x v="3070"/>
    <b v="0"/>
    <n v="16"/>
    <b v="0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d v="2015-04-21T05:59:00"/>
    <x v="3071"/>
    <b v="0"/>
    <n v="117"/>
    <b v="0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d v="2016-10-30T01:46:00"/>
    <x v="3072"/>
    <b v="0"/>
    <n v="2"/>
    <b v="0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d v="2015-06-14T19:19:00"/>
    <x v="3073"/>
    <b v="0"/>
    <n v="7"/>
    <b v="0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d v="2016-03-10T13:42:39"/>
    <x v="3074"/>
    <b v="0"/>
    <n v="3"/>
    <b v="0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d v="2016-08-19T02:27:20"/>
    <x v="3075"/>
    <b v="0"/>
    <n v="20"/>
    <b v="0"/>
    <x v="1"/>
  </r>
  <r>
    <n v="3076"/>
    <s v="10,000 Hours"/>
    <s v="Helping female comedians get in their 10,000 Hours of practice!"/>
    <n v="10000"/>
    <n v="1506"/>
    <x v="2"/>
    <s v="US"/>
    <s v="USD"/>
    <d v="2015-10-09T15:38:43"/>
    <x v="3076"/>
    <b v="0"/>
    <n v="50"/>
    <b v="0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d v="2017-03-02T22:57:58"/>
    <x v="3077"/>
    <b v="0"/>
    <n v="2"/>
    <b v="0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d v="2015-02-26T03:19:55"/>
    <x v="3078"/>
    <b v="0"/>
    <n v="3"/>
    <b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d v="2015-03-22T16:07:15"/>
    <x v="3079"/>
    <b v="0"/>
    <n v="27"/>
    <b v="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d v="2014-12-27T01:40:44"/>
    <x v="3080"/>
    <b v="0"/>
    <n v="7"/>
    <b v="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d v="2015-09-20T04:21:31"/>
    <x v="3081"/>
    <b v="0"/>
    <n v="5"/>
    <b v="0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d v="2015-11-15T23:09:06"/>
    <x v="3082"/>
    <b v="0"/>
    <n v="0"/>
    <b v="0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d v="2014-09-01T05:00:00"/>
    <x v="3083"/>
    <b v="0"/>
    <n v="3"/>
    <b v="0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d v="2015-05-05T18:48:00"/>
    <x v="3084"/>
    <b v="0"/>
    <n v="6"/>
    <b v="0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d v="2015-09-29T21:12:39"/>
    <x v="3085"/>
    <b v="0"/>
    <n v="9"/>
    <b v="0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d v="2015-08-17T16:05:59"/>
    <x v="3086"/>
    <b v="0"/>
    <n v="3"/>
    <b v="0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d v="2016-12-21T04:36:30"/>
    <x v="3087"/>
    <b v="0"/>
    <n v="2"/>
    <b v="0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d v="2015-01-08T13:41:00"/>
    <x v="3088"/>
    <b v="0"/>
    <n v="3"/>
    <b v="0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d v="2016-07-09T01:59:00"/>
    <x v="3089"/>
    <b v="0"/>
    <n v="45"/>
    <b v="0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d v="2015-05-01T18:39:05"/>
    <x v="3090"/>
    <b v="0"/>
    <n v="9"/>
    <b v="0"/>
    <x v="1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d v="2016-08-14T22:45:43"/>
    <x v="3091"/>
    <b v="0"/>
    <n v="9"/>
    <b v="0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d v="2015-10-15T22:00:00"/>
    <x v="3092"/>
    <b v="0"/>
    <n v="21"/>
    <b v="0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d v="2014-06-01T03:59:00"/>
    <x v="3093"/>
    <b v="0"/>
    <n v="17"/>
    <b v="0"/>
    <x v="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d v="2015-09-20T19:05:56"/>
    <x v="3094"/>
    <b v="0"/>
    <n v="1"/>
    <b v="0"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d v="2016-08-01T00:36:20"/>
    <x v="3095"/>
    <b v="0"/>
    <n v="1"/>
    <b v="0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d v="2015-05-20T19:48:46"/>
    <x v="3096"/>
    <b v="0"/>
    <n v="14"/>
    <b v="0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d v="2016-10-07T14:00:00"/>
    <x v="3097"/>
    <b v="0"/>
    <n v="42"/>
    <b v="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d v="2016-02-08T00:17:00"/>
    <x v="3098"/>
    <b v="0"/>
    <n v="27"/>
    <b v="0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d v="2016-02-12T04:33:11"/>
    <x v="3099"/>
    <b v="0"/>
    <n v="5"/>
    <b v="0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d v="2014-10-20T14:56:15"/>
    <x v="3100"/>
    <b v="0"/>
    <n v="13"/>
    <b v="0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d v="2015-07-16T07:56:00"/>
    <x v="3101"/>
    <b v="0"/>
    <n v="12"/>
    <b v="0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d v="2016-08-23T08:10:18"/>
    <x v="3102"/>
    <b v="0"/>
    <n v="90"/>
    <b v="0"/>
    <x v="1"/>
  </r>
  <r>
    <n v="3103"/>
    <s v="Professional Venue for local artists!!"/>
    <s v="Creating a place for local artists to perform, at substantially less cost for them"/>
    <n v="4100"/>
    <n v="11"/>
    <x v="2"/>
    <s v="US"/>
    <s v="USD"/>
    <d v="2015-06-12T03:45:06"/>
    <x v="3103"/>
    <b v="0"/>
    <n v="2"/>
    <b v="0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d v="2015-02-03T02:00:00"/>
    <x v="3104"/>
    <b v="0"/>
    <n v="5"/>
    <b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d v="2014-10-19T05:00:00"/>
    <x v="3105"/>
    <b v="0"/>
    <n v="31"/>
    <b v="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d v="2015-09-16T22:00:00"/>
    <x v="3106"/>
    <b v="0"/>
    <n v="4"/>
    <b v="0"/>
    <x v="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d v="2015-05-11T19:32:31"/>
    <x v="3107"/>
    <b v="0"/>
    <n v="29"/>
    <b v="0"/>
    <x v="1"/>
  </r>
  <r>
    <n v="3108"/>
    <s v="Funding a home for our Children's Theater"/>
    <s v="We need a permanent home for the theater!"/>
    <n v="50000"/>
    <n v="26"/>
    <x v="2"/>
    <s v="US"/>
    <s v="USD"/>
    <d v="2015-04-28T15:19:54"/>
    <x v="3108"/>
    <b v="0"/>
    <n v="2"/>
    <b v="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d v="2014-08-28T03:00:10"/>
    <x v="3109"/>
    <b v="0"/>
    <n v="114"/>
    <b v="0"/>
    <x v="1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d v="2017-02-19T00:45:19"/>
    <x v="3110"/>
    <b v="0"/>
    <n v="1"/>
    <b v="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d v="2014-10-04T14:17:00"/>
    <x v="3111"/>
    <b v="0"/>
    <n v="76"/>
    <b v="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d v="2016-11-01T02:55:34"/>
    <x v="3112"/>
    <b v="0"/>
    <n v="9"/>
    <b v="0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d v="2015-04-17T17:33:02"/>
    <x v="3113"/>
    <b v="0"/>
    <n v="37"/>
    <b v="0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d v="2014-09-21T15:10:50"/>
    <x v="3114"/>
    <b v="0"/>
    <n v="0"/>
    <b v="0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d v="2016-06-05T10:43:47"/>
    <x v="3115"/>
    <b v="0"/>
    <n v="1"/>
    <b v="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d v="2015-04-01T12:22:05"/>
    <x v="3116"/>
    <b v="0"/>
    <n v="10"/>
    <b v="0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d v="2016-05-27T13:12:00"/>
    <x v="3117"/>
    <b v="0"/>
    <n v="1"/>
    <b v="0"/>
    <x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d v="2016-07-02T15:35:23"/>
    <x v="3118"/>
    <b v="0"/>
    <n v="2"/>
    <b v="0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d v="2015-03-27T00:05:32"/>
    <x v="3119"/>
    <b v="0"/>
    <n v="1"/>
    <b v="0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d v="2016-05-05T21:36:36"/>
    <x v="3120"/>
    <b v="0"/>
    <n v="10"/>
    <b v="0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d v="2014-09-26T16:18:55"/>
    <x v="3121"/>
    <b v="0"/>
    <n v="1"/>
    <b v="0"/>
    <x v="1"/>
  </r>
  <r>
    <n v="3122"/>
    <s v="be back soon (Canceled)"/>
    <s v="cancelled until further notice"/>
    <n v="199"/>
    <n v="116"/>
    <x v="1"/>
    <s v="US"/>
    <s v="USD"/>
    <d v="2016-11-09T23:22:12"/>
    <x v="3122"/>
    <b v="0"/>
    <n v="2"/>
    <b v="0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d v="2016-07-09T23:49:58"/>
    <x v="3123"/>
    <b v="0"/>
    <n v="348"/>
    <b v="0"/>
    <x v="1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d v="2015-02-02T18:43:21"/>
    <x v="3124"/>
    <b v="0"/>
    <n v="4"/>
    <b v="0"/>
    <x v="1"/>
  </r>
  <r>
    <n v="3125"/>
    <s v="N/A (Canceled)"/>
    <s v="N/A"/>
    <n v="1500000"/>
    <n v="0"/>
    <x v="1"/>
    <s v="US"/>
    <s v="USD"/>
    <d v="2016-01-07T04:57:52"/>
    <x v="3125"/>
    <b v="0"/>
    <n v="0"/>
    <b v="0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d v="2016-03-27T23:26:02"/>
    <x v="3126"/>
    <b v="0"/>
    <n v="17"/>
    <b v="0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d v="2015-03-01T20:33:49"/>
    <x v="3127"/>
    <b v="0"/>
    <n v="0"/>
    <b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d v="2017-03-16T18:49:01"/>
    <x v="3128"/>
    <b v="0"/>
    <n v="117"/>
    <b v="0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d v="2017-04-18T19:13:39"/>
    <x v="3129"/>
    <b v="0"/>
    <n v="1"/>
    <b v="0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d v="2017-04-14T04:59:00"/>
    <x v="3130"/>
    <b v="0"/>
    <n v="4"/>
    <b v="0"/>
    <x v="1"/>
  </r>
  <r>
    <n v="3131"/>
    <s v="SNAKE EYES"/>
    <s v="A Staged Reading of &quot;Snake Eyes,&quot; a new play by Alex Rafala"/>
    <n v="4100"/>
    <n v="645"/>
    <x v="3"/>
    <s v="US"/>
    <s v="USD"/>
    <d v="2017-04-08T12:54:05"/>
    <x v="3131"/>
    <b v="0"/>
    <n v="12"/>
    <b v="0"/>
    <x v="1"/>
  </r>
  <r>
    <n v="3132"/>
    <s v="A Bite of a Snake Play"/>
    <s v="Smells Like Money, Drips Like Honey, Taste Like Mocha, Better Run AWAY"/>
    <n v="30000"/>
    <n v="10"/>
    <x v="3"/>
    <s v="US"/>
    <s v="USD"/>
    <d v="2017-04-21T07:24:20"/>
    <x v="3132"/>
    <b v="0"/>
    <n v="1"/>
    <b v="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d v="2017-03-24T12:33:54"/>
    <x v="3133"/>
    <b v="0"/>
    <n v="16"/>
    <b v="0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d v="2017-03-27T16:16:59"/>
    <x v="3134"/>
    <b v="0"/>
    <n v="12"/>
    <b v="0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d v="2017-04-04T03:38:41"/>
    <x v="3135"/>
    <b v="0"/>
    <n v="7"/>
    <b v="0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d v="2017-03-31T22:59:00"/>
    <x v="3136"/>
    <b v="0"/>
    <n v="22"/>
    <b v="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d v="2017-05-03T19:12:00"/>
    <x v="3137"/>
    <b v="0"/>
    <n v="1"/>
    <b v="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d v="2017-04-03T15:30:07"/>
    <x v="3138"/>
    <b v="0"/>
    <n v="0"/>
    <b v="0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d v="2017-03-25T04:33:00"/>
    <x v="3139"/>
    <b v="0"/>
    <n v="6"/>
    <b v="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d v="2017-04-07T16:15:03"/>
    <x v="3140"/>
    <b v="0"/>
    <n v="4"/>
    <b v="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d v="2017-04-16T20:00:00"/>
    <x v="3141"/>
    <b v="0"/>
    <n v="8"/>
    <b v="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d v="2017-03-19T11:18:59"/>
    <x v="3142"/>
    <b v="0"/>
    <n v="3"/>
    <b v="0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d v="2017-04-09T08:35:56"/>
    <x v="3143"/>
    <b v="0"/>
    <n v="0"/>
    <b v="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d v="2017-03-19T06:00:00"/>
    <x v="3144"/>
    <b v="0"/>
    <n v="30"/>
    <b v="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d v="2017-03-27T23:58:54"/>
    <x v="3145"/>
    <b v="0"/>
    <n v="0"/>
    <b v="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d v="2017-04-16T15:22:46"/>
    <x v="3146"/>
    <b v="0"/>
    <n v="12"/>
    <b v="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d v="2014-11-07T00:15:55"/>
    <x v="3147"/>
    <b v="1"/>
    <n v="213"/>
    <b v="1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d v="2014-10-01T04:00:00"/>
    <x v="3148"/>
    <b v="1"/>
    <n v="57"/>
    <b v="1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d v="2012-12-07T02:00:00"/>
    <x v="3149"/>
    <b v="1"/>
    <n v="25"/>
    <b v="1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d v="2011-01-25T04:00:00"/>
    <x v="3150"/>
    <b v="1"/>
    <n v="104"/>
    <b v="1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d v="2014-09-10T20:09:34"/>
    <x v="3151"/>
    <b v="1"/>
    <n v="34"/>
    <b v="1"/>
    <x v="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d v="2013-11-02T20:49:27"/>
    <x v="3152"/>
    <b v="1"/>
    <n v="67"/>
    <b v="1"/>
    <x v="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d v="2011-05-01T04:59:00"/>
    <x v="3153"/>
    <b v="1"/>
    <n v="241"/>
    <b v="1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d v="2012-04-01T20:00:58"/>
    <x v="3154"/>
    <b v="1"/>
    <n v="123"/>
    <b v="1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d v="2012-12-20T11:58:45"/>
    <x v="3155"/>
    <b v="1"/>
    <n v="302"/>
    <b v="1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d v="2012-06-01T22:52:24"/>
    <x v="3156"/>
    <b v="1"/>
    <n v="89"/>
    <b v="1"/>
    <x v="1"/>
  </r>
  <r>
    <n v="3157"/>
    <s v="Summer FourPlay"/>
    <s v="Four Directors.  Four One Acts.  Four Genres.  For You."/>
    <n v="4000"/>
    <n v="4040"/>
    <x v="0"/>
    <s v="US"/>
    <s v="USD"/>
    <d v="2014-07-19T05:00:00"/>
    <x v="3157"/>
    <b v="1"/>
    <n v="41"/>
    <b v="1"/>
    <x v="1"/>
  </r>
  <r>
    <n v="3158"/>
    <s v="Nursery Crimes"/>
    <s v="A 40s crime-noir play using nursery rhyme characters."/>
    <n v="5000"/>
    <n v="5700"/>
    <x v="0"/>
    <s v="US"/>
    <s v="USD"/>
    <d v="2013-07-22T20:09:12"/>
    <x v="3158"/>
    <b v="1"/>
    <n v="69"/>
    <b v="1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d v="2012-01-18T23:00:00"/>
    <x v="3159"/>
    <b v="1"/>
    <n v="52"/>
    <b v="1"/>
    <x v="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d v="2014-08-13T04:59:00"/>
    <x v="3160"/>
    <b v="1"/>
    <n v="57"/>
    <b v="1"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d v="2014-10-15T12:52:02"/>
    <x v="3161"/>
    <b v="1"/>
    <n v="74"/>
    <b v="1"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d v="2014-07-07T02:00:00"/>
    <x v="3162"/>
    <b v="1"/>
    <n v="63"/>
    <b v="1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d v="2014-06-15T18:05:25"/>
    <x v="3163"/>
    <b v="1"/>
    <n v="72"/>
    <b v="1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d v="2014-06-09T19:20:15"/>
    <x v="3164"/>
    <b v="1"/>
    <n v="71"/>
    <b v="1"/>
    <x v="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d v="2011-05-03T03:59:00"/>
    <x v="3165"/>
    <b v="1"/>
    <n v="21"/>
    <b v="1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d v="2014-11-26T07:59:00"/>
    <x v="3166"/>
    <b v="1"/>
    <n v="930"/>
    <b v="1"/>
    <x v="1"/>
  </r>
  <r>
    <n v="3167"/>
    <s v="Destiny is Judd Nelson: a new play at FringeNYC"/>
    <s v="What is destiny? Explore it with us this August at FringeNYC."/>
    <n v="3000"/>
    <n v="3485"/>
    <x v="0"/>
    <s v="US"/>
    <s v="USD"/>
    <d v="2014-08-02T04:13:01"/>
    <x v="3167"/>
    <b v="1"/>
    <n v="55"/>
    <b v="1"/>
    <x v="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d v="2014-06-13T22:00:00"/>
    <x v="3168"/>
    <b v="1"/>
    <n v="61"/>
    <b v="1"/>
    <x v="1"/>
  </r>
  <r>
    <n v="3169"/>
    <s v="The Window"/>
    <s v="We're bringing The Window to the Cherry Lane Theater in January 2014."/>
    <n v="8000"/>
    <n v="8241"/>
    <x v="0"/>
    <s v="US"/>
    <s v="USD"/>
    <d v="2013-12-13T04:59:00"/>
    <x v="3169"/>
    <b v="1"/>
    <n v="82"/>
    <b v="1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d v="2014-07-02T04:00:00"/>
    <x v="3170"/>
    <b v="1"/>
    <n v="71"/>
    <b v="1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d v="2016-05-06T14:35:58"/>
    <x v="3171"/>
    <b v="1"/>
    <n v="117"/>
    <b v="1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d v="2012-02-14T17:31:08"/>
    <x v="3172"/>
    <b v="1"/>
    <n v="29"/>
    <b v="1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d v="2014-09-26T21:04:52"/>
    <x v="3173"/>
    <b v="1"/>
    <n v="74"/>
    <b v="1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d v="2014-08-25T20:45:08"/>
    <x v="3174"/>
    <b v="1"/>
    <n v="23"/>
    <b v="1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d v="2011-02-17T21:17:07"/>
    <x v="3175"/>
    <b v="1"/>
    <n v="60"/>
    <b v="1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d v="2013-08-18T15:00:00"/>
    <x v="3176"/>
    <b v="1"/>
    <n v="55"/>
    <b v="1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d v="2014-06-21T16:00:09"/>
    <x v="3177"/>
    <b v="1"/>
    <n v="51"/>
    <b v="1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d v="2014-07-16T14:31:15"/>
    <x v="3178"/>
    <b v="1"/>
    <n v="78"/>
    <b v="1"/>
    <x v="1"/>
  </r>
  <r>
    <n v="3179"/>
    <s v="I Do Wonder"/>
    <s v="A Sci-fi play in several vignettes that will narrate an alternate history in the mid-20th century."/>
    <n v="4200"/>
    <n v="4794.82"/>
    <x v="0"/>
    <s v="US"/>
    <s v="USD"/>
    <d v="2013-05-06T16:51:11"/>
    <x v="3179"/>
    <b v="1"/>
    <n v="62"/>
    <b v="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d v="2014-06-20T09:54:09"/>
    <x v="3180"/>
    <b v="1"/>
    <n v="45"/>
    <b v="1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d v="2014-06-15T16:00:00"/>
    <x v="3181"/>
    <b v="1"/>
    <n v="15"/>
    <b v="1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d v="2012-01-31T17:00:00"/>
    <x v="3182"/>
    <b v="1"/>
    <n v="151"/>
    <b v="1"/>
    <x v="1"/>
  </r>
  <r>
    <n v="3183"/>
    <s v="The Seagull on The River"/>
    <s v="Anton Chekhov's The Seagull. An outdoor Amphitheater in Manhattan. Trees. A River. Daybreak."/>
    <n v="2500"/>
    <n v="2725"/>
    <x v="0"/>
    <s v="US"/>
    <s v="USD"/>
    <d v="2013-08-23T19:04:29"/>
    <x v="3183"/>
    <b v="1"/>
    <n v="68"/>
    <b v="1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d v="2014-07-01T23:50:31"/>
    <x v="3184"/>
    <b v="1"/>
    <n v="46"/>
    <b v="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d v="2014-07-16T23:27:21"/>
    <x v="3185"/>
    <b v="1"/>
    <n v="24"/>
    <b v="1"/>
    <x v="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d v="2014-09-16T21:00:00"/>
    <x v="3186"/>
    <b v="1"/>
    <n v="70"/>
    <b v="1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d v="2014-08-04T15:59:33"/>
    <x v="3187"/>
    <b v="1"/>
    <n v="244"/>
    <b v="1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d v="2015-06-10T09:58:22"/>
    <x v="3188"/>
    <b v="0"/>
    <n v="9"/>
    <b v="0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d v="2015-05-24T08:18:52"/>
    <x v="3189"/>
    <b v="0"/>
    <n v="19"/>
    <b v="0"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d v="2016-12-09T04:37:55"/>
    <x v="3190"/>
    <b v="0"/>
    <n v="0"/>
    <b v="0"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d v="2016-08-16T18:07:49"/>
    <x v="3191"/>
    <b v="0"/>
    <n v="4"/>
    <b v="0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d v="2015-02-28T22:00:00"/>
    <x v="3192"/>
    <b v="0"/>
    <n v="8"/>
    <b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d v="2015-02-20T23:14:16"/>
    <x v="3193"/>
    <b v="0"/>
    <n v="24"/>
    <b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d v="2015-07-27T01:29:58"/>
    <x v="3194"/>
    <b v="0"/>
    <n v="0"/>
    <b v="0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d v="2015-02-12T14:15:42"/>
    <x v="3195"/>
    <b v="0"/>
    <n v="39"/>
    <b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d v="2015-08-01T14:00:00"/>
    <x v="3196"/>
    <b v="0"/>
    <n v="6"/>
    <b v="0"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d v="2015-02-04T11:50:18"/>
    <x v="3197"/>
    <b v="0"/>
    <n v="4"/>
    <b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d v="2015-02-16T10:11:17"/>
    <x v="3198"/>
    <b v="0"/>
    <n v="3"/>
    <b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d v="2014-09-06T21:00:00"/>
    <x v="3199"/>
    <b v="0"/>
    <n v="53"/>
    <b v="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d v="2016-04-30T05:34:00"/>
    <x v="3200"/>
    <b v="0"/>
    <n v="1"/>
    <b v="0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d v="2014-08-31T18:24:37"/>
    <x v="3201"/>
    <b v="0"/>
    <n v="2"/>
    <b v="0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d v="2015-12-14T05:59:00"/>
    <x v="3202"/>
    <b v="0"/>
    <n v="25"/>
    <b v="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d v="2015-09-25T23:43:42"/>
    <x v="3203"/>
    <b v="0"/>
    <n v="6"/>
    <b v="0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d v="2015-07-17T16:14:00"/>
    <x v="3204"/>
    <b v="0"/>
    <n v="0"/>
    <b v="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d v="2015-05-01T08:59:32"/>
    <x v="3205"/>
    <b v="0"/>
    <n v="12"/>
    <b v="0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d v="2015-09-19T06:37:31"/>
    <x v="3206"/>
    <b v="0"/>
    <n v="0"/>
    <b v="0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d v="2015-04-23T05:40:07"/>
    <x v="3207"/>
    <b v="0"/>
    <n v="36"/>
    <b v="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d v="2014-07-28T14:31:17"/>
    <x v="3208"/>
    <b v="1"/>
    <n v="82"/>
    <b v="1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d v="2014-06-20T23:00:00"/>
    <x v="3209"/>
    <b v="1"/>
    <n v="226"/>
    <b v="1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d v="2012-06-01T03:59:00"/>
    <x v="3210"/>
    <b v="1"/>
    <n v="60"/>
    <b v="1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d v="2014-08-15T02:00:00"/>
    <x v="3211"/>
    <b v="1"/>
    <n v="322"/>
    <b v="1"/>
    <x v="1"/>
  </r>
  <r>
    <n v="3212"/>
    <s v="Campo Maldito"/>
    <s v="Help us bring our production of Campo Maldito to New York AND San Francisco!"/>
    <n v="4000"/>
    <n v="5050"/>
    <x v="0"/>
    <s v="US"/>
    <s v="USD"/>
    <d v="2014-08-08T19:05:51"/>
    <x v="3212"/>
    <b v="1"/>
    <n v="94"/>
    <b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d v="2015-07-26T18:19:19"/>
    <x v="3213"/>
    <b v="1"/>
    <n v="47"/>
    <b v="1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d v="2016-01-05T23:55:00"/>
    <x v="3214"/>
    <b v="1"/>
    <n v="115"/>
    <b v="1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d v="2015-09-10T03:59:00"/>
    <x v="3215"/>
    <b v="1"/>
    <n v="134"/>
    <b v="1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d v="2015-07-11T14:30:00"/>
    <x v="3216"/>
    <b v="1"/>
    <n v="35"/>
    <b v="1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d v="2016-11-04T13:06:24"/>
    <x v="3217"/>
    <b v="1"/>
    <n v="104"/>
    <b v="1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d v="2014-12-31T00:00:00"/>
    <x v="3218"/>
    <b v="1"/>
    <n v="184"/>
    <b v="1"/>
    <x v="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d v="2015-03-22T22:35:47"/>
    <x v="3219"/>
    <b v="1"/>
    <n v="119"/>
    <b v="1"/>
    <x v="1"/>
  </r>
  <r>
    <n v="3220"/>
    <s v="Burners"/>
    <s v="A sci-fi thriller for the stage opening March 10 in Los Angeles."/>
    <n v="15000"/>
    <n v="15126"/>
    <x v="0"/>
    <s v="US"/>
    <s v="USD"/>
    <d v="2017-03-12T21:00:00"/>
    <x v="3220"/>
    <b v="1"/>
    <n v="59"/>
    <b v="1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d v="2015-07-05T16:43:23"/>
    <x v="3221"/>
    <b v="1"/>
    <n v="113"/>
    <b v="1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d v="2015-10-24T21:29:00"/>
    <x v="3222"/>
    <b v="1"/>
    <n v="84"/>
    <b v="1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d v="2015-08-20T20:02:56"/>
    <x v="3223"/>
    <b v="1"/>
    <n v="74"/>
    <b v="1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d v="2017-01-10T05:00:00"/>
    <x v="3224"/>
    <b v="1"/>
    <n v="216"/>
    <b v="1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d v="2016-06-03T21:00:00"/>
    <x v="3225"/>
    <b v="1"/>
    <n v="39"/>
    <b v="1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d v="2015-10-30T14:00:12"/>
    <x v="3226"/>
    <b v="1"/>
    <n v="21"/>
    <b v="1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d v="2017-01-17T21:10:36"/>
    <x v="3227"/>
    <b v="0"/>
    <n v="30"/>
    <b v="1"/>
    <x v="1"/>
  </r>
  <r>
    <n v="3228"/>
    <s v="Hear Me Roar: A Season of Powerful Women"/>
    <s v="A Season of Powerful Women. A Season of Defiance."/>
    <n v="7000"/>
    <n v="7164"/>
    <x v="0"/>
    <s v="US"/>
    <s v="USD"/>
    <d v="2015-12-17T04:59:00"/>
    <x v="3228"/>
    <b v="1"/>
    <n v="37"/>
    <b v="1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d v="2014-11-20T07:59:58"/>
    <x v="3229"/>
    <b v="1"/>
    <n v="202"/>
    <b v="1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d v="2014-10-01T03:59:00"/>
    <x v="3230"/>
    <b v="1"/>
    <n v="37"/>
    <b v="1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d v="2016-04-16T22:39:07"/>
    <x v="3231"/>
    <b v="0"/>
    <n v="28"/>
    <b v="1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d v="2016-05-04T03:59:00"/>
    <x v="3232"/>
    <b v="1"/>
    <n v="26"/>
    <b v="1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d v="2017-03-02T19:19:15"/>
    <x v="3233"/>
    <b v="0"/>
    <n v="61"/>
    <b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d v="2017-02-01T23:31:00"/>
    <x v="3234"/>
    <b v="0"/>
    <n v="115"/>
    <b v="1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d v="2016-07-01T08:20:51"/>
    <x v="3235"/>
    <b v="1"/>
    <n v="181"/>
    <b v="1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d v="2016-12-28T22:00:33"/>
    <x v="3236"/>
    <b v="0"/>
    <n v="110"/>
    <b v="1"/>
    <x v="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d v="2015-09-29T03:59:00"/>
    <x v="3237"/>
    <b v="1"/>
    <n v="269"/>
    <b v="1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d v="2015-07-01T12:14:58"/>
    <x v="3238"/>
    <b v="1"/>
    <n v="79"/>
    <b v="1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d v="2015-10-25T23:59:00"/>
    <x v="3239"/>
    <b v="1"/>
    <n v="104"/>
    <b v="1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d v="2017-02-16T23:00:00"/>
    <x v="3240"/>
    <b v="0"/>
    <n v="34"/>
    <b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d v="2014-10-14T06:59:00"/>
    <x v="3241"/>
    <b v="1"/>
    <n v="167"/>
    <b v="1"/>
    <x v="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d v="2014-09-19T18:08:12"/>
    <x v="3242"/>
    <b v="1"/>
    <n v="183"/>
    <b v="1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d v="2015-10-09T00:00:00"/>
    <x v="3243"/>
    <b v="1"/>
    <n v="71"/>
    <b v="1"/>
    <x v="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d v="2016-12-01T17:39:42"/>
    <x v="3244"/>
    <b v="0"/>
    <n v="69"/>
    <b v="1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d v="2015-06-12T02:00:00"/>
    <x v="3245"/>
    <b v="0"/>
    <n v="270"/>
    <b v="1"/>
    <x v="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d v="2015-09-12T03:59:00"/>
    <x v="3246"/>
    <b v="1"/>
    <n v="193"/>
    <b v="1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d v="2015-07-12T10:25:12"/>
    <x v="3247"/>
    <b v="1"/>
    <n v="57"/>
    <b v="1"/>
    <x v="1"/>
  </r>
  <r>
    <n v="3248"/>
    <s v="Honest Accomplice Theatre 2015-16 Season"/>
    <s v="Honest Accomplice Theatre produces theatre for social change."/>
    <n v="12000"/>
    <n v="12095"/>
    <x v="0"/>
    <s v="US"/>
    <s v="USD"/>
    <d v="2015-04-04T20:19:17"/>
    <x v="3248"/>
    <b v="1"/>
    <n v="200"/>
    <b v="1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d v="2015-06-20T17:55:14"/>
    <x v="3249"/>
    <b v="1"/>
    <n v="88"/>
    <b v="1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d v="2014-11-05T18:48:44"/>
    <x v="3250"/>
    <b v="1"/>
    <n v="213"/>
    <b v="1"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d v="2015-06-21T17:32:46"/>
    <x v="3251"/>
    <b v="1"/>
    <n v="20"/>
    <b v="1"/>
    <x v="1"/>
  </r>
  <r>
    <n v="3252"/>
    <s v="Modern Love"/>
    <s v="How do we navigate the boundaries between friendship, sexual intimacy and obsessive desire?"/>
    <n v="2250"/>
    <n v="2876"/>
    <x v="0"/>
    <s v="GB"/>
    <s v="GBP"/>
    <d v="2016-09-07T11:20:40"/>
    <x v="3252"/>
    <b v="1"/>
    <n v="50"/>
    <b v="1"/>
    <x v="1"/>
  </r>
  <r>
    <n v="3253"/>
    <s v="EMPATHITRAX, a new play by Ana Nogueira"/>
    <s v="Can you ever truly feel what someone else is feeling?_x000a_Do you want to?"/>
    <n v="20000"/>
    <n v="20365"/>
    <x v="0"/>
    <s v="US"/>
    <s v="USD"/>
    <d v="2016-09-08T03:45:00"/>
    <x v="3253"/>
    <b v="1"/>
    <n v="115"/>
    <b v="1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d v="2015-03-26T01:03:29"/>
    <x v="3254"/>
    <b v="1"/>
    <n v="186"/>
    <b v="1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d v="2014-10-07T18:26:15"/>
    <x v="3255"/>
    <b v="1"/>
    <n v="18"/>
    <b v="1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d v="2015-06-11T03:59:00"/>
    <x v="3256"/>
    <b v="1"/>
    <n v="176"/>
    <b v="1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d v="2017-02-22T13:25:52"/>
    <x v="3257"/>
    <b v="0"/>
    <n v="41"/>
    <b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d v="2015-01-08T21:17:41"/>
    <x v="3258"/>
    <b v="1"/>
    <n v="75"/>
    <b v="1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d v="2016-10-01T03:59:00"/>
    <x v="3259"/>
    <b v="1"/>
    <n v="97"/>
    <b v="1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d v="2015-11-30T17:08:38"/>
    <x v="3260"/>
    <b v="1"/>
    <n v="73"/>
    <b v="1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d v="2015-07-16T17:24:36"/>
    <x v="3261"/>
    <b v="1"/>
    <n v="49"/>
    <b v="1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d v="2014-12-22T04:00:00"/>
    <x v="3262"/>
    <b v="1"/>
    <n v="134"/>
    <b v="1"/>
    <x v="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d v="2015-10-30T21:00:00"/>
    <x v="3263"/>
    <b v="1"/>
    <n v="68"/>
    <b v="1"/>
    <x v="1"/>
  </r>
  <r>
    <n v="3264"/>
    <s v="Kapow-i GoGo at The PIT"/>
    <s v="The three part comedic saga of Kapow-i GoGo, who saves the world.  Again.  And again."/>
    <n v="2500"/>
    <n v="2575"/>
    <x v="0"/>
    <s v="US"/>
    <s v="USD"/>
    <d v="2015-01-28T22:00:00"/>
    <x v="3264"/>
    <b v="1"/>
    <n v="49"/>
    <b v="1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d v="2015-12-03T17:00:00"/>
    <x v="3265"/>
    <b v="1"/>
    <n v="63"/>
    <b v="1"/>
    <x v="1"/>
  </r>
  <r>
    <n v="3266"/>
    <s v="Macbeth"/>
    <s v="An original version of Shakespeare's masterpiece that emphasizes family and explores the destruction of blood ties"/>
    <n v="6000"/>
    <n v="7877"/>
    <x v="0"/>
    <s v="US"/>
    <s v="USD"/>
    <d v="2015-06-12T21:00:00"/>
    <x v="3266"/>
    <b v="1"/>
    <n v="163"/>
    <b v="1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d v="2015-07-17T18:11:00"/>
    <x v="3267"/>
    <b v="1"/>
    <n v="288"/>
    <b v="1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d v="2016-08-24T21:42:08"/>
    <x v="3268"/>
    <b v="1"/>
    <n v="42"/>
    <b v="1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d v="2015-06-16T11:00:00"/>
    <x v="3269"/>
    <b v="1"/>
    <n v="70"/>
    <b v="1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d v="2015-07-12T12:47:45"/>
    <x v="3270"/>
    <b v="1"/>
    <n v="30"/>
    <b v="1"/>
    <x v="1"/>
  </r>
  <r>
    <n v="3271"/>
    <s v="Saxon Court at Southwark Playhouse"/>
    <s v="A razor sharp satire to darken your Christmas."/>
    <n v="1500"/>
    <n v="1950"/>
    <x v="0"/>
    <s v="GB"/>
    <s v="GBP"/>
    <d v="2014-11-02T11:29:35"/>
    <x v="3271"/>
    <b v="1"/>
    <n v="51"/>
    <b v="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d v="2015-11-06T13:00:09"/>
    <x v="3272"/>
    <b v="1"/>
    <n v="145"/>
    <b v="1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d v="2016-09-14T19:00:00"/>
    <x v="3273"/>
    <b v="1"/>
    <n v="21"/>
    <b v="1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d v="2016-03-15T21:00:00"/>
    <x v="3274"/>
    <b v="1"/>
    <n v="286"/>
    <b v="1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d v="2015-02-09T04:30:00"/>
    <x v="3275"/>
    <b v="1"/>
    <n v="12"/>
    <b v="1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d v="2016-04-01T03:59:00"/>
    <x v="3276"/>
    <b v="1"/>
    <n v="100"/>
    <b v="1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d v="2014-11-18T17:23:26"/>
    <x v="3277"/>
    <b v="1"/>
    <n v="100"/>
    <b v="1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d v="2015-05-30T20:21:43"/>
    <x v="3278"/>
    <b v="1"/>
    <n v="34"/>
    <b v="1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d v="2016-04-01T01:27:39"/>
    <x v="3279"/>
    <b v="0"/>
    <n v="63"/>
    <b v="1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d v="2015-06-01T05:00:00"/>
    <x v="3280"/>
    <b v="0"/>
    <n v="30"/>
    <b v="1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d v="2015-09-02T00:28:25"/>
    <x v="3281"/>
    <b v="0"/>
    <n v="47"/>
    <b v="1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d v="2016-04-29T04:39:48"/>
    <x v="3282"/>
    <b v="0"/>
    <n v="237"/>
    <b v="1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d v="2016-02-10T21:00:00"/>
    <x v="3283"/>
    <b v="0"/>
    <n v="47"/>
    <b v="1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d v="2016-01-29T05:59:00"/>
    <x v="3284"/>
    <b v="0"/>
    <n v="15"/>
    <b v="1"/>
    <x v="1"/>
  </r>
  <r>
    <n v="3285"/>
    <s v="By Morning"/>
    <s v="A new play by Matthew Gasda"/>
    <n v="4999"/>
    <n v="5604"/>
    <x v="0"/>
    <s v="US"/>
    <s v="USD"/>
    <d v="2017-02-28T05:00:00"/>
    <x v="3285"/>
    <b v="0"/>
    <n v="81"/>
    <b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d v="2016-08-15T20:09:42"/>
    <x v="3286"/>
    <b v="0"/>
    <n v="122"/>
    <b v="1"/>
    <x v="1"/>
  </r>
  <r>
    <n v="3287"/>
    <s v="Three Things: Stories About Life"/>
    <s v="An inspirational one-man play about crisis, community, and the search for wholeness."/>
    <n v="2500"/>
    <n v="2500"/>
    <x v="0"/>
    <s v="CA"/>
    <s v="CAD"/>
    <d v="2015-11-28T18:00:28"/>
    <x v="3287"/>
    <b v="0"/>
    <n v="34"/>
    <b v="1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d v="2016-06-20T23:00:00"/>
    <x v="3288"/>
    <b v="0"/>
    <n v="207"/>
    <b v="1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d v="2017-02-20T08:50:02"/>
    <x v="3289"/>
    <b v="0"/>
    <n v="25"/>
    <b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d v="2017-03-11T12:21:31"/>
    <x v="3290"/>
    <b v="0"/>
    <n v="72"/>
    <b v="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d v="2015-09-17T03:59:00"/>
    <x v="3291"/>
    <b v="0"/>
    <n v="14"/>
    <b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d v="2015-12-04T19:29:08"/>
    <x v="3292"/>
    <b v="0"/>
    <n v="15"/>
    <b v="1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d v="2017-03-04T10:12:32"/>
    <x v="3293"/>
    <b v="0"/>
    <n v="91"/>
    <b v="1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d v="2015-06-16T12:59:14"/>
    <x v="3294"/>
    <b v="0"/>
    <n v="24"/>
    <b v="1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d v="2016-09-26T10:37:09"/>
    <x v="3295"/>
    <b v="0"/>
    <n v="27"/>
    <b v="1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d v="2015-11-22T22:00:00"/>
    <x v="3296"/>
    <b v="0"/>
    <n v="47"/>
    <b v="1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d v="2015-07-27T22:59:00"/>
    <x v="3297"/>
    <b v="0"/>
    <n v="44"/>
    <b v="1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d v="2015-09-13T00:00:00"/>
    <x v="3298"/>
    <b v="0"/>
    <n v="72"/>
    <b v="1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d v="2015-10-14T22:01:03"/>
    <x v="3299"/>
    <b v="0"/>
    <n v="63"/>
    <b v="1"/>
    <x v="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d v="2015-04-29T17:51:02"/>
    <x v="3300"/>
    <b v="0"/>
    <n v="88"/>
    <b v="1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d v="2016-08-01T06:59:00"/>
    <x v="3301"/>
    <b v="0"/>
    <n v="70"/>
    <b v="1"/>
    <x v="1"/>
  </r>
  <r>
    <n v="3302"/>
    <s v="El muro de BorÃ­s KiÃ©n"/>
    <s v="FilosofÃ­a de los anÃ³nimos"/>
    <n v="8400"/>
    <n v="8685"/>
    <x v="0"/>
    <s v="ES"/>
    <s v="EUR"/>
    <d v="2016-12-07T08:26:16"/>
    <x v="3302"/>
    <b v="0"/>
    <n v="50"/>
    <b v="1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d v="2015-03-28T14:38:04"/>
    <x v="3303"/>
    <b v="0"/>
    <n v="35"/>
    <b v="1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d v="2016-12-22T14:59:12"/>
    <x v="3304"/>
    <b v="0"/>
    <n v="175"/>
    <b v="1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d v="2015-07-31T20:32:28"/>
    <x v="3305"/>
    <b v="0"/>
    <n v="20"/>
    <b v="1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d v="2016-06-10T03:00:00"/>
    <x v="3306"/>
    <b v="0"/>
    <n v="54"/>
    <b v="1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d v="2016-05-15T01:22:19"/>
    <x v="3307"/>
    <b v="0"/>
    <n v="20"/>
    <b v="1"/>
    <x v="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d v="2016-04-13T21:02:45"/>
    <x v="3308"/>
    <b v="0"/>
    <n v="57"/>
    <b v="1"/>
    <x v="1"/>
  </r>
  <r>
    <n v="3309"/>
    <s v="Collision Course"/>
    <s v="Two unlikely friends, a garage, tinned beans &amp; the end of the world."/>
    <n v="350"/>
    <n v="558"/>
    <x v="0"/>
    <s v="GB"/>
    <s v="GBP"/>
    <d v="2016-10-16T15:36:18"/>
    <x v="3309"/>
    <b v="0"/>
    <n v="31"/>
    <b v="1"/>
    <x v="1"/>
  </r>
  <r>
    <n v="3310"/>
    <s v="The Island Boys: A New Play"/>
    <s v="A new play about coming coming home, recovery, and trying to find God in the process."/>
    <n v="6500"/>
    <n v="6505"/>
    <x v="0"/>
    <s v="US"/>
    <s v="USD"/>
    <d v="2015-10-06T22:17:05"/>
    <x v="3310"/>
    <b v="0"/>
    <n v="31"/>
    <b v="1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d v="2015-10-17T07:00:10"/>
    <x v="3311"/>
    <b v="0"/>
    <n v="45"/>
    <b v="1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d v="2016-11-11T22:00:00"/>
    <x v="3312"/>
    <b v="0"/>
    <n v="41"/>
    <b v="1"/>
    <x v="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d v="2016-01-27T01:00:00"/>
    <x v="3313"/>
    <b v="0"/>
    <n v="29"/>
    <b v="1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d v="2015-05-08T20:05:00"/>
    <x v="3314"/>
    <b v="0"/>
    <n v="58"/>
    <b v="1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d v="2016-05-06T07:17:21"/>
    <x v="3315"/>
    <b v="0"/>
    <n v="89"/>
    <b v="1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d v="2014-08-08T13:54:00"/>
    <x v="3316"/>
    <b v="0"/>
    <n v="125"/>
    <b v="1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d v="2016-06-08T00:57:04"/>
    <x v="3317"/>
    <b v="0"/>
    <n v="18"/>
    <b v="1"/>
    <x v="1"/>
  </r>
  <r>
    <n v="3318"/>
    <s v="ROOMIES - Atlantic Canada Tour 2016-17"/>
    <s v="Help us strengthen and inspire disability arts in Atlantic Canada"/>
    <n v="2000"/>
    <n v="2512"/>
    <x v="0"/>
    <s v="CA"/>
    <s v="CAD"/>
    <d v="2016-04-11T02:30:00"/>
    <x v="3318"/>
    <b v="0"/>
    <n v="32"/>
    <b v="1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d v="2015-01-31T14:03:06"/>
    <x v="3319"/>
    <b v="0"/>
    <n v="16"/>
    <b v="1"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d v="2016-06-22T01:05:57"/>
    <x v="3320"/>
    <b v="0"/>
    <n v="38"/>
    <b v="1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d v="2014-10-16T03:59:00"/>
    <x v="3321"/>
    <b v="0"/>
    <n v="15"/>
    <b v="1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d v="2016-06-22T03:55:00"/>
    <x v="3322"/>
    <b v="0"/>
    <n v="23"/>
    <b v="1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d v="2016-09-25T08:46:48"/>
    <x v="3323"/>
    <b v="0"/>
    <n v="49"/>
    <b v="1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d v="2016-06-05T13:59:50"/>
    <x v="3324"/>
    <b v="0"/>
    <n v="10"/>
    <b v="1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d v="2015-04-05T17:51:17"/>
    <x v="3325"/>
    <b v="0"/>
    <n v="15"/>
    <b v="1"/>
    <x v="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d v="2015-03-08T16:08:25"/>
    <x v="3326"/>
    <b v="0"/>
    <n v="57"/>
    <b v="1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d v="2016-05-08T08:59:26"/>
    <x v="3327"/>
    <b v="0"/>
    <n v="33"/>
    <b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d v="2014-07-05T01:00:00"/>
    <x v="3328"/>
    <b v="0"/>
    <n v="9"/>
    <b v="1"/>
    <x v="1"/>
  </r>
  <r>
    <n v="3329"/>
    <s v="Jestia and Raedon"/>
    <s v="Jestia and Raedon is a brand new romantic comedy play going to the Edinburgh Fringe Festival this summer."/>
    <n v="1000"/>
    <n v="1168"/>
    <x v="0"/>
    <s v="GB"/>
    <s v="GBP"/>
    <d v="2014-07-27T23:00:00"/>
    <x v="3329"/>
    <b v="0"/>
    <n v="26"/>
    <b v="1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d v="2015-04-01T20:17:48"/>
    <x v="3330"/>
    <b v="0"/>
    <n v="69"/>
    <b v="1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d v="2015-10-06T16:44:46"/>
    <x v="3331"/>
    <b v="0"/>
    <n v="65"/>
    <b v="1"/>
    <x v="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d v="2014-07-19T20:38:50"/>
    <x v="3332"/>
    <b v="0"/>
    <n v="83"/>
    <b v="1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d v="2015-06-15T16:14:40"/>
    <x v="3333"/>
    <b v="0"/>
    <n v="111"/>
    <b v="1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d v="2015-07-30T12:30:22"/>
    <x v="3334"/>
    <b v="0"/>
    <n v="46"/>
    <b v="1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d v="2014-08-03T23:00:00"/>
    <x v="3335"/>
    <b v="0"/>
    <n v="63"/>
    <b v="1"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d v="2016-04-05T08:34:06"/>
    <x v="3336"/>
    <b v="0"/>
    <n v="9"/>
    <b v="1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d v="2014-10-10T21:00:00"/>
    <x v="3337"/>
    <b v="0"/>
    <n v="34"/>
    <b v="1"/>
    <x v="1"/>
  </r>
  <r>
    <n v="3338"/>
    <s v="The Last Days of Judas Iscariot"/>
    <s v="Join Estelle Parsons in support of Theater That Looks and Sounds Like America"/>
    <n v="15000"/>
    <n v="15327"/>
    <x v="0"/>
    <s v="US"/>
    <s v="USD"/>
    <d v="2017-02-24T13:48:00"/>
    <x v="3338"/>
    <b v="0"/>
    <n v="112"/>
    <b v="1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d v="2016-07-28T15:58:38"/>
    <x v="3339"/>
    <b v="0"/>
    <n v="47"/>
    <b v="1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d v="2016-12-06T23:22:34"/>
    <x v="3340"/>
    <b v="0"/>
    <n v="38"/>
    <b v="1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d v="2016-06-12T17:00:00"/>
    <x v="3341"/>
    <b v="0"/>
    <n v="28"/>
    <b v="1"/>
    <x v="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d v="2015-04-01T04:59:00"/>
    <x v="3342"/>
    <b v="0"/>
    <n v="78"/>
    <b v="1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d v="2016-04-13T13:18:00"/>
    <x v="3343"/>
    <b v="0"/>
    <n v="23"/>
    <b v="1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d v="2014-08-30T04:48:13"/>
    <x v="3344"/>
    <b v="0"/>
    <n v="40"/>
    <b v="1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d v="2015-04-18T00:37:00"/>
    <x v="3345"/>
    <b v="0"/>
    <n v="13"/>
    <b v="1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d v="2015-02-26T00:35:10"/>
    <x v="3346"/>
    <b v="0"/>
    <n v="18"/>
    <b v="1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d v="2016-05-08T21:00:00"/>
    <x v="3347"/>
    <b v="0"/>
    <n v="22"/>
    <b v="1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d v="2016-04-30T03:59:00"/>
    <x v="3348"/>
    <b v="0"/>
    <n v="79"/>
    <b v="1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d v="2016-06-13T17:00:00"/>
    <x v="3349"/>
    <b v="0"/>
    <n v="14"/>
    <b v="1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d v="2015-11-29T23:00:00"/>
    <x v="3350"/>
    <b v="0"/>
    <n v="51"/>
    <b v="1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d v="2014-07-23T11:00:00"/>
    <x v="3351"/>
    <b v="0"/>
    <n v="54"/>
    <b v="1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d v="2016-07-01T23:00:00"/>
    <x v="3352"/>
    <b v="0"/>
    <n v="70"/>
    <b v="1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d v="2016-05-02T23:00:00"/>
    <x v="3353"/>
    <b v="0"/>
    <n v="44"/>
    <b v="1"/>
    <x v="1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d v="2015-10-29T04:01:00"/>
    <x v="3354"/>
    <b v="0"/>
    <n v="55"/>
    <b v="1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d v="2016-05-10T11:17:00"/>
    <x v="3355"/>
    <b v="0"/>
    <n v="15"/>
    <b v="1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d v="2016-07-15T19:34:32"/>
    <x v="3356"/>
    <b v="0"/>
    <n v="27"/>
    <b v="1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d v="2014-08-01T10:01:50"/>
    <x v="3357"/>
    <b v="0"/>
    <n v="21"/>
    <b v="1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d v="2014-11-19T08:27:59"/>
    <x v="3358"/>
    <b v="0"/>
    <n v="162"/>
    <b v="1"/>
    <x v="1"/>
  </r>
  <r>
    <n v="3359"/>
    <s v="BEIRUT, LADY OF LEBANON"/>
    <s v="A Theatrical Production Celebrating the Lebanese Culture and the Human Spirit in Time of War."/>
    <n v="4000"/>
    <n v="4250"/>
    <x v="0"/>
    <s v="US"/>
    <s v="USD"/>
    <d v="2017-02-25T01:22:14"/>
    <x v="3359"/>
    <b v="0"/>
    <n v="23"/>
    <b v="1"/>
    <x v="1"/>
  </r>
  <r>
    <n v="3360"/>
    <s v="Pretty Butch"/>
    <s v="World Premiere, an M1 Singapore Fringe Festival 2017 commission."/>
    <n v="9000"/>
    <n v="9124"/>
    <x v="0"/>
    <s v="SG"/>
    <s v="SGD"/>
    <d v="2016-12-14T15:59:00"/>
    <x v="3360"/>
    <b v="0"/>
    <n v="72"/>
    <b v="1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d v="2014-09-01T15:59:00"/>
    <x v="3361"/>
    <b v="0"/>
    <n v="68"/>
    <b v="1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d v="2015-03-07T04:55:00"/>
    <x v="3362"/>
    <b v="0"/>
    <n v="20"/>
    <b v="1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d v="2014-08-19T16:00:00"/>
    <x v="3363"/>
    <b v="0"/>
    <n v="26"/>
    <b v="1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d v="2016-03-15T21:00:00"/>
    <x v="3364"/>
    <b v="0"/>
    <n v="72"/>
    <b v="1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d v="2015-12-13T02:26:32"/>
    <x v="3365"/>
    <b v="0"/>
    <n v="3"/>
    <b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d v="2015-05-13T01:37:17"/>
    <x v="3366"/>
    <b v="0"/>
    <n v="18"/>
    <b v="1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d v="2015-08-01T22:24:54"/>
    <x v="3367"/>
    <b v="0"/>
    <n v="30"/>
    <b v="1"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d v="2015-01-01T05:00:00"/>
    <x v="3368"/>
    <b v="0"/>
    <n v="23"/>
    <b v="1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d v="2017-01-15T00:59:40"/>
    <x v="3369"/>
    <b v="0"/>
    <n v="54"/>
    <b v="1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d v="2016-12-17T08:00:00"/>
    <x v="3370"/>
    <b v="0"/>
    <n v="26"/>
    <b v="1"/>
    <x v="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d v="2015-12-02T20:59:25"/>
    <x v="3371"/>
    <b v="0"/>
    <n v="9"/>
    <b v="1"/>
    <x v="1"/>
  </r>
  <r>
    <n v="3372"/>
    <s v="All the Best, Jack"/>
    <s v="This play tells the story of the toxicity of sensationalism shown through one man's struggle with notoriety."/>
    <n v="1000"/>
    <n v="1035"/>
    <x v="0"/>
    <s v="US"/>
    <s v="USD"/>
    <d v="2014-08-25T04:59:00"/>
    <x v="3372"/>
    <b v="0"/>
    <n v="27"/>
    <b v="1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d v="2015-07-18T16:00:00"/>
    <x v="3373"/>
    <b v="0"/>
    <n v="30"/>
    <b v="1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d v="2015-10-28T17:33:36"/>
    <x v="3374"/>
    <b v="0"/>
    <n v="52"/>
    <b v="1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d v="2014-05-18T14:39:33"/>
    <x v="3375"/>
    <b v="0"/>
    <n v="17"/>
    <b v="1"/>
    <x v="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d v="2015-04-25T15:49:54"/>
    <x v="3376"/>
    <b v="0"/>
    <n v="19"/>
    <b v="1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d v="2015-03-20T16:56:00"/>
    <x v="3377"/>
    <b v="0"/>
    <n v="77"/>
    <b v="1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d v="2014-08-31T13:08:00"/>
    <x v="3378"/>
    <b v="0"/>
    <n v="21"/>
    <b v="1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d v="2015-08-26T23:00:00"/>
    <x v="3379"/>
    <b v="0"/>
    <n v="38"/>
    <b v="1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d v="2014-11-29T23:52:58"/>
    <x v="3380"/>
    <b v="0"/>
    <n v="28"/>
    <b v="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d v="2015-03-11T03:26:23"/>
    <x v="3381"/>
    <b v="0"/>
    <n v="48"/>
    <b v="1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d v="2016-08-01T22:59:00"/>
    <x v="3382"/>
    <b v="0"/>
    <n v="46"/>
    <b v="1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d v="2016-06-23T18:47:00"/>
    <x v="3383"/>
    <b v="0"/>
    <n v="30"/>
    <b v="1"/>
    <x v="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d v="2015-11-21T03:00:00"/>
    <x v="3384"/>
    <b v="0"/>
    <n v="64"/>
    <b v="1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d v="2014-12-10T20:49:12"/>
    <x v="3385"/>
    <b v="0"/>
    <n v="15"/>
    <b v="1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d v="2014-12-03T15:28:26"/>
    <x v="3386"/>
    <b v="0"/>
    <n v="41"/>
    <b v="1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d v="2014-12-14T18:18:08"/>
    <x v="3387"/>
    <b v="0"/>
    <n v="35"/>
    <b v="1"/>
    <x v="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d v="2015-06-18T11:04:01"/>
    <x v="3388"/>
    <b v="0"/>
    <n v="45"/>
    <b v="1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d v="2016-06-03T13:31:22"/>
    <x v="3389"/>
    <b v="0"/>
    <n v="62"/>
    <b v="1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d v="2014-07-10T18:35:45"/>
    <x v="3390"/>
    <b v="0"/>
    <n v="22"/>
    <b v="1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d v="2014-08-08T22:28:00"/>
    <x v="3391"/>
    <b v="0"/>
    <n v="18"/>
    <b v="1"/>
    <x v="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d v="2016-05-06T20:17:35"/>
    <x v="3392"/>
    <b v="0"/>
    <n v="12"/>
    <b v="1"/>
    <x v="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d v="2014-11-06T00:46:00"/>
    <x v="3393"/>
    <b v="0"/>
    <n v="44"/>
    <b v="1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d v="2014-07-27T14:17:25"/>
    <x v="3394"/>
    <b v="0"/>
    <n v="27"/>
    <b v="1"/>
    <x v="1"/>
  </r>
  <r>
    <n v="3395"/>
    <s v="MIRAMAR"/>
    <s v="Miramar is a a darkly funny play exploring what it is we call â€˜homeâ€™."/>
    <n v="500"/>
    <n v="920"/>
    <x v="0"/>
    <s v="GB"/>
    <s v="GBP"/>
    <d v="2015-05-30T18:10:00"/>
    <x v="3395"/>
    <b v="0"/>
    <n v="38"/>
    <b v="1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d v="2014-06-01T03:59:00"/>
    <x v="3396"/>
    <b v="0"/>
    <n v="28"/>
    <b v="1"/>
    <x v="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d v="2016-02-18T22:00:00"/>
    <x v="3397"/>
    <b v="0"/>
    <n v="24"/>
    <b v="1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d v="2014-11-21T17:00:00"/>
    <x v="3398"/>
    <b v="0"/>
    <n v="65"/>
    <b v="1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d v="2015-02-21T22:05:25"/>
    <x v="3399"/>
    <b v="0"/>
    <n v="46"/>
    <b v="1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d v="2014-08-28T22:53:34"/>
    <x v="3400"/>
    <b v="0"/>
    <n v="85"/>
    <b v="1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d v="2015-08-07T17:22:26"/>
    <x v="3401"/>
    <b v="0"/>
    <n v="66"/>
    <b v="1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d v="2015-11-12T02:31:00"/>
    <x v="3402"/>
    <b v="0"/>
    <n v="165"/>
    <b v="1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d v="2015-06-25T11:05:24"/>
    <x v="3403"/>
    <b v="0"/>
    <n v="17"/>
    <b v="1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d v="2015-06-17T12:05:02"/>
    <x v="3404"/>
    <b v="0"/>
    <n v="3"/>
    <b v="1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d v="2016-03-01T23:59:00"/>
    <x v="3405"/>
    <b v="0"/>
    <n v="17"/>
    <b v="1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d v="2014-07-16T11:49:36"/>
    <x v="3406"/>
    <b v="0"/>
    <n v="91"/>
    <b v="1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d v="2014-07-06T10:08:09"/>
    <x v="3407"/>
    <b v="0"/>
    <n v="67"/>
    <b v="1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d v="2014-07-18T23:48:24"/>
    <x v="3408"/>
    <b v="0"/>
    <n v="18"/>
    <b v="1"/>
    <x v="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d v="2016-07-31T20:58:00"/>
    <x v="3409"/>
    <b v="0"/>
    <n v="21"/>
    <b v="1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d v="2016-06-06T07:00:00"/>
    <x v="3410"/>
    <b v="0"/>
    <n v="40"/>
    <b v="1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d v="2015-10-08T00:32:52"/>
    <x v="3411"/>
    <b v="0"/>
    <n v="78"/>
    <b v="1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d v="2014-09-27T23:01:02"/>
    <x v="3412"/>
    <b v="0"/>
    <n v="26"/>
    <b v="1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d v="2015-02-28T04:59:00"/>
    <x v="3413"/>
    <b v="0"/>
    <n v="14"/>
    <b v="1"/>
    <x v="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d v="2016-12-01T07:59:00"/>
    <x v="3414"/>
    <b v="0"/>
    <n v="44"/>
    <b v="1"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d v="2016-04-17T23:30:00"/>
    <x v="3415"/>
    <b v="0"/>
    <n v="9"/>
    <b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d v="2015-04-23T18:30:00"/>
    <x v="3416"/>
    <b v="0"/>
    <n v="30"/>
    <b v="1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d v="2014-10-26T00:43:00"/>
    <x v="3417"/>
    <b v="0"/>
    <n v="45"/>
    <b v="1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d v="2014-05-23T20:01:47"/>
    <x v="3418"/>
    <b v="0"/>
    <n v="56"/>
    <b v="1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d v="2016-04-06T21:30:00"/>
    <x v="3419"/>
    <b v="0"/>
    <n v="46"/>
    <b v="1"/>
    <x v="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d v="2016-02-14T00:00:00"/>
    <x v="3420"/>
    <b v="0"/>
    <n v="34"/>
    <b v="1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d v="2015-03-04T18:59:23"/>
    <x v="3421"/>
    <b v="0"/>
    <n v="98"/>
    <b v="1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d v="2015-12-14T00:00:00"/>
    <x v="3422"/>
    <b v="0"/>
    <n v="46"/>
    <b v="1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d v="2015-04-24T21:52:21"/>
    <x v="3423"/>
    <b v="0"/>
    <n v="10"/>
    <b v="1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d v="2015-02-05T06:59:00"/>
    <x v="3424"/>
    <b v="0"/>
    <n v="76"/>
    <b v="1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d v="2014-10-04T14:48:56"/>
    <x v="3425"/>
    <b v="0"/>
    <n v="104"/>
    <b v="1"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d v="2014-09-21T02:00:00"/>
    <x v="3426"/>
    <b v="0"/>
    <n v="87"/>
    <b v="1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d v="2014-07-02T15:29:12"/>
    <x v="3427"/>
    <b v="0"/>
    <n v="29"/>
    <b v="1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d v="2015-02-28T17:00:00"/>
    <x v="3428"/>
    <b v="0"/>
    <n v="51"/>
    <b v="1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d v="2016-11-02T00:31:01"/>
    <x v="3429"/>
    <b v="0"/>
    <n v="12"/>
    <b v="1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d v="2014-07-30T22:41:41"/>
    <x v="3430"/>
    <b v="0"/>
    <n v="72"/>
    <b v="1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d v="2014-08-18T17:32:33"/>
    <x v="3431"/>
    <b v="0"/>
    <n v="21"/>
    <b v="1"/>
    <x v="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d v="2016-02-05T22:00:00"/>
    <x v="3432"/>
    <b v="0"/>
    <n v="42"/>
    <b v="1"/>
    <x v="1"/>
  </r>
  <r>
    <n v="3433"/>
    <s v="The Dybbuk"/>
    <s v="death&amp;pretzels presents their first Chicago based project:_x000a_The Dybbuk by S. Ansky"/>
    <n v="9500"/>
    <n v="9525"/>
    <x v="0"/>
    <s v="US"/>
    <s v="USD"/>
    <d v="2014-06-17T03:00:00"/>
    <x v="3433"/>
    <b v="0"/>
    <n v="71"/>
    <b v="1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d v="2014-07-10T09:07:49"/>
    <x v="3434"/>
    <b v="0"/>
    <n v="168"/>
    <b v="1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d v="2016-08-07T03:00:00"/>
    <x v="3435"/>
    <b v="0"/>
    <n v="19"/>
    <b v="1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d v="2014-08-21T16:28:00"/>
    <x v="3436"/>
    <b v="0"/>
    <n v="37"/>
    <b v="1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d v="2015-08-19T17:03:40"/>
    <x v="3437"/>
    <b v="0"/>
    <n v="36"/>
    <b v="1"/>
    <x v="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d v="2015-05-02T21:00:00"/>
    <x v="3438"/>
    <b v="0"/>
    <n v="14"/>
    <b v="1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d v="2016-01-19T04:59:00"/>
    <x v="3439"/>
    <b v="0"/>
    <n v="18"/>
    <b v="1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d v="2014-07-11T16:15:00"/>
    <x v="3440"/>
    <b v="0"/>
    <n v="82"/>
    <b v="1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d v="2015-11-13T20:17:00"/>
    <x v="3441"/>
    <b v="0"/>
    <n v="43"/>
    <b v="1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d v="2015-05-30T20:11:12"/>
    <x v="3442"/>
    <b v="0"/>
    <n v="8"/>
    <b v="1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d v="2014-09-09T12:35:46"/>
    <x v="3443"/>
    <b v="0"/>
    <n v="45"/>
    <b v="1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d v="2016-06-08T13:59:00"/>
    <x v="3444"/>
    <b v="0"/>
    <n v="20"/>
    <b v="1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d v="2015-10-23T12:43:56"/>
    <x v="3445"/>
    <b v="0"/>
    <n v="31"/>
    <b v="1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d v="2015-02-05T12:20:00"/>
    <x v="3446"/>
    <b v="0"/>
    <n v="25"/>
    <b v="1"/>
    <x v="1"/>
  </r>
  <r>
    <n v="3447"/>
    <s v="The Vagabond Halfback"/>
    <s v="&quot;He was a poet, a vagrant, a philosopher, a lady's man and a hard drinker&quot;"/>
    <n v="1000"/>
    <n v="1078"/>
    <x v="0"/>
    <s v="US"/>
    <s v="USD"/>
    <d v="2016-03-18T20:20:12"/>
    <x v="3447"/>
    <b v="0"/>
    <n v="14"/>
    <b v="1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d v="2014-12-17T02:51:29"/>
    <x v="3448"/>
    <b v="0"/>
    <n v="45"/>
    <b v="1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d v="2016-07-09T04:00:00"/>
    <x v="3449"/>
    <b v="0"/>
    <n v="20"/>
    <b v="1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d v="2015-04-02T15:54:31"/>
    <x v="3450"/>
    <b v="0"/>
    <n v="39"/>
    <b v="1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d v="2015-04-21T17:22:07"/>
    <x v="3451"/>
    <b v="0"/>
    <n v="16"/>
    <b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d v="2014-07-23T03:59:00"/>
    <x v="3452"/>
    <b v="0"/>
    <n v="37"/>
    <b v="1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d v="2016-08-13T23:29:16"/>
    <x v="3453"/>
    <b v="0"/>
    <n v="14"/>
    <b v="1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d v="2014-07-31T16:45:59"/>
    <x v="3454"/>
    <b v="0"/>
    <n v="21"/>
    <b v="1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d v="2016-10-13T18:00:27"/>
    <x v="3455"/>
    <b v="0"/>
    <n v="69"/>
    <b v="1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d v="2014-08-01T06:59:00"/>
    <x v="3456"/>
    <b v="0"/>
    <n v="16"/>
    <b v="1"/>
    <x v="1"/>
  </r>
  <r>
    <n v="3457"/>
    <s v="The Impossible Adventures Of Supernova Jones"/>
    <s v="Robots, Space Battles, Mystery, and Intrigue. Nothing is Impossible..."/>
    <n v="2000"/>
    <n v="2804"/>
    <x v="0"/>
    <s v="US"/>
    <s v="USD"/>
    <d v="2015-02-12T05:59:00"/>
    <x v="3457"/>
    <b v="0"/>
    <n v="55"/>
    <b v="1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d v="2015-02-03T04:27:00"/>
    <x v="3458"/>
    <b v="0"/>
    <n v="27"/>
    <b v="1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d v="2016-05-20T11:31:00"/>
    <x v="3459"/>
    <b v="0"/>
    <n v="36"/>
    <b v="1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d v="2014-08-15T12:39:12"/>
    <x v="3460"/>
    <b v="0"/>
    <n v="19"/>
    <b v="1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d v="2016-10-29T03:00:00"/>
    <x v="3461"/>
    <b v="0"/>
    <n v="12"/>
    <b v="1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d v="2015-07-10T18:00:00"/>
    <x v="3462"/>
    <b v="0"/>
    <n v="17"/>
    <b v="1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d v="2016-10-11T03:59:00"/>
    <x v="3463"/>
    <b v="0"/>
    <n v="114"/>
    <b v="1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d v="2016-08-23T03:07:17"/>
    <x v="3464"/>
    <b v="0"/>
    <n v="93"/>
    <b v="1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d v="2015-08-09T16:00:00"/>
    <x v="3465"/>
    <b v="0"/>
    <n v="36"/>
    <b v="1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d v="2016-04-19T23:27:30"/>
    <x v="3466"/>
    <b v="0"/>
    <n v="61"/>
    <b v="1"/>
    <x v="1"/>
  </r>
  <r>
    <n v="3467"/>
    <s v="Venus in Fur, Los Angeles."/>
    <s v="Venus in Fur, By David Ives."/>
    <n v="3000"/>
    <n v="3030"/>
    <x v="0"/>
    <s v="US"/>
    <s v="USD"/>
    <d v="2015-03-20T15:07:12"/>
    <x v="3467"/>
    <b v="0"/>
    <n v="47"/>
    <b v="1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d v="2016-09-21T03:00:00"/>
    <x v="3468"/>
    <b v="0"/>
    <n v="17"/>
    <b v="1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d v="2016-04-28T15:24:05"/>
    <x v="3469"/>
    <b v="0"/>
    <n v="63"/>
    <b v="1"/>
    <x v="1"/>
  </r>
  <r>
    <n v="3470"/>
    <s v="She Kills Monsters"/>
    <s v="The New Artist's Circle is a theatre company dedicated to bringing the arts to young people."/>
    <n v="250"/>
    <n v="375"/>
    <x v="0"/>
    <s v="US"/>
    <s v="USD"/>
    <d v="2016-07-15T21:38:00"/>
    <x v="3470"/>
    <b v="0"/>
    <n v="9"/>
    <b v="1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d v="2014-08-31T20:00:00"/>
    <x v="3471"/>
    <b v="0"/>
    <n v="30"/>
    <b v="1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d v="2014-11-06T05:59:00"/>
    <x v="3472"/>
    <b v="0"/>
    <n v="23"/>
    <b v="1"/>
    <x v="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d v="2015-03-20T20:27:00"/>
    <x v="3473"/>
    <b v="0"/>
    <n v="33"/>
    <b v="1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d v="2016-07-20T12:02:11"/>
    <x v="3474"/>
    <b v="0"/>
    <n v="39"/>
    <b v="1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d v="2014-11-03T00:00:00"/>
    <x v="3475"/>
    <b v="0"/>
    <n v="17"/>
    <b v="1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d v="2014-10-27T03:00:00"/>
    <x v="3476"/>
    <b v="0"/>
    <n v="6"/>
    <b v="1"/>
    <x v="1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d v="2015-05-17T03:00:00"/>
    <x v="3477"/>
    <b v="0"/>
    <n v="39"/>
    <b v="1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d v="2015-03-16T21:00:00"/>
    <x v="3478"/>
    <b v="0"/>
    <n v="57"/>
    <b v="1"/>
    <x v="1"/>
  </r>
  <r>
    <n v="3479"/>
    <s v="Civil Rogues"/>
    <s v="A new comedy about what happened to a band of foolhardy actors when the Puritans closed the theatres in the 1640s."/>
    <n v="1500"/>
    <n v="1918"/>
    <x v="0"/>
    <s v="GB"/>
    <s v="GBP"/>
    <d v="2014-06-21T20:31:20"/>
    <x v="3479"/>
    <b v="0"/>
    <n v="56"/>
    <b v="1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d v="2015-07-10T21:00:00"/>
    <x v="3480"/>
    <b v="0"/>
    <n v="13"/>
    <b v="1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d v="2015-01-02T05:56:28"/>
    <x v="3481"/>
    <b v="0"/>
    <n v="95"/>
    <b v="1"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d v="2014-07-06T18:31:06"/>
    <x v="3482"/>
    <b v="0"/>
    <n v="80"/>
    <b v="1"/>
    <x v="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d v="2014-07-03T16:03:01"/>
    <x v="3483"/>
    <b v="0"/>
    <n v="133"/>
    <b v="1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d v="2016-06-15T18:14:59"/>
    <x v="3484"/>
    <b v="0"/>
    <n v="44"/>
    <b v="1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d v="2016-02-02T16:38:00"/>
    <x v="3485"/>
    <b v="0"/>
    <n v="30"/>
    <b v="1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d v="2015-06-03T06:59:00"/>
    <x v="3486"/>
    <b v="0"/>
    <n v="56"/>
    <b v="1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d v="2015-06-24T22:34:12"/>
    <x v="3487"/>
    <b v="0"/>
    <n v="66"/>
    <b v="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d v="2015-04-17T16:00:00"/>
    <x v="3488"/>
    <b v="0"/>
    <n v="29"/>
    <b v="1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d v="2014-05-24T21:00:00"/>
    <x v="3489"/>
    <b v="0"/>
    <n v="72"/>
    <b v="1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d v="2016-04-13T19:15:24"/>
    <x v="3490"/>
    <b v="0"/>
    <n v="27"/>
    <b v="1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d v="2015-05-18T05:59:44"/>
    <x v="3491"/>
    <b v="0"/>
    <n v="10"/>
    <b v="1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d v="2015-10-26T00:13:17"/>
    <x v="3492"/>
    <b v="0"/>
    <n v="35"/>
    <b v="1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d v="2014-08-17T05:11:00"/>
    <x v="3493"/>
    <b v="0"/>
    <n v="29"/>
    <b v="1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d v="2016-11-26T06:00:00"/>
    <x v="3494"/>
    <b v="0"/>
    <n v="13"/>
    <b v="1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d v="2014-11-01T17:18:00"/>
    <x v="3495"/>
    <b v="0"/>
    <n v="72"/>
    <b v="1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d v="2016-09-11T20:19:26"/>
    <x v="3496"/>
    <b v="0"/>
    <n v="78"/>
    <b v="1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d v="2016-06-02T22:00:00"/>
    <x v="3497"/>
    <b v="0"/>
    <n v="49"/>
    <b v="1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d v="2016-05-28T21:44:00"/>
    <x v="3498"/>
    <b v="0"/>
    <n v="42"/>
    <b v="1"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d v="2015-07-01T06:59:00"/>
    <x v="3499"/>
    <b v="0"/>
    <n v="35"/>
    <b v="1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d v="2016-03-07T04:59:00"/>
    <x v="3500"/>
    <b v="0"/>
    <n v="42"/>
    <b v="1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d v="2015-09-11T18:19:55"/>
    <x v="3501"/>
    <b v="0"/>
    <n v="42"/>
    <b v="1"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d v="2016-03-16T03:59:00"/>
    <x v="3502"/>
    <b v="0"/>
    <n v="31"/>
    <b v="1"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d v="2016-07-24T11:28:48"/>
    <x v="3503"/>
    <b v="0"/>
    <n v="38"/>
    <b v="1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d v="2015-11-19T18:58:11"/>
    <x v="3504"/>
    <b v="0"/>
    <n v="8"/>
    <b v="1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d v="2014-05-13T04:00:00"/>
    <x v="3505"/>
    <b v="0"/>
    <n v="39"/>
    <b v="1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d v="2014-08-23T17:37:20"/>
    <x v="3506"/>
    <b v="0"/>
    <n v="29"/>
    <b v="1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d v="2016-05-31T22:08:57"/>
    <x v="3507"/>
    <b v="0"/>
    <n v="72"/>
    <b v="1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d v="2016-05-10T21:00:00"/>
    <x v="3508"/>
    <b v="0"/>
    <n v="15"/>
    <b v="1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d v="2014-11-21T04:55:00"/>
    <x v="3509"/>
    <b v="0"/>
    <n v="33"/>
    <b v="1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d v="2014-07-02T14:54:06"/>
    <x v="3510"/>
    <b v="0"/>
    <n v="15"/>
    <b v="1"/>
    <x v="1"/>
  </r>
  <r>
    <n v="3511"/>
    <s v="Silent Planet"/>
    <s v="The world premiere of the first full-length play by Eve Leigh, at the intimate Finborough Theatre in London."/>
    <n v="1500"/>
    <n v="1518"/>
    <x v="0"/>
    <s v="GB"/>
    <s v="GBP"/>
    <d v="2014-11-07T18:30:00"/>
    <x v="3511"/>
    <b v="0"/>
    <n v="19"/>
    <b v="1"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d v="2015-04-23T11:53:12"/>
    <x v="3512"/>
    <b v="0"/>
    <n v="17"/>
    <b v="1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d v="2014-06-04T04:59:00"/>
    <x v="3513"/>
    <b v="0"/>
    <n v="44"/>
    <b v="1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d v="2015-02-02T04:59:00"/>
    <x v="3514"/>
    <b v="0"/>
    <n v="10"/>
    <b v="1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d v="2015-05-31T18:32:51"/>
    <x v="3515"/>
    <b v="0"/>
    <n v="46"/>
    <b v="1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d v="2014-09-08T03:00:00"/>
    <x v="3516"/>
    <b v="0"/>
    <n v="11"/>
    <b v="1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d v="2014-07-04T11:00:00"/>
    <x v="3517"/>
    <b v="0"/>
    <n v="13"/>
    <b v="1"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d v="2014-10-02T14:21:00"/>
    <x v="3518"/>
    <b v="0"/>
    <n v="33"/>
    <b v="1"/>
    <x v="1"/>
  </r>
  <r>
    <n v="3519"/>
    <s v="Bookstory"/>
    <s v="Bookstory is a tiny puppet musical with some very big ideas that tells the story of the story in the digital age"/>
    <n v="2000"/>
    <n v="2027"/>
    <x v="0"/>
    <s v="GB"/>
    <s v="GBP"/>
    <d v="2015-03-04T14:22:30"/>
    <x v="3519"/>
    <b v="0"/>
    <n v="28"/>
    <b v="1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d v="2015-09-06T13:47:00"/>
    <x v="3520"/>
    <b v="0"/>
    <n v="21"/>
    <b v="1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d v="2014-09-29T08:40:20"/>
    <x v="3521"/>
    <b v="0"/>
    <n v="13"/>
    <b v="1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d v="2015-09-15T10:06:00"/>
    <x v="3522"/>
    <b v="0"/>
    <n v="34"/>
    <b v="1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d v="2016-09-25T23:00:00"/>
    <x v="3523"/>
    <b v="0"/>
    <n v="80"/>
    <b v="1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d v="2014-09-13T04:00:00"/>
    <x v="3524"/>
    <b v="0"/>
    <n v="74"/>
    <b v="1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d v="2015-08-09T16:00:00"/>
    <x v="3525"/>
    <b v="0"/>
    <n v="7"/>
    <b v="1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d v="2016-04-28T05:59:00"/>
    <x v="3526"/>
    <b v="0"/>
    <n v="34"/>
    <b v="1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d v="2015-07-11T03:59:00"/>
    <x v="3527"/>
    <b v="0"/>
    <n v="86"/>
    <b v="1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d v="2017-01-18T12:01:58"/>
    <x v="3528"/>
    <b v="0"/>
    <n v="37"/>
    <b v="1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d v="2015-07-13T01:00:00"/>
    <x v="3529"/>
    <b v="0"/>
    <n v="18"/>
    <b v="1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d v="2016-04-10T20:00:00"/>
    <x v="3530"/>
    <b v="0"/>
    <n v="22"/>
    <b v="1"/>
    <x v="1"/>
  </r>
  <r>
    <n v="3531"/>
    <s v="The Reinvention of Lily Johnson"/>
    <s v="A political comedy for a crazy election year"/>
    <n v="1000"/>
    <n v="1280"/>
    <x v="0"/>
    <s v="US"/>
    <s v="USD"/>
    <d v="2016-06-30T15:42:14"/>
    <x v="3531"/>
    <b v="0"/>
    <n v="26"/>
    <b v="1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d v="2014-09-18T03:59:00"/>
    <x v="3532"/>
    <b v="0"/>
    <n v="27"/>
    <b v="1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d v="2015-11-11T19:16:07"/>
    <x v="3533"/>
    <b v="0"/>
    <n v="8"/>
    <b v="1"/>
    <x v="1"/>
  </r>
  <r>
    <n v="3534"/>
    <s v="Night of Ashes"/>
    <s v="A Theatrical Prequel to Hell's Rebels, the current Pathfinder Adventure Path from Paizo Publishing"/>
    <n v="5000"/>
    <n v="7810"/>
    <x v="0"/>
    <s v="US"/>
    <s v="USD"/>
    <d v="2015-10-01T15:00:23"/>
    <x v="3534"/>
    <b v="0"/>
    <n v="204"/>
    <b v="1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d v="2015-10-02T18:00:00"/>
    <x v="3535"/>
    <b v="0"/>
    <n v="46"/>
    <b v="1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d v="2015-12-20T11:59:00"/>
    <x v="3536"/>
    <b v="0"/>
    <n v="17"/>
    <b v="1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d v="2014-11-17T07:59:00"/>
    <x v="3537"/>
    <b v="0"/>
    <n v="28"/>
    <b v="1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d v="2016-08-17T10:05:40"/>
    <x v="3538"/>
    <b v="0"/>
    <n v="83"/>
    <b v="1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d v="2016-09-08T18:08:42"/>
    <x v="3539"/>
    <b v="0"/>
    <n v="13"/>
    <b v="1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d v="2016-06-26T00:04:51"/>
    <x v="3540"/>
    <b v="0"/>
    <n v="8"/>
    <b v="1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d v="2015-08-31T17:31:15"/>
    <x v="3541"/>
    <b v="0"/>
    <n v="32"/>
    <b v="1"/>
    <x v="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d v="2014-09-07T14:23:42"/>
    <x v="3542"/>
    <b v="0"/>
    <n v="85"/>
    <b v="1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d v="2015-06-25T18:07:39"/>
    <x v="3543"/>
    <b v="0"/>
    <n v="29"/>
    <b v="1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d v="2015-03-07T19:57:37"/>
    <x v="3544"/>
    <b v="0"/>
    <n v="24"/>
    <b v="1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d v="2015-04-11T19:22:39"/>
    <x v="3545"/>
    <b v="0"/>
    <n v="8"/>
    <b v="1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d v="2015-04-01T03:59:00"/>
    <x v="3546"/>
    <b v="0"/>
    <n v="19"/>
    <b v="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d v="2016-05-14T03:59:00"/>
    <x v="3547"/>
    <b v="0"/>
    <n v="336"/>
    <b v="1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d v="2016-03-05T01:00:00"/>
    <x v="3548"/>
    <b v="0"/>
    <n v="13"/>
    <b v="1"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d v="2015-09-04T09:27:53"/>
    <x v="3549"/>
    <b v="0"/>
    <n v="42"/>
    <b v="1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d v="2016-05-02T21:26:38"/>
    <x v="3550"/>
    <b v="0"/>
    <n v="64"/>
    <b v="1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d v="2014-05-22T22:07:00"/>
    <x v="3551"/>
    <b v="0"/>
    <n v="25"/>
    <b v="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d v="2014-06-28T14:05:24"/>
    <x v="3552"/>
    <b v="0"/>
    <n v="20"/>
    <b v="1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d v="2015-08-12T00:00:00"/>
    <x v="3553"/>
    <b v="0"/>
    <n v="104"/>
    <b v="1"/>
    <x v="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d v="2015-02-11T17:00:00"/>
    <x v="3554"/>
    <b v="0"/>
    <n v="53"/>
    <b v="1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d v="2016-11-17T11:36:34"/>
    <x v="3555"/>
    <b v="0"/>
    <n v="14"/>
    <b v="1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d v="2014-08-17T15:35:24"/>
    <x v="3556"/>
    <b v="0"/>
    <n v="20"/>
    <b v="1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d v="2014-05-05T06:38:31"/>
    <x v="3557"/>
    <b v="0"/>
    <n v="558"/>
    <b v="1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d v="2015-06-26T21:00:00"/>
    <x v="3558"/>
    <b v="0"/>
    <n v="22"/>
    <b v="1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d v="2015-07-31T08:58:00"/>
    <x v="3559"/>
    <b v="0"/>
    <n v="24"/>
    <b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d v="2015-05-27T02:45:00"/>
    <x v="3560"/>
    <b v="0"/>
    <n v="74"/>
    <b v="1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d v="2015-08-05T18:36:00"/>
    <x v="3561"/>
    <b v="0"/>
    <n v="54"/>
    <b v="1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d v="2016-03-13T22:00:00"/>
    <x v="3562"/>
    <b v="0"/>
    <n v="31"/>
    <b v="1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d v="2016-08-01T19:00:00"/>
    <x v="3563"/>
    <b v="0"/>
    <n v="25"/>
    <b v="1"/>
    <x v="1"/>
  </r>
  <r>
    <n v="3564"/>
    <s v="The Pillowman Aberdeen"/>
    <s v="Multi Award-Winng play THE PILLOWMAN coming to the Arts Centre Theatre, Aberdeen"/>
    <n v="1000"/>
    <n v="1005"/>
    <x v="0"/>
    <s v="GB"/>
    <s v="GBP"/>
    <d v="2015-10-05T16:00:00"/>
    <x v="3564"/>
    <b v="0"/>
    <n v="17"/>
    <b v="1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d v="2014-12-31T17:50:08"/>
    <x v="3565"/>
    <b v="0"/>
    <n v="12"/>
    <b v="1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d v="2015-01-23T12:11:23"/>
    <x v="3566"/>
    <b v="0"/>
    <n v="38"/>
    <b v="1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d v="2015-06-10T19:27:24"/>
    <x v="3567"/>
    <b v="0"/>
    <n v="41"/>
    <b v="1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d v="2014-09-17T17:46:34"/>
    <x v="3568"/>
    <b v="0"/>
    <n v="19"/>
    <b v="1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d v="2015-01-08T16:31:36"/>
    <x v="3569"/>
    <b v="0"/>
    <n v="41"/>
    <b v="1"/>
    <x v="1"/>
  </r>
  <r>
    <n v="3570"/>
    <s v="The Lower Depths"/>
    <s v="Theatre Machine presents an all-new adaptation of Maxim Gorky's classic of Russian theatre, The Lower Depths."/>
    <n v="2000"/>
    <n v="2287"/>
    <x v="0"/>
    <s v="US"/>
    <s v="USD"/>
    <d v="2014-12-31T07:00:00"/>
    <x v="3570"/>
    <b v="0"/>
    <n v="26"/>
    <b v="1"/>
    <x v="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d v="2014-10-30T20:36:53"/>
    <x v="3571"/>
    <b v="0"/>
    <n v="25"/>
    <b v="1"/>
    <x v="1"/>
  </r>
  <r>
    <n v="3572"/>
    <s v="Monster"/>
    <s v="A darkly comic one woman show by Abram Rooney as part of The Camden Fringe 2015."/>
    <n v="500"/>
    <n v="500"/>
    <x v="0"/>
    <s v="GB"/>
    <s v="GBP"/>
    <d v="2015-06-21T13:41:22"/>
    <x v="3572"/>
    <b v="0"/>
    <n v="9"/>
    <b v="1"/>
    <x v="1"/>
  </r>
  <r>
    <n v="3573"/>
    <s v="Licensed To Ill"/>
    <s v="London based theatre makers collaborating to create a new show about the history of HipHop."/>
    <n v="3000"/>
    <n v="3084"/>
    <x v="0"/>
    <s v="GB"/>
    <s v="GBP"/>
    <d v="2014-11-08T10:00:46"/>
    <x v="3573"/>
    <b v="0"/>
    <n v="78"/>
    <b v="1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d v="2014-11-13T23:37:28"/>
    <x v="3574"/>
    <b v="0"/>
    <n v="45"/>
    <b v="1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d v="2016-08-11T03:59:00"/>
    <x v="3575"/>
    <b v="0"/>
    <n v="102"/>
    <b v="1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d v="2016-12-05T14:10:54"/>
    <x v="3576"/>
    <b v="0"/>
    <n v="5"/>
    <b v="1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d v="2015-04-26T06:28:00"/>
    <x v="3577"/>
    <b v="0"/>
    <n v="27"/>
    <b v="1"/>
    <x v="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d v="2016-04-30T17:36:17"/>
    <x v="3578"/>
    <b v="0"/>
    <n v="37"/>
    <b v="1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d v="2016-03-31T17:17:36"/>
    <x v="3579"/>
    <b v="0"/>
    <n v="14"/>
    <b v="1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d v="2015-03-01T04:59:00"/>
    <x v="3580"/>
    <b v="0"/>
    <n v="27"/>
    <b v="1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d v="2014-07-30T11:18:30"/>
    <x v="3581"/>
    <b v="0"/>
    <n v="45"/>
    <b v="1"/>
    <x v="1"/>
  </r>
  <r>
    <n v="3582"/>
    <s v="REALLY REALLY"/>
    <s v="A contemporary American play touching on the scorching realities of growing up in the Millennial generation."/>
    <n v="1000"/>
    <n v="2870"/>
    <x v="0"/>
    <s v="US"/>
    <s v="USD"/>
    <d v="2016-04-05T02:18:02"/>
    <x v="3582"/>
    <b v="0"/>
    <n v="49"/>
    <b v="1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d v="2016-04-18T09:13:25"/>
    <x v="3583"/>
    <b v="0"/>
    <n v="24"/>
    <b v="1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d v="2015-07-13T07:35:44"/>
    <x v="3584"/>
    <b v="0"/>
    <n v="112"/>
    <b v="1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d v="2014-12-21T17:11:30"/>
    <x v="3585"/>
    <b v="0"/>
    <n v="23"/>
    <b v="1"/>
    <x v="1"/>
  </r>
  <r>
    <n v="3586"/>
    <s v="Actors &amp; Musicians who are Blind or Autistic"/>
    <s v="See Theatre In A New Light"/>
    <n v="7500"/>
    <n v="8207"/>
    <x v="0"/>
    <s v="US"/>
    <s v="USD"/>
    <d v="2016-09-23T16:44:30"/>
    <x v="3586"/>
    <b v="0"/>
    <n v="54"/>
    <b v="1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d v="2016-06-27T19:00:00"/>
    <x v="3587"/>
    <b v="0"/>
    <n v="28"/>
    <b v="1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d v="2015-04-29T23:00:00"/>
    <x v="3588"/>
    <b v="0"/>
    <n v="11"/>
    <b v="1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d v="2015-05-26T15:32:27"/>
    <x v="3589"/>
    <b v="0"/>
    <n v="62"/>
    <b v="1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d v="2014-10-20T08:00:34"/>
    <x v="3590"/>
    <b v="0"/>
    <n v="73"/>
    <b v="1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d v="2015-01-24T04:59:00"/>
    <x v="3591"/>
    <b v="0"/>
    <n v="18"/>
    <b v="1"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d v="2015-02-11T04:59:00"/>
    <x v="3592"/>
    <b v="0"/>
    <n v="35"/>
    <b v="1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d v="2015-01-05T20:26:00"/>
    <x v="3593"/>
    <b v="0"/>
    <n v="43"/>
    <b v="1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d v="2016-09-04T01:36:22"/>
    <x v="3594"/>
    <b v="0"/>
    <n v="36"/>
    <b v="1"/>
    <x v="1"/>
  </r>
  <r>
    <n v="3595"/>
    <s v="The Flu Season"/>
    <s v="A new theatre company staging Will Eno's The Flu Season in Seattle"/>
    <n v="2600"/>
    <n v="3081"/>
    <x v="0"/>
    <s v="US"/>
    <s v="USD"/>
    <d v="2015-03-13T06:59:00"/>
    <x v="3595"/>
    <b v="0"/>
    <n v="62"/>
    <b v="1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d v="2014-08-26T17:09:42"/>
    <x v="3596"/>
    <b v="0"/>
    <n v="15"/>
    <b v="1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d v="2016-03-03T05:59:00"/>
    <x v="3597"/>
    <b v="0"/>
    <n v="33"/>
    <b v="1"/>
    <x v="1"/>
  </r>
  <r>
    <n v="3598"/>
    <s v="Cinderella"/>
    <s v="River City Theatre Company needs your support as we embark on our thirteenth production, CINDERELLA!"/>
    <n v="1000"/>
    <n v="1101"/>
    <x v="0"/>
    <s v="US"/>
    <s v="USD"/>
    <d v="2014-09-03T04:59:00"/>
    <x v="3598"/>
    <b v="0"/>
    <n v="27"/>
    <b v="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d v="2015-08-30T00:00:00"/>
    <x v="3599"/>
    <b v="0"/>
    <n v="17"/>
    <b v="1"/>
    <x v="1"/>
  </r>
  <r>
    <n v="3600"/>
    <s v="Pariah"/>
    <s v="The First Play From The Man Who Brought You The Black James Bond!"/>
    <n v="10"/>
    <n v="13"/>
    <x v="0"/>
    <s v="US"/>
    <s v="USD"/>
    <d v="2016-10-13T20:22:44"/>
    <x v="3600"/>
    <b v="0"/>
    <n v="4"/>
    <b v="1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d v="2015-01-16T23:58:02"/>
    <x v="3601"/>
    <b v="0"/>
    <n v="53"/>
    <b v="1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d v="2016-05-17T21:27:59"/>
    <x v="3602"/>
    <b v="0"/>
    <n v="49"/>
    <b v="1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d v="2015-11-05T21:44:40"/>
    <x v="3603"/>
    <b v="0"/>
    <n v="57"/>
    <b v="1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d v="2016-04-29T06:59:00"/>
    <x v="3604"/>
    <b v="0"/>
    <n v="69"/>
    <b v="1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d v="2016-02-13T19:02:06"/>
    <x v="3605"/>
    <b v="0"/>
    <n v="15"/>
    <b v="1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d v="2016-08-14T14:30:57"/>
    <x v="3606"/>
    <b v="0"/>
    <n v="64"/>
    <b v="1"/>
    <x v="1"/>
  </r>
  <r>
    <n v="3607"/>
    <s v="E15 at The Pleasance and CPT"/>
    <s v="'E15' is a verbatim project that looks at the story of the Focus E15 Campaign"/>
    <n v="550"/>
    <n v="580"/>
    <x v="0"/>
    <s v="GB"/>
    <s v="GBP"/>
    <d v="2015-12-15T00:00:00"/>
    <x v="3607"/>
    <b v="0"/>
    <n v="20"/>
    <b v="1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d v="2016-06-17T14:00:00"/>
    <x v="3608"/>
    <b v="0"/>
    <n v="27"/>
    <b v="1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d v="2016-03-30T22:48:05"/>
    <x v="3609"/>
    <b v="0"/>
    <n v="21"/>
    <b v="1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d v="2015-08-17T10:22:16"/>
    <x v="3610"/>
    <b v="0"/>
    <n v="31"/>
    <b v="1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d v="2015-04-08T08:53:21"/>
    <x v="3611"/>
    <b v="0"/>
    <n v="51"/>
    <b v="1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d v="2014-06-09T17:26:51"/>
    <x v="3612"/>
    <b v="0"/>
    <n v="57"/>
    <b v="1"/>
    <x v="1"/>
  </r>
  <r>
    <n v="3613"/>
    <s v="HIS NAME IS ARTHUR HOLMBERG"/>
    <s v="a woman walks into a bar except she looks like a man and no one's serving drinks. one night only"/>
    <n v="1250"/>
    <n v="1250"/>
    <x v="0"/>
    <s v="US"/>
    <s v="USD"/>
    <d v="2014-06-28T14:09:34"/>
    <x v="3613"/>
    <b v="0"/>
    <n v="20"/>
    <b v="1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d v="2015-06-19T01:00:16"/>
    <x v="3614"/>
    <b v="0"/>
    <n v="71"/>
    <b v="1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d v="2015-12-10T14:14:56"/>
    <x v="3615"/>
    <b v="0"/>
    <n v="72"/>
    <b v="1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d v="2015-03-19T21:47:44"/>
    <x v="3616"/>
    <b v="0"/>
    <n v="45"/>
    <b v="1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d v="2017-02-28T00:00:00"/>
    <x v="3617"/>
    <b v="0"/>
    <n v="51"/>
    <b v="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d v="2015-06-03T15:04:10"/>
    <x v="3618"/>
    <b v="0"/>
    <n v="56"/>
    <b v="1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d v="2016-11-19T22:00:00"/>
    <x v="3619"/>
    <b v="0"/>
    <n v="17"/>
    <b v="1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d v="2015-03-05T04:00:00"/>
    <x v="3620"/>
    <b v="0"/>
    <n v="197"/>
    <b v="1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d v="2016-09-30T21:00:00"/>
    <x v="3621"/>
    <b v="0"/>
    <n v="70"/>
    <b v="1"/>
    <x v="1"/>
  </r>
  <r>
    <n v="3622"/>
    <s v="Shakespeare's Pericles, Prince of Tyre"/>
    <s v="5 actors. 39 characters. 1 epic adventure. Presented by the Cradle Theatre Company."/>
    <n v="1000"/>
    <n v="1000.99"/>
    <x v="0"/>
    <s v="US"/>
    <s v="USD"/>
    <d v="2014-09-28T03:23:00"/>
    <x v="3622"/>
    <b v="0"/>
    <n v="21"/>
    <b v="1"/>
    <x v="1"/>
  </r>
  <r>
    <n v="3623"/>
    <s v="Since I've Been Here"/>
    <s v="An original play exploring the complications of romantic relationships in all forms."/>
    <n v="2500"/>
    <n v="3000"/>
    <x v="0"/>
    <s v="US"/>
    <s v="USD"/>
    <d v="2014-07-26T07:00:00"/>
    <x v="3623"/>
    <b v="0"/>
    <n v="34"/>
    <b v="1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d v="2016-08-23T18:34:50"/>
    <x v="3624"/>
    <b v="0"/>
    <n v="39"/>
    <b v="1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d v="2015-07-02T15:39:37"/>
    <x v="3625"/>
    <b v="0"/>
    <n v="78"/>
    <b v="1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d v="2014-08-16T16:00:57"/>
    <x v="3626"/>
    <b v="0"/>
    <n v="48"/>
    <b v="1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d v="2016-05-21T03:59:00"/>
    <x v="3627"/>
    <b v="0"/>
    <n v="29"/>
    <b v="1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d v="2015-12-13T20:59:56"/>
    <x v="3628"/>
    <b v="0"/>
    <n v="0"/>
    <b v="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d v="2016-05-05T17:00:00"/>
    <x v="3629"/>
    <b v="0"/>
    <n v="2"/>
    <b v="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d v="2014-11-29T21:19:50"/>
    <x v="3630"/>
    <b v="0"/>
    <n v="1"/>
    <b v="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d v="2014-09-23T03:59:00"/>
    <x v="3631"/>
    <b v="0"/>
    <n v="59"/>
    <b v="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d v="2014-11-23T22:29:09"/>
    <x v="3632"/>
    <b v="0"/>
    <n v="1"/>
    <b v="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d v="2016-11-19T01:00:00"/>
    <x v="3633"/>
    <b v="0"/>
    <n v="31"/>
    <b v="0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d v="2017-01-14T03:59:00"/>
    <x v="3634"/>
    <b v="0"/>
    <n v="18"/>
    <b v="0"/>
    <x v="1"/>
  </r>
  <r>
    <n v="3635"/>
    <s v="Mary's Son"/>
    <s v="Mary's Son is a pop opera about Jesus and the hope he brings to all people."/>
    <n v="3500"/>
    <n v="1276"/>
    <x v="2"/>
    <s v="US"/>
    <s v="USD"/>
    <d v="2016-04-20T21:11:16"/>
    <x v="3635"/>
    <b v="0"/>
    <n v="10"/>
    <b v="0"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d v="2015-09-14T16:40:29"/>
    <x v="3636"/>
    <b v="0"/>
    <n v="0"/>
    <b v="0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d v="2015-01-01T16:48:55"/>
    <x v="3637"/>
    <b v="0"/>
    <n v="14"/>
    <b v="0"/>
    <x v="1"/>
  </r>
  <r>
    <n v="3638"/>
    <s v="Project Hedwig and the Angry Inch"/>
    <s v="A rock and roll journey that explores love, loss, redemption, duality and ascension."/>
    <n v="3300"/>
    <n v="216"/>
    <x v="2"/>
    <s v="CA"/>
    <s v="CAD"/>
    <d v="2015-04-19T15:08:52"/>
    <x v="3638"/>
    <b v="0"/>
    <n v="2"/>
    <b v="0"/>
    <x v="1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d v="2016-10-07T15:11:00"/>
    <x v="3639"/>
    <b v="0"/>
    <n v="1"/>
    <b v="0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d v="2015-05-10T18:45:30"/>
    <x v="3640"/>
    <b v="0"/>
    <n v="3"/>
    <b v="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d v="2014-10-05T05:00:00"/>
    <x v="3641"/>
    <b v="0"/>
    <n v="0"/>
    <b v="0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d v="2015-11-30T17:00:00"/>
    <x v="3642"/>
    <b v="0"/>
    <n v="2"/>
    <b v="0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d v="2015-11-17T04:27:19"/>
    <x v="3643"/>
    <b v="0"/>
    <n v="0"/>
    <b v="0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d v="2016-03-08T04:59:00"/>
    <x v="3644"/>
    <b v="0"/>
    <n v="12"/>
    <b v="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d v="2016-11-22T00:17:18"/>
    <x v="3645"/>
    <b v="0"/>
    <n v="1"/>
    <b v="0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d v="2015-06-16T23:30:00"/>
    <x v="3646"/>
    <b v="0"/>
    <n v="8"/>
    <b v="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d v="2016-09-30T17:58:47"/>
    <x v="3647"/>
    <b v="0"/>
    <n v="2"/>
    <b v="0"/>
    <x v="1"/>
  </r>
  <r>
    <n v="3648"/>
    <s v="Moth Theater Lives"/>
    <s v="Help Moth Live! Support Moth and its artist collective to achieve its 2014/15 season."/>
    <n v="40000"/>
    <n v="40153"/>
    <x v="0"/>
    <s v="US"/>
    <s v="USD"/>
    <d v="2014-10-05T07:00:45"/>
    <x v="3648"/>
    <b v="0"/>
    <n v="73"/>
    <b v="1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d v="2014-06-16T17:06:34"/>
    <x v="3649"/>
    <b v="0"/>
    <n v="8"/>
    <b v="1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d v="2016-02-02T11:29:44"/>
    <x v="3650"/>
    <b v="0"/>
    <n v="17"/>
    <b v="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d v="2014-08-10T15:59:00"/>
    <x v="3651"/>
    <b v="0"/>
    <n v="9"/>
    <b v="1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d v="2016-08-25T03:59:00"/>
    <x v="3652"/>
    <b v="0"/>
    <n v="17"/>
    <b v="1"/>
    <x v="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d v="2015-08-05T08:43:27"/>
    <x v="3653"/>
    <b v="0"/>
    <n v="33"/>
    <b v="1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d v="2016-04-03T17:00:00"/>
    <x v="3654"/>
    <b v="0"/>
    <n v="38"/>
    <b v="1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d v="2015-07-18T06:59:00"/>
    <x v="3655"/>
    <b v="0"/>
    <n v="79"/>
    <b v="1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d v="2017-02-01T22:59:00"/>
    <x v="3656"/>
    <b v="0"/>
    <n v="46"/>
    <b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d v="2016-06-01T21:42:00"/>
    <x v="3657"/>
    <b v="0"/>
    <n v="20"/>
    <b v="1"/>
    <x v="1"/>
  </r>
  <r>
    <n v="3658"/>
    <s v="Mr. Marmalade"/>
    <s v="Life is hard when your own imaginary friend can't make time for you."/>
    <n v="1500"/>
    <n v="1510"/>
    <x v="0"/>
    <s v="US"/>
    <s v="USD"/>
    <d v="2014-07-02T03:59:00"/>
    <x v="3658"/>
    <b v="0"/>
    <n v="20"/>
    <b v="1"/>
    <x v="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d v="2015-03-19T14:39:00"/>
    <x v="3659"/>
    <b v="0"/>
    <n v="13"/>
    <b v="1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d v="2014-12-23T21:08:45"/>
    <x v="3660"/>
    <b v="0"/>
    <n v="22"/>
    <b v="1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d v="2016-04-10T04:00:00"/>
    <x v="3661"/>
    <b v="0"/>
    <n v="36"/>
    <b v="1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d v="2015-03-31T04:16:54"/>
    <x v="3662"/>
    <b v="0"/>
    <n v="40"/>
    <b v="1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d v="2016-12-21T11:50:30"/>
    <x v="3663"/>
    <b v="0"/>
    <n v="9"/>
    <b v="1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d v="2016-06-16T05:58:09"/>
    <x v="3664"/>
    <b v="0"/>
    <n v="19"/>
    <b v="1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d v="2015-10-28T19:54:00"/>
    <x v="3665"/>
    <b v="0"/>
    <n v="14"/>
    <b v="1"/>
    <x v="1"/>
  </r>
  <r>
    <n v="3666"/>
    <s v="Israel LÃ³pez @ Ojai Playwrights Conference"/>
    <s v="Artistic Internship @ Ojai Playwrights Conference"/>
    <n v="1200"/>
    <n v="1200"/>
    <x v="0"/>
    <s v="US"/>
    <s v="USD"/>
    <d v="2014-07-24T07:00:00"/>
    <x v="3666"/>
    <b v="0"/>
    <n v="38"/>
    <b v="1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d v="2015-07-18T23:16:59"/>
    <x v="3667"/>
    <b v="0"/>
    <n v="58"/>
    <b v="1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d v="2015-07-23T18:33:00"/>
    <x v="3668"/>
    <b v="0"/>
    <n v="28"/>
    <b v="1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d v="2015-06-11T16:12:17"/>
    <x v="3669"/>
    <b v="0"/>
    <n v="17"/>
    <b v="1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d v="2015-05-31T23:00:00"/>
    <x v="3670"/>
    <b v="0"/>
    <n v="12"/>
    <b v="1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d v="2014-07-21T03:59:00"/>
    <x v="3671"/>
    <b v="0"/>
    <n v="40"/>
    <b v="1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d v="2014-09-26T22:43:04"/>
    <x v="3672"/>
    <b v="0"/>
    <n v="57"/>
    <b v="1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d v="2014-11-05T12:52:00"/>
    <x v="3673"/>
    <b v="0"/>
    <n v="114"/>
    <b v="1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d v="2016-09-03T20:57:09"/>
    <x v="3674"/>
    <b v="0"/>
    <n v="31"/>
    <b v="1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d v="2016-05-15T23:00:00"/>
    <x v="3675"/>
    <b v="0"/>
    <n v="3"/>
    <b v="1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d v="2014-09-12T19:34:44"/>
    <x v="3676"/>
    <b v="0"/>
    <n v="16"/>
    <b v="1"/>
    <x v="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d v="2014-07-03T03:59:00"/>
    <x v="3677"/>
    <b v="0"/>
    <n v="199"/>
    <b v="1"/>
    <x v="1"/>
  </r>
  <r>
    <n v="3678"/>
    <s v="Some big Some bang"/>
    <s v="The Ugly Collective takes Some big Some bang to the Underbelly Venues at the Edinburgh Fringe!"/>
    <n v="2000"/>
    <n v="2050"/>
    <x v="0"/>
    <s v="GB"/>
    <s v="GBP"/>
    <d v="2015-05-31T12:44:58"/>
    <x v="3678"/>
    <b v="0"/>
    <n v="31"/>
    <b v="1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d v="2014-07-01T04:59:00"/>
    <x v="3679"/>
    <b v="0"/>
    <n v="30"/>
    <b v="1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d v="2016-10-05T10:53:54"/>
    <x v="3680"/>
    <b v="0"/>
    <n v="34"/>
    <b v="1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d v="2016-01-15T15:38:10"/>
    <x v="3681"/>
    <b v="0"/>
    <n v="18"/>
    <b v="1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d v="2014-06-16T06:59:00"/>
    <x v="3682"/>
    <b v="0"/>
    <n v="67"/>
    <b v="1"/>
    <x v="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d v="2016-10-20T02:48:16"/>
    <x v="3683"/>
    <b v="0"/>
    <n v="66"/>
    <b v="1"/>
    <x v="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d v="2015-09-02T04:19:46"/>
    <x v="3684"/>
    <b v="0"/>
    <n v="23"/>
    <b v="1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d v="2014-05-19T21:00:00"/>
    <x v="3685"/>
    <b v="0"/>
    <n v="126"/>
    <b v="1"/>
    <x v="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d v="2015-08-29T03:59:00"/>
    <x v="3686"/>
    <b v="0"/>
    <n v="6"/>
    <b v="1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d v="2014-06-27T05:14:15"/>
    <x v="3687"/>
    <b v="0"/>
    <n v="25"/>
    <b v="1"/>
    <x v="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d v="2014-08-08T18:53:24"/>
    <x v="3688"/>
    <b v="0"/>
    <n v="39"/>
    <b v="1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d v="2015-06-21T22:25:00"/>
    <x v="3689"/>
    <b v="0"/>
    <n v="62"/>
    <b v="1"/>
    <x v="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d v="2014-11-27T15:21:23"/>
    <x v="3690"/>
    <b v="0"/>
    <n v="31"/>
    <b v="1"/>
    <x v="1"/>
  </r>
  <r>
    <n v="3691"/>
    <s v="Most Dangerous Man in America (WEB DuBois) by Amiri  Baraka"/>
    <s v="World Premiere of last play written by Amiri Baraka"/>
    <n v="40000"/>
    <n v="51184"/>
    <x v="0"/>
    <s v="US"/>
    <s v="USD"/>
    <d v="2015-03-02T04:59:00"/>
    <x v="3691"/>
    <b v="0"/>
    <n v="274"/>
    <b v="1"/>
    <x v="1"/>
  </r>
  <r>
    <n v="3692"/>
    <s v="An Evening With Durang"/>
    <s v="Help us independently produce two great comedies by Christopher Durang."/>
    <n v="1000"/>
    <n v="1260"/>
    <x v="0"/>
    <s v="US"/>
    <s v="USD"/>
    <d v="2014-09-19T00:00:00"/>
    <x v="3692"/>
    <b v="0"/>
    <n v="17"/>
    <b v="1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d v="2015-11-30T22:30:00"/>
    <x v="3693"/>
    <b v="0"/>
    <n v="14"/>
    <b v="1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d v="2016-06-06T02:00:00"/>
    <x v="3694"/>
    <b v="0"/>
    <n v="60"/>
    <b v="1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d v="2015-01-11T20:53:30"/>
    <x v="3695"/>
    <b v="0"/>
    <n v="33"/>
    <b v="1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d v="2015-02-13T14:48:36"/>
    <x v="3696"/>
    <b v="0"/>
    <n v="78"/>
    <b v="1"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d v="2016-05-10T11:10:48"/>
    <x v="3697"/>
    <b v="0"/>
    <n v="30"/>
    <b v="1"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d v="2016-03-02T19:21:27"/>
    <x v="3698"/>
    <b v="0"/>
    <n v="136"/>
    <b v="1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d v="2014-10-15T14:26:56"/>
    <x v="3699"/>
    <b v="0"/>
    <n v="40"/>
    <b v="1"/>
    <x v="1"/>
  </r>
  <r>
    <n v="3700"/>
    <s v="Generations (Senior Project)"/>
    <s v="Help me produce the play I have written for my senior project!"/>
    <n v="500"/>
    <n v="606"/>
    <x v="0"/>
    <s v="US"/>
    <s v="USD"/>
    <d v="2014-09-30T16:00:00"/>
    <x v="3700"/>
    <b v="0"/>
    <n v="18"/>
    <b v="1"/>
    <x v="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d v="2015-06-04T12:59:53"/>
    <x v="3701"/>
    <b v="0"/>
    <n v="39"/>
    <b v="1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d v="2016-07-10T22:59:00"/>
    <x v="3702"/>
    <b v="0"/>
    <n v="21"/>
    <b v="1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d v="2016-08-13T06:59:00"/>
    <x v="3703"/>
    <b v="0"/>
    <n v="30"/>
    <b v="1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d v="2016-05-31T16:33:14"/>
    <x v="3704"/>
    <b v="0"/>
    <n v="27"/>
    <b v="1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d v="2014-06-23T18:00:00"/>
    <x v="3705"/>
    <b v="0"/>
    <n v="35"/>
    <b v="1"/>
    <x v="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d v="2014-09-12T21:55:49"/>
    <x v="3706"/>
    <b v="0"/>
    <n v="13"/>
    <b v="1"/>
    <x v="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d v="2016-07-22T05:26:00"/>
    <x v="3707"/>
    <b v="0"/>
    <n v="23"/>
    <b v="1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d v="2014-07-04T03:24:46"/>
    <x v="3708"/>
    <b v="0"/>
    <n v="39"/>
    <b v="1"/>
    <x v="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d v="2014-06-25T16:59:06"/>
    <x v="3709"/>
    <b v="0"/>
    <n v="35"/>
    <b v="1"/>
    <x v="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d v="2015-04-03T13:49:48"/>
    <x v="3710"/>
    <b v="0"/>
    <n v="27"/>
    <b v="1"/>
    <x v="1"/>
  </r>
  <r>
    <n v="3711"/>
    <s v="The Youth Shakespeare Project 2014"/>
    <s v="Two teachers and twenty kids bring one of Shakespeare's plays to life!"/>
    <n v="500"/>
    <n v="570"/>
    <x v="0"/>
    <s v="US"/>
    <s v="USD"/>
    <d v="2014-06-15T16:00:00"/>
    <x v="3711"/>
    <b v="0"/>
    <n v="21"/>
    <b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d v="2015-05-31T06:59:00"/>
    <x v="3712"/>
    <b v="0"/>
    <n v="104"/>
    <b v="1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d v="2016-06-04T17:42:46"/>
    <x v="3713"/>
    <b v="0"/>
    <n v="19"/>
    <b v="1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d v="2015-05-26T03:59:00"/>
    <x v="3714"/>
    <b v="0"/>
    <n v="97"/>
    <b v="1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d v="2015-03-31T12:52:00"/>
    <x v="3715"/>
    <b v="0"/>
    <n v="27"/>
    <b v="1"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d v="2016-01-21T21:18:29"/>
    <x v="3716"/>
    <b v="0"/>
    <n v="24"/>
    <b v="1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d v="2015-05-09T20:47:29"/>
    <x v="3717"/>
    <b v="0"/>
    <n v="13"/>
    <b v="1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d v="2015-02-27T17:11:15"/>
    <x v="3718"/>
    <b v="0"/>
    <n v="46"/>
    <b v="1"/>
    <x v="1"/>
  </r>
  <r>
    <n v="3719"/>
    <s v="Corium"/>
    <s v="A new piece of physical theatre about love, regret and longing."/>
    <n v="200"/>
    <n v="420"/>
    <x v="0"/>
    <s v="GB"/>
    <s v="GBP"/>
    <d v="2015-06-22T17:31:06"/>
    <x v="3719"/>
    <b v="0"/>
    <n v="4"/>
    <b v="1"/>
    <x v="1"/>
  </r>
  <r>
    <n v="3720"/>
    <s v="Lakotas and the American Theatre"/>
    <s v="Breaking the American Indian stereotype in the American Theatre."/>
    <n v="3300"/>
    <n v="3449"/>
    <x v="0"/>
    <s v="US"/>
    <s v="USD"/>
    <d v="2015-07-02T23:50:06"/>
    <x v="3720"/>
    <b v="0"/>
    <n v="40"/>
    <b v="1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d v="2014-11-05T23:28:04"/>
    <x v="3721"/>
    <b v="0"/>
    <n v="44"/>
    <b v="1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d v="2016-02-11T22:59:00"/>
    <x v="3722"/>
    <b v="0"/>
    <n v="35"/>
    <b v="1"/>
    <x v="1"/>
  </r>
  <r>
    <n v="3723"/>
    <s v="Beauty and the Beast"/>
    <s v="Saltmine Theatre Company present Beauty and the Beast:"/>
    <n v="4500"/>
    <n v="4592"/>
    <x v="0"/>
    <s v="GB"/>
    <s v="GBP"/>
    <d v="2014-11-30T19:04:22"/>
    <x v="3723"/>
    <b v="0"/>
    <n v="63"/>
    <b v="1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d v="2016-05-04T23:00:00"/>
    <x v="3724"/>
    <b v="0"/>
    <n v="89"/>
    <b v="1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d v="2016-02-18T21:30:00"/>
    <x v="3725"/>
    <b v="0"/>
    <n v="15"/>
    <b v="1"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d v="2016-04-29T21:00:00"/>
    <x v="3726"/>
    <b v="0"/>
    <n v="46"/>
    <b v="1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d v="2016-10-20T04:55:00"/>
    <x v="3727"/>
    <b v="0"/>
    <n v="33"/>
    <b v="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d v="2015-08-19T04:06:16"/>
    <x v="3728"/>
    <b v="0"/>
    <n v="31"/>
    <b v="0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d v="2015-03-23T03:55:12"/>
    <x v="3729"/>
    <b v="0"/>
    <n v="5"/>
    <b v="0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d v="2015-08-17T16:15:59"/>
    <x v="3730"/>
    <b v="0"/>
    <n v="1"/>
    <b v="0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d v="2015-01-10T03:23:00"/>
    <x v="3731"/>
    <b v="0"/>
    <n v="12"/>
    <b v="0"/>
    <x v="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d v="2015-01-24T12:00:00"/>
    <x v="3732"/>
    <b v="0"/>
    <n v="4"/>
    <b v="0"/>
    <x v="1"/>
  </r>
  <r>
    <n v="3733"/>
    <s v="laughter in the hood"/>
    <s v="want to donate tickets to residents who live in the community that cant afford the 35.00 price of ticket"/>
    <n v="1500"/>
    <n v="0"/>
    <x v="2"/>
    <s v="US"/>
    <s v="USD"/>
    <d v="2015-04-18T22:30:00"/>
    <x v="3733"/>
    <b v="0"/>
    <n v="0"/>
    <b v="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d v="2015-05-25T21:38:16"/>
    <x v="3734"/>
    <b v="0"/>
    <n v="7"/>
    <b v="0"/>
    <x v="1"/>
  </r>
  <r>
    <n v="3735"/>
    <s v="Women Beware Women"/>
    <s v="Young Actor's taking on a Jacobean tragedy. Family, betrayal, love, lust, sex and death."/>
    <n v="150"/>
    <n v="20"/>
    <x v="2"/>
    <s v="GB"/>
    <s v="GBP"/>
    <d v="2015-05-28T16:38:09"/>
    <x v="3735"/>
    <b v="0"/>
    <n v="2"/>
    <b v="0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d v="2015-03-23T18:00:00"/>
    <x v="3736"/>
    <b v="0"/>
    <n v="1"/>
    <b v="0"/>
    <x v="1"/>
  </r>
  <r>
    <n v="3737"/>
    <s v="Measure For Measure"/>
    <s v="The ASU Theatre and Shakespeare Club presents Measure For Measure directed by Jordyn Ochser."/>
    <n v="700"/>
    <n v="150"/>
    <x v="2"/>
    <s v="US"/>
    <s v="USD"/>
    <d v="2015-11-12T06:59:00"/>
    <x v="3737"/>
    <b v="0"/>
    <n v="4"/>
    <b v="0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d v="2014-07-15T22:00:00"/>
    <x v="3738"/>
    <b v="0"/>
    <n v="6"/>
    <b v="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d v="2016-07-17T10:47:48"/>
    <x v="3739"/>
    <b v="0"/>
    <n v="8"/>
    <b v="0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d v="2014-08-12T01:53:58"/>
    <x v="3740"/>
    <b v="0"/>
    <n v="14"/>
    <b v="0"/>
    <x v="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d v="2015-12-17T22:05:50"/>
    <x v="3741"/>
    <b v="0"/>
    <n v="0"/>
    <b v="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d v="2014-09-06T05:09:04"/>
    <x v="3742"/>
    <b v="0"/>
    <n v="4"/>
    <b v="0"/>
    <x v="1"/>
  </r>
  <r>
    <n v="3743"/>
    <s v="Down the Mississippi"/>
    <s v="I'm taking the Adventures of Huckleberry Finn puppet show down the Mississippi River!"/>
    <n v="2200"/>
    <n v="0"/>
    <x v="2"/>
    <s v="US"/>
    <s v="USD"/>
    <d v="2014-07-03T17:02:44"/>
    <x v="3743"/>
    <b v="0"/>
    <n v="0"/>
    <b v="0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d v="2014-07-05T03:59:00"/>
    <x v="3744"/>
    <b v="0"/>
    <n v="0"/>
    <b v="0"/>
    <x v="1"/>
  </r>
  <r>
    <n v="3745"/>
    <s v="Tyke Theatre Web Show"/>
    <s v="Tyke wants to expand her puppet theater show to weekly online web shows and is looking for backers."/>
    <n v="100"/>
    <n v="10"/>
    <x v="2"/>
    <s v="US"/>
    <s v="USD"/>
    <d v="2014-08-10T16:45:02"/>
    <x v="3745"/>
    <b v="0"/>
    <n v="1"/>
    <b v="0"/>
    <x v="1"/>
  </r>
  <r>
    <n v="3746"/>
    <s v="Stage Play Production - &quot;I Love You to Death&quot;"/>
    <s v="Generational curses CAN be broken...right?"/>
    <n v="8500"/>
    <n v="202"/>
    <x v="2"/>
    <s v="US"/>
    <s v="USD"/>
    <d v="2016-10-08T09:20:39"/>
    <x v="3746"/>
    <b v="0"/>
    <n v="1"/>
    <b v="0"/>
    <x v="1"/>
  </r>
  <r>
    <n v="3747"/>
    <s v="Counting Stars"/>
    <s v="The world premiere of an astonishing new play by acclaimed writer Atiha Sen Gupta."/>
    <n v="2500"/>
    <n v="25"/>
    <x v="2"/>
    <s v="GB"/>
    <s v="GBP"/>
    <d v="2015-07-05T22:59:00"/>
    <x v="3747"/>
    <b v="0"/>
    <n v="1"/>
    <b v="0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d v="2016-02-16T05:59:00"/>
    <x v="3748"/>
    <b v="0"/>
    <n v="52"/>
    <b v="1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d v="2016-04-29T03:59:00"/>
    <x v="3749"/>
    <b v="0"/>
    <n v="7"/>
    <b v="1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d v="2015-02-10T07:59:00"/>
    <x v="3750"/>
    <b v="0"/>
    <n v="28"/>
    <b v="1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d v="2016-04-02T23:51:13"/>
    <x v="3751"/>
    <b v="0"/>
    <n v="11"/>
    <b v="1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d v="2016-10-16T21:00:00"/>
    <x v="3752"/>
    <b v="0"/>
    <n v="15"/>
    <b v="1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d v="2015-06-03T00:00:00"/>
    <x v="3753"/>
    <b v="0"/>
    <n v="30"/>
    <b v="1"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d v="2014-07-26T04:59:00"/>
    <x v="3754"/>
    <b v="0"/>
    <n v="27"/>
    <b v="1"/>
    <x v="1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d v="2016-04-15T20:48:27"/>
    <x v="3755"/>
    <b v="0"/>
    <n v="28"/>
    <b v="1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d v="2014-06-11T19:33:18"/>
    <x v="3756"/>
    <b v="0"/>
    <n v="17"/>
    <b v="1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d v="2014-12-01T20:25:15"/>
    <x v="3757"/>
    <b v="0"/>
    <n v="50"/>
    <b v="1"/>
    <x v="1"/>
  </r>
  <r>
    <n v="3758"/>
    <s v="Luigi's Ladies"/>
    <s v="LUIGI'S LADIES: an original one-woman musical comedy"/>
    <n v="1500"/>
    <n v="1535"/>
    <x v="0"/>
    <s v="US"/>
    <s v="USD"/>
    <d v="2014-05-19T05:00:00"/>
    <x v="3758"/>
    <b v="0"/>
    <n v="26"/>
    <b v="1"/>
    <x v="1"/>
  </r>
  <r>
    <n v="3759"/>
    <s v="Pared Down Productions"/>
    <s v="A production company specializing in small-scale musicals"/>
    <n v="4000"/>
    <n v="4409.7700000000004"/>
    <x v="0"/>
    <s v="US"/>
    <s v="USD"/>
    <d v="2015-08-26T02:35:53"/>
    <x v="3759"/>
    <b v="0"/>
    <n v="88"/>
    <b v="1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d v="2014-05-05T12:36:26"/>
    <x v="3760"/>
    <b v="0"/>
    <n v="91"/>
    <b v="1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d v="2015-08-10T23:00:00"/>
    <x v="3761"/>
    <b v="0"/>
    <n v="3"/>
    <b v="1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d v="2015-08-02T19:31:29"/>
    <x v="3762"/>
    <b v="0"/>
    <n v="28"/>
    <b v="1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d v="2015-04-01T17:00:26"/>
    <x v="3763"/>
    <b v="0"/>
    <n v="77"/>
    <b v="1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d v="2016-05-29T00:36:00"/>
    <x v="3764"/>
    <b v="0"/>
    <n v="27"/>
    <b v="1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d v="2014-07-30T18:38:02"/>
    <x v="3765"/>
    <b v="0"/>
    <n v="107"/>
    <b v="1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d v="2014-07-03T04:00:45"/>
    <x v="3766"/>
    <b v="0"/>
    <n v="96"/>
    <b v="1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d v="2015-03-01T04:59:00"/>
    <x v="3767"/>
    <b v="0"/>
    <n v="56"/>
    <b v="1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d v="2014-06-12T17:28:10"/>
    <x v="3768"/>
    <b v="0"/>
    <n v="58"/>
    <b v="1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d v="2016-04-15T14:21:19"/>
    <x v="3769"/>
    <b v="0"/>
    <n v="15"/>
    <b v="1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d v="2015-06-13T22:20:10"/>
    <x v="3770"/>
    <b v="0"/>
    <n v="20"/>
    <b v="1"/>
    <x v="1"/>
  </r>
  <r>
    <n v="3771"/>
    <s v="COME OUT SWINGIN'!"/>
    <s v="I would like to make a demo recording of six songs from COME OUT SWINGIN'!"/>
    <n v="1000"/>
    <n v="1460"/>
    <x v="0"/>
    <s v="US"/>
    <s v="USD"/>
    <d v="2016-05-18T00:00:00"/>
    <x v="3771"/>
    <b v="0"/>
    <n v="38"/>
    <b v="1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d v="2016-11-29T06:00:00"/>
    <x v="3772"/>
    <b v="0"/>
    <n v="33"/>
    <b v="1"/>
    <x v="1"/>
  </r>
  <r>
    <n v="3773"/>
    <s v="Dundee: A Hip-Hopera"/>
    <s v="A dramatic hip-hopera, inspired from monologues written by the performers."/>
    <n v="5000"/>
    <n v="5410"/>
    <x v="0"/>
    <s v="US"/>
    <s v="USD"/>
    <d v="2016-11-15T02:08:00"/>
    <x v="3773"/>
    <b v="0"/>
    <n v="57"/>
    <b v="1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d v="2015-04-09T19:00:55"/>
    <x v="3774"/>
    <b v="0"/>
    <n v="25"/>
    <b v="1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d v="2015-04-09T04:00:00"/>
    <x v="3775"/>
    <b v="0"/>
    <n v="14"/>
    <b v="1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d v="2014-08-01T01:00:00"/>
    <x v="3776"/>
    <b v="0"/>
    <n v="94"/>
    <b v="1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d v="2014-09-27T04:00:00"/>
    <x v="3777"/>
    <b v="0"/>
    <n v="59"/>
    <b v="1"/>
    <x v="1"/>
  </r>
  <r>
    <n v="3778"/>
    <s v="Give a Puppet a Hand"/>
    <s v="Sponsor an AVENUE Q puppet for The Barn Players April 2015 production."/>
    <n v="2400"/>
    <n v="2521"/>
    <x v="0"/>
    <s v="US"/>
    <s v="USD"/>
    <d v="2015-02-14T19:39:40"/>
    <x v="3778"/>
    <b v="0"/>
    <n v="36"/>
    <b v="1"/>
    <x v="1"/>
  </r>
  <r>
    <n v="3779"/>
    <s v="&quot;The Last Adam&quot; A New Musical, NYC reading"/>
    <s v="A fresh, re-telling of the Jesus story for a new generation."/>
    <n v="15000"/>
    <n v="15597"/>
    <x v="0"/>
    <s v="US"/>
    <s v="USD"/>
    <d v="2016-03-26T16:39:00"/>
    <x v="3779"/>
    <b v="0"/>
    <n v="115"/>
    <b v="1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d v="2015-07-13T20:06:00"/>
    <x v="3780"/>
    <b v="0"/>
    <n v="30"/>
    <b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d v="2014-09-08T21:11:25"/>
    <x v="3781"/>
    <b v="0"/>
    <n v="52"/>
    <b v="1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d v="2016-07-24T23:00:00"/>
    <x v="3782"/>
    <b v="0"/>
    <n v="27"/>
    <b v="1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d v="2016-03-15T16:00:00"/>
    <x v="3783"/>
    <b v="0"/>
    <n v="24"/>
    <b v="1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d v="2016-07-10T23:32:12"/>
    <x v="3784"/>
    <b v="0"/>
    <n v="10"/>
    <b v="1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d v="2016-08-02T10:03:00"/>
    <x v="3785"/>
    <b v="0"/>
    <n v="30"/>
    <b v="1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d v="2016-05-27T00:54:35"/>
    <x v="3786"/>
    <b v="0"/>
    <n v="71"/>
    <b v="1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d v="2015-07-11T03:59:00"/>
    <x v="3787"/>
    <b v="0"/>
    <n v="10"/>
    <b v="1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d v="2015-12-23T16:18:00"/>
    <x v="3788"/>
    <b v="0"/>
    <n v="1"/>
    <b v="0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d v="2015-06-15T19:10:18"/>
    <x v="3789"/>
    <b v="0"/>
    <n v="4"/>
    <b v="0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d v="2016-11-22T17:00:23"/>
    <x v="3790"/>
    <b v="0"/>
    <n v="0"/>
    <b v="0"/>
    <x v="1"/>
  </r>
  <r>
    <n v="3791"/>
    <s v="Spin! at The Cumming Playhouse"/>
    <s v="Spin! is an original musical comedy-drama presented by Blue Palm Productions."/>
    <n v="1500"/>
    <n v="0"/>
    <x v="2"/>
    <s v="US"/>
    <s v="USD"/>
    <d v="2014-07-06T16:36:32"/>
    <x v="3791"/>
    <b v="0"/>
    <n v="0"/>
    <b v="0"/>
    <x v="1"/>
  </r>
  <r>
    <n v="3792"/>
    <s v="BorikÃ©n: The Show"/>
    <s v="A cultural and historic journey through Puerto Rico's music and dance!"/>
    <n v="12500"/>
    <n v="35"/>
    <x v="2"/>
    <s v="US"/>
    <s v="USD"/>
    <d v="2015-07-15T10:43:42"/>
    <x v="3792"/>
    <b v="0"/>
    <n v="2"/>
    <b v="0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d v="2014-12-16T22:32:09"/>
    <x v="3793"/>
    <b v="0"/>
    <n v="24"/>
    <b v="0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d v="2015-06-07T13:55:54"/>
    <x v="3794"/>
    <b v="0"/>
    <n v="1"/>
    <b v="0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d v="2015-08-28T22:30:00"/>
    <x v="3795"/>
    <b v="0"/>
    <n v="2"/>
    <b v="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d v="2017-01-14T00:42:36"/>
    <x v="3796"/>
    <b v="0"/>
    <n v="1"/>
    <b v="0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d v="2015-04-20T21:09:25"/>
    <x v="3797"/>
    <b v="0"/>
    <n v="37"/>
    <b v="0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d v="2014-08-10T17:20:48"/>
    <x v="3798"/>
    <b v="0"/>
    <n v="5"/>
    <b v="0"/>
    <x v="1"/>
  </r>
  <r>
    <n v="3799"/>
    <s v="A Story Once Told"/>
    <s v="An original musical on it's way to the stage in Minneapolis, MN. Feel free to ask any questions."/>
    <n v="10000"/>
    <n v="402"/>
    <x v="2"/>
    <s v="US"/>
    <s v="USD"/>
    <d v="2016-03-11T22:20:43"/>
    <x v="3799"/>
    <b v="0"/>
    <n v="4"/>
    <b v="0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d v="2015-01-11T04:59:00"/>
    <x v="3800"/>
    <b v="0"/>
    <n v="16"/>
    <b v="0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d v="2015-01-02T16:13:36"/>
    <x v="3801"/>
    <b v="0"/>
    <n v="9"/>
    <b v="0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d v="2015-10-22T03:01:46"/>
    <x v="3802"/>
    <b v="0"/>
    <n v="0"/>
    <b v="0"/>
    <x v="1"/>
  </r>
  <r>
    <n v="3803"/>
    <s v="Benjamin Button the Musical Concept Album"/>
    <s v="A fully orchestrated concept album of Benjamin Button the Musical!"/>
    <n v="12000"/>
    <n v="2358"/>
    <x v="2"/>
    <s v="US"/>
    <s v="USD"/>
    <d v="2016-03-04T23:19:28"/>
    <x v="3803"/>
    <b v="0"/>
    <n v="40"/>
    <b v="0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d v="2016-07-31T07:00:00"/>
    <x v="3804"/>
    <b v="0"/>
    <n v="0"/>
    <b v="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d v="2014-09-27T21:17:20"/>
    <x v="3805"/>
    <b v="0"/>
    <n v="2"/>
    <b v="0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d v="2014-06-29T06:13:01"/>
    <x v="3806"/>
    <b v="0"/>
    <n v="1"/>
    <b v="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d v="2015-04-03T21:48:59"/>
    <x v="3807"/>
    <b v="0"/>
    <n v="9"/>
    <b v="0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d v="2015-04-25T09:53:39"/>
    <x v="3808"/>
    <b v="0"/>
    <n v="24"/>
    <b v="1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d v="2014-07-30T23:00:00"/>
    <x v="3809"/>
    <b v="0"/>
    <n v="38"/>
    <b v="1"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d v="2015-03-21T19:22:38"/>
    <x v="3810"/>
    <b v="0"/>
    <n v="26"/>
    <b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d v="2016-05-31T11:00:00"/>
    <x v="3811"/>
    <b v="0"/>
    <n v="19"/>
    <b v="1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d v="2015-06-01T03:59:00"/>
    <x v="3812"/>
    <b v="0"/>
    <n v="11"/>
    <b v="1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d v="2016-06-14T21:43:00"/>
    <x v="3813"/>
    <b v="0"/>
    <n v="27"/>
    <b v="1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d v="2015-04-01T03:59:00"/>
    <x v="3814"/>
    <b v="0"/>
    <n v="34"/>
    <b v="1"/>
    <x v="1"/>
  </r>
  <r>
    <n v="3815"/>
    <s v="The Canterbury Shakespeare Festival - first season"/>
    <s v="Come and help us make the Canterbury Shakespeare Festival a reality"/>
    <n v="1000"/>
    <n v="1000.01"/>
    <x v="0"/>
    <s v="GB"/>
    <s v="GBP"/>
    <d v="2015-08-20T23:00:00"/>
    <x v="3815"/>
    <b v="0"/>
    <n v="20"/>
    <b v="1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d v="2014-07-17T16:33:43"/>
    <x v="3816"/>
    <b v="0"/>
    <n v="37"/>
    <b v="1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d v="2015-10-24T03:59:00"/>
    <x v="3817"/>
    <b v="0"/>
    <n v="20"/>
    <b v="1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d v="2015-03-12T19:13:02"/>
    <x v="3818"/>
    <b v="0"/>
    <n v="10"/>
    <b v="1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d v="2015-07-17T21:02:00"/>
    <x v="3819"/>
    <b v="0"/>
    <n v="26"/>
    <b v="1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d v="2015-07-05T15:38:37"/>
    <x v="3820"/>
    <b v="0"/>
    <n v="20"/>
    <b v="1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d v="2016-01-04T04:20:07"/>
    <x v="3821"/>
    <b v="0"/>
    <n v="46"/>
    <b v="1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d v="2016-01-19T22:59:00"/>
    <x v="3822"/>
    <b v="0"/>
    <n v="76"/>
    <b v="1"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d v="2015-07-20T03:59:00"/>
    <x v="3823"/>
    <b v="0"/>
    <n v="41"/>
    <b v="1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d v="2016-08-01T13:41:00"/>
    <x v="3824"/>
    <b v="0"/>
    <n v="7"/>
    <b v="1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d v="2015-06-17T01:40:14"/>
    <x v="3825"/>
    <b v="0"/>
    <n v="49"/>
    <b v="1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d v="2015-05-07T10:09:54"/>
    <x v="3826"/>
    <b v="0"/>
    <n v="26"/>
    <b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d v="2015-03-27T00:00:00"/>
    <x v="3827"/>
    <b v="0"/>
    <n v="65"/>
    <b v="1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d v="2014-12-31T13:39:47"/>
    <x v="3828"/>
    <b v="0"/>
    <n v="28"/>
    <b v="1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d v="2016-08-31T20:46:11"/>
    <x v="3829"/>
    <b v="0"/>
    <n v="8"/>
    <b v="1"/>
    <x v="1"/>
  </r>
  <r>
    <n v="3830"/>
    <s v="Run Away"/>
    <s v="The Aeon Theatre company is producing another original play by Parker Hale at the Manhattan Reportory Theatre"/>
    <n v="100"/>
    <n v="225"/>
    <x v="0"/>
    <s v="US"/>
    <s v="USD"/>
    <d v="2016-05-27T17:46:51"/>
    <x v="3830"/>
    <b v="0"/>
    <n v="3"/>
    <b v="1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d v="2014-11-05T21:22:25"/>
    <x v="3831"/>
    <b v="0"/>
    <n v="9"/>
    <b v="1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d v="2016-02-20T02:45:35"/>
    <x v="3832"/>
    <b v="0"/>
    <n v="9"/>
    <b v="1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d v="2014-12-01T19:09:00"/>
    <x v="3833"/>
    <b v="0"/>
    <n v="20"/>
    <b v="1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d v="2015-06-18T10:41:07"/>
    <x v="3834"/>
    <b v="0"/>
    <n v="57"/>
    <b v="1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d v="2016-04-21T22:36:48"/>
    <x v="3835"/>
    <b v="0"/>
    <n v="8"/>
    <b v="1"/>
    <x v="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d v="2016-08-03T04:09:00"/>
    <x v="3836"/>
    <b v="0"/>
    <n v="14"/>
    <b v="1"/>
    <x v="1"/>
  </r>
  <r>
    <n v="3837"/>
    <s v="Farcical Elements Presents Boeing-Boeing"/>
    <s v="A high-flying French farce with the thrust of a well-tuned jet engine"/>
    <n v="2000"/>
    <n v="2042"/>
    <x v="0"/>
    <s v="GB"/>
    <s v="GBP"/>
    <d v="2015-07-03T18:22:38"/>
    <x v="3837"/>
    <b v="0"/>
    <n v="17"/>
    <b v="1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d v="2015-05-22T17:03:29"/>
    <x v="3838"/>
    <b v="0"/>
    <n v="100"/>
    <b v="1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d v="2015-07-30T03:25:24"/>
    <x v="3839"/>
    <b v="0"/>
    <n v="32"/>
    <b v="1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d v="2016-03-28T15:50:29"/>
    <x v="3840"/>
    <b v="0"/>
    <n v="3"/>
    <b v="1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d v="2014-07-20T18:51:27"/>
    <x v="3841"/>
    <b v="1"/>
    <n v="34"/>
    <b v="0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d v="2014-05-11T11:50:52"/>
    <x v="3842"/>
    <b v="1"/>
    <n v="23"/>
    <b v="0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d v="2014-06-01T01:44:24"/>
    <x v="3843"/>
    <b v="1"/>
    <n v="19"/>
    <b v="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d v="2014-06-03T06:59:00"/>
    <x v="3844"/>
    <b v="1"/>
    <n v="50"/>
    <b v="0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d v="2015-10-01T15:02:54"/>
    <x v="3845"/>
    <b v="1"/>
    <n v="12"/>
    <b v="0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d v="2014-10-04T06:59:00"/>
    <x v="3846"/>
    <b v="1"/>
    <n v="8"/>
    <b v="0"/>
    <x v="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d v="2015-07-19T05:23:11"/>
    <x v="3847"/>
    <b v="1"/>
    <n v="9"/>
    <b v="0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d v="2015-10-18T19:36:29"/>
    <x v="3848"/>
    <b v="1"/>
    <n v="43"/>
    <b v="0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d v="2015-06-11T18:24:44"/>
    <x v="3849"/>
    <b v="1"/>
    <n v="28"/>
    <b v="0"/>
    <x v="1"/>
  </r>
  <r>
    <n v="3850"/>
    <s v="The Vagina Monologues 2015"/>
    <s v="V-Day is a global activist movement to end violence against women and girls."/>
    <n v="1000"/>
    <n v="38"/>
    <x v="2"/>
    <s v="US"/>
    <s v="USD"/>
    <d v="2015-01-01T02:59:03"/>
    <x v="3850"/>
    <b v="1"/>
    <n v="4"/>
    <b v="0"/>
    <x v="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d v="2015-07-17T10:32:59"/>
    <x v="3851"/>
    <b v="1"/>
    <n v="24"/>
    <b v="0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d v="2015-03-27T03:34:36"/>
    <x v="3852"/>
    <b v="0"/>
    <n v="2"/>
    <b v="0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d v="2014-09-01T20:09:38"/>
    <x v="3853"/>
    <b v="0"/>
    <n v="2"/>
    <b v="0"/>
    <x v="1"/>
  </r>
  <r>
    <n v="3854"/>
    <s v="The Case Of Soghomon Tehlirian"/>
    <s v="A play dedicated to the 100th anniversary of the Armenian Genocide."/>
    <n v="11000"/>
    <n v="1788"/>
    <x v="2"/>
    <s v="US"/>
    <s v="USD"/>
    <d v="2015-05-09T21:14:18"/>
    <x v="3854"/>
    <b v="0"/>
    <n v="20"/>
    <b v="0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d v="2015-03-26T22:17:51"/>
    <x v="3855"/>
    <b v="0"/>
    <n v="1"/>
    <b v="0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d v="2015-03-08T16:50:03"/>
    <x v="3856"/>
    <b v="0"/>
    <n v="1"/>
    <b v="0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d v="2014-08-01T17:12:00"/>
    <x v="3857"/>
    <b v="0"/>
    <n v="4"/>
    <b v="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d v="2015-05-22T21:00:00"/>
    <x v="3858"/>
    <b v="0"/>
    <n v="1"/>
    <b v="0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d v="2014-06-25T21:00:00"/>
    <x v="3859"/>
    <b v="0"/>
    <n v="1"/>
    <b v="0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d v="2014-08-12T15:51:50"/>
    <x v="3860"/>
    <b v="0"/>
    <n v="13"/>
    <b v="0"/>
    <x v="1"/>
  </r>
  <r>
    <n v="3861"/>
    <s v="READY OR NOT HERE I COME"/>
    <s v="THE COMING OF THE LORD!"/>
    <n v="2000"/>
    <n v="100"/>
    <x v="2"/>
    <s v="US"/>
    <s v="USD"/>
    <d v="2014-11-12T21:47:00"/>
    <x v="3861"/>
    <b v="0"/>
    <n v="1"/>
    <b v="0"/>
    <x v="1"/>
  </r>
  <r>
    <n v="3862"/>
    <s v="The Container Play"/>
    <s v="The hit immersive theatre experience of England comes to Corpus Christi!"/>
    <n v="7500"/>
    <n v="1"/>
    <x v="2"/>
    <s v="US"/>
    <s v="USD"/>
    <d v="2016-09-12T16:59:00"/>
    <x v="3862"/>
    <b v="0"/>
    <n v="1"/>
    <b v="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d v="2015-11-05T16:11:45"/>
    <x v="3863"/>
    <b v="0"/>
    <n v="0"/>
    <b v="0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d v="2015-11-17T22:24:14"/>
    <x v="3864"/>
    <b v="0"/>
    <n v="3"/>
    <b v="0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d v="2014-08-30T05:30:00"/>
    <x v="3865"/>
    <b v="0"/>
    <n v="14"/>
    <b v="0"/>
    <x v="1"/>
  </r>
  <r>
    <n v="3866"/>
    <s v="a feminine ending, brought to you by the East End Theatre Co"/>
    <s v="A funny, moving, witty piece about a girl, her oboe, and her dreams."/>
    <n v="2000"/>
    <n v="11"/>
    <x v="2"/>
    <s v="US"/>
    <s v="USD"/>
    <d v="2016-03-23T03:29:00"/>
    <x v="3866"/>
    <b v="0"/>
    <n v="2"/>
    <b v="0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d v="2016-06-18T19:32:19"/>
    <x v="3867"/>
    <b v="0"/>
    <n v="5"/>
    <b v="0"/>
    <x v="1"/>
  </r>
  <r>
    <n v="3868"/>
    <s v="1000 words (Canceled)"/>
    <s v="New collection of music by Scott Evan Davis!"/>
    <n v="5000"/>
    <n v="10"/>
    <x v="1"/>
    <s v="GB"/>
    <s v="GBP"/>
    <d v="2014-09-08T15:50:05"/>
    <x v="3868"/>
    <b v="0"/>
    <n v="1"/>
    <b v="0"/>
    <x v="1"/>
  </r>
  <r>
    <n v="3869"/>
    <s v="The Masturbation Musical (Canceled)"/>
    <s v="A Musical about 3 women who pursue their Pleasure and end up finding themselves."/>
    <n v="13111"/>
    <n v="452"/>
    <x v="1"/>
    <s v="US"/>
    <s v="USD"/>
    <d v="2015-03-14T03:11:00"/>
    <x v="3869"/>
    <b v="0"/>
    <n v="15"/>
    <b v="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d v="2014-07-03T04:07:58"/>
    <x v="3870"/>
    <b v="0"/>
    <n v="10"/>
    <b v="0"/>
    <x v="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d v="2017-03-29T17:44:10"/>
    <x v="3871"/>
    <b v="0"/>
    <n v="3"/>
    <b v="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d v="2015-08-14T03:29:56"/>
    <x v="3872"/>
    <b v="0"/>
    <n v="0"/>
    <b v="0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d v="2015-10-08T16:42:15"/>
    <x v="3873"/>
    <b v="0"/>
    <n v="0"/>
    <b v="0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d v="2015-01-24T01:00:00"/>
    <x v="3874"/>
    <b v="0"/>
    <n v="0"/>
    <b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d v="2016-09-03T10:00:00"/>
    <x v="3875"/>
    <b v="0"/>
    <n v="0"/>
    <b v="0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d v="2016-02-02T14:58:48"/>
    <x v="3876"/>
    <b v="0"/>
    <n v="46"/>
    <b v="0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d v="2016-12-08T16:15:52"/>
    <x v="3877"/>
    <b v="0"/>
    <n v="14"/>
    <b v="0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d v="2015-06-30T03:59:00"/>
    <x v="3878"/>
    <b v="0"/>
    <n v="1"/>
    <b v="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d v="2015-01-25T20:39:56"/>
    <x v="3879"/>
    <b v="0"/>
    <n v="0"/>
    <b v="0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d v="2014-07-30T23:00:00"/>
    <x v="3880"/>
    <b v="0"/>
    <n v="17"/>
    <b v="0"/>
    <x v="1"/>
  </r>
  <r>
    <n v="3881"/>
    <s v="My Real Mother's Name is... (Canceled)"/>
    <s v="A musical journey coming to the Blue Venue at the 2017 Orlando Fringe Festival!"/>
    <n v="500"/>
    <n v="25"/>
    <x v="1"/>
    <s v="US"/>
    <s v="USD"/>
    <d v="2017-02-20T00:26:39"/>
    <x v="3881"/>
    <b v="0"/>
    <n v="1"/>
    <b v="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d v="2016-01-31T23:03:00"/>
    <x v="3882"/>
    <b v="0"/>
    <n v="0"/>
    <b v="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d v="2014-09-02T14:27:49"/>
    <x v="3883"/>
    <b v="0"/>
    <n v="0"/>
    <b v="0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d v="2015-03-27T17:59:52"/>
    <x v="3884"/>
    <b v="0"/>
    <n v="0"/>
    <b v="0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d v="2016-05-09T22:49:51"/>
    <x v="3885"/>
    <b v="0"/>
    <n v="0"/>
    <b v="0"/>
    <x v="1"/>
  </r>
  <r>
    <n v="3886"/>
    <s v="a (Canceled)"/>
    <n v="1"/>
    <n v="10000"/>
    <n v="0"/>
    <x v="1"/>
    <s v="AU"/>
    <s v="AUD"/>
    <d v="2014-12-11T05:28:22"/>
    <x v="3886"/>
    <b v="0"/>
    <n v="0"/>
    <b v="0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d v="2015-05-01T22:00:00"/>
    <x v="3887"/>
    <b v="0"/>
    <n v="2"/>
    <b v="0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d v="2017-02-26T13:05:58"/>
    <x v="3888"/>
    <b v="0"/>
    <n v="14"/>
    <b v="0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d v="2015-01-04T23:26:00"/>
    <x v="3889"/>
    <b v="0"/>
    <n v="9"/>
    <b v="0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d v="2015-08-15T18:12:24"/>
    <x v="3890"/>
    <b v="0"/>
    <n v="8"/>
    <b v="0"/>
    <x v="1"/>
  </r>
  <r>
    <n v="3891"/>
    <s v="Out of the Box: A Mime Story"/>
    <s v="A comedy about a mime who dreams of becoming a stand up comedian."/>
    <n v="800"/>
    <n v="260"/>
    <x v="2"/>
    <s v="US"/>
    <s v="USD"/>
    <d v="2015-03-23T04:59:00"/>
    <x v="3891"/>
    <b v="0"/>
    <n v="7"/>
    <b v="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d v="2014-08-24T07:00:00"/>
    <x v="3892"/>
    <b v="0"/>
    <n v="0"/>
    <b v="0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d v="2014-07-01T06:00:00"/>
    <x v="3893"/>
    <b v="0"/>
    <n v="84"/>
    <b v="0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d v="2016-12-06T04:59:00"/>
    <x v="3894"/>
    <b v="0"/>
    <n v="11"/>
    <b v="0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d v="2015-02-28T06:00:18"/>
    <x v="3895"/>
    <b v="0"/>
    <n v="1"/>
    <b v="0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d v="2014-06-17T04:36:18"/>
    <x v="3896"/>
    <b v="0"/>
    <n v="4"/>
    <b v="0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d v="2015-01-08T20:58:03"/>
    <x v="3897"/>
    <b v="0"/>
    <n v="10"/>
    <b v="0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d v="2015-08-17T16:00:00"/>
    <x v="3898"/>
    <b v="0"/>
    <n v="16"/>
    <b v="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d v="2014-08-12T18:36:01"/>
    <x v="3899"/>
    <b v="0"/>
    <n v="2"/>
    <b v="0"/>
    <x v="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d v="2015-06-11T02:13:11"/>
    <x v="3900"/>
    <b v="0"/>
    <n v="5"/>
    <b v="0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d v="2015-12-19T19:49:59"/>
    <x v="3901"/>
    <b v="0"/>
    <n v="1"/>
    <b v="0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d v="2016-11-14T12:14:02"/>
    <x v="3902"/>
    <b v="0"/>
    <n v="31"/>
    <b v="0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d v="2015-08-14T19:38:00"/>
    <x v="3903"/>
    <b v="0"/>
    <n v="0"/>
    <b v="0"/>
    <x v="1"/>
  </r>
  <r>
    <n v="3904"/>
    <s v="Black America from Prophets to Pimps"/>
    <s v="A play that will cover 4000 years of black history."/>
    <n v="10000"/>
    <n v="3"/>
    <x v="2"/>
    <s v="US"/>
    <s v="USD"/>
    <d v="2015-04-15T05:04:00"/>
    <x v="3904"/>
    <b v="0"/>
    <n v="2"/>
    <b v="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d v="2015-06-11T23:00:00"/>
    <x v="3905"/>
    <b v="0"/>
    <n v="7"/>
    <b v="0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d v="2015-06-26T13:25:00"/>
    <x v="3906"/>
    <b v="0"/>
    <n v="16"/>
    <b v="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d v="2014-10-26T20:08:00"/>
    <x v="3907"/>
    <b v="0"/>
    <n v="4"/>
    <b v="0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d v="2014-07-29T03:14:56"/>
    <x v="3908"/>
    <b v="0"/>
    <n v="4"/>
    <b v="0"/>
    <x v="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d v="2014-09-11T08:37:22"/>
    <x v="3909"/>
    <b v="0"/>
    <n v="4"/>
    <b v="0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d v="2015-09-07T18:09:57"/>
    <x v="3910"/>
    <b v="0"/>
    <n v="3"/>
    <b v="0"/>
    <x v="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d v="2014-11-26T20:29:37"/>
    <x v="3911"/>
    <b v="0"/>
    <n v="36"/>
    <b v="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d v="2015-04-25T04:35:00"/>
    <x v="3912"/>
    <b v="0"/>
    <n v="1"/>
    <b v="0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d v="2015-11-30T06:04:09"/>
    <x v="3913"/>
    <b v="0"/>
    <n v="7"/>
    <b v="0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d v="2015-05-10T22:59:00"/>
    <x v="3914"/>
    <b v="0"/>
    <n v="27"/>
    <b v="0"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d v="2016-06-01T23:38:29"/>
    <x v="3915"/>
    <b v="0"/>
    <n v="1"/>
    <b v="0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d v="2016-06-03T11:19:12"/>
    <x v="3916"/>
    <b v="0"/>
    <n v="0"/>
    <b v="0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d v="2014-09-11T12:39:21"/>
    <x v="3917"/>
    <b v="0"/>
    <n v="1"/>
    <b v="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d v="2014-08-04T16:00:00"/>
    <x v="3918"/>
    <b v="0"/>
    <n v="3"/>
    <b v="0"/>
    <x v="1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d v="2016-01-18T00:00:00"/>
    <x v="3919"/>
    <b v="0"/>
    <n v="3"/>
    <b v="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d v="2016-11-13T10:17:40"/>
    <x v="3920"/>
    <b v="0"/>
    <n v="3"/>
    <b v="0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d v="2014-10-26T18:00:00"/>
    <x v="3921"/>
    <b v="0"/>
    <n v="0"/>
    <b v="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d v="2015-03-02T23:00:00"/>
    <x v="3922"/>
    <b v="0"/>
    <n v="6"/>
    <b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d v="2015-04-09T23:31:11"/>
    <x v="3923"/>
    <b v="0"/>
    <n v="17"/>
    <b v="0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d v="2014-06-26T23:02:02"/>
    <x v="3924"/>
    <b v="0"/>
    <n v="40"/>
    <b v="0"/>
    <x v="1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d v="2014-07-30T20:53:59"/>
    <x v="3925"/>
    <b v="0"/>
    <n v="3"/>
    <b v="0"/>
    <x v="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d v="2014-12-27T02:02:28"/>
    <x v="3926"/>
    <b v="0"/>
    <n v="1"/>
    <b v="0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d v="2014-08-09T06:25:04"/>
    <x v="3927"/>
    <b v="0"/>
    <n v="2"/>
    <b v="0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d v="2015-10-16T04:59:00"/>
    <x v="3928"/>
    <b v="0"/>
    <n v="7"/>
    <b v="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d v="2016-09-18T19:51:05"/>
    <x v="3929"/>
    <b v="0"/>
    <n v="14"/>
    <b v="0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d v="2016-04-01T06:00:00"/>
    <x v="3930"/>
    <b v="0"/>
    <n v="0"/>
    <b v="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d v="2015-09-06T03:38:27"/>
    <x v="3931"/>
    <b v="0"/>
    <n v="0"/>
    <b v="0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d v="2016-03-16T03:02:44"/>
    <x v="3932"/>
    <b v="0"/>
    <n v="1"/>
    <b v="0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d v="2016-07-17T00:43:00"/>
    <x v="3933"/>
    <b v="0"/>
    <n v="12"/>
    <b v="0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d v="2015-10-01T13:00:00"/>
    <x v="3934"/>
    <b v="0"/>
    <n v="12"/>
    <b v="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d v="2015-10-04T15:45:46"/>
    <x v="3935"/>
    <b v="0"/>
    <n v="23"/>
    <b v="0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d v="2016-12-01T07:18:40"/>
    <x v="3936"/>
    <b v="0"/>
    <n v="0"/>
    <b v="0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d v="2016-07-11T15:09:20"/>
    <x v="3937"/>
    <b v="0"/>
    <n v="10"/>
    <b v="0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d v="2015-06-27T21:44:14"/>
    <x v="3938"/>
    <b v="0"/>
    <n v="5"/>
    <b v="0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d v="2014-10-07T04:30:00"/>
    <x v="3939"/>
    <b v="0"/>
    <n v="1"/>
    <b v="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d v="2015-01-02T11:49:11"/>
    <x v="3940"/>
    <b v="0"/>
    <n v="2"/>
    <b v="0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d v="2014-11-25T01:00:00"/>
    <x v="3941"/>
    <b v="0"/>
    <n v="2"/>
    <b v="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d v="2015-06-16T21:41:54"/>
    <x v="3942"/>
    <b v="0"/>
    <n v="0"/>
    <b v="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d v="2015-11-02T16:50:00"/>
    <x v="3943"/>
    <b v="0"/>
    <n v="13"/>
    <b v="0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d v="2015-08-27T15:54:35"/>
    <x v="3944"/>
    <b v="0"/>
    <n v="0"/>
    <b v="0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d v="2015-05-15T19:14:28"/>
    <x v="3945"/>
    <b v="0"/>
    <n v="1"/>
    <b v="0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d v="2015-02-28T08:00:00"/>
    <x v="3946"/>
    <b v="0"/>
    <n v="5"/>
    <b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d v="2016-10-02T03:25:44"/>
    <x v="3947"/>
    <b v="0"/>
    <n v="2"/>
    <b v="0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d v="2014-09-07T07:48:43"/>
    <x v="3948"/>
    <b v="0"/>
    <n v="0"/>
    <b v="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d v="2015-02-11T02:53:41"/>
    <x v="3949"/>
    <b v="0"/>
    <n v="32"/>
    <b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d v="2016-04-08T18:35:00"/>
    <x v="3950"/>
    <b v="0"/>
    <n v="1"/>
    <b v="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d v="2016-05-03T18:49:02"/>
    <x v="3951"/>
    <b v="0"/>
    <n v="1"/>
    <b v="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d v="2015-10-26T18:58:10"/>
    <x v="3952"/>
    <b v="0"/>
    <n v="1"/>
    <b v="0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d v="2016-07-29T23:29:00"/>
    <x v="3953"/>
    <b v="0"/>
    <n v="0"/>
    <b v="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d v="2014-07-14T15:37:44"/>
    <x v="3954"/>
    <b v="0"/>
    <n v="0"/>
    <b v="0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d v="2015-11-28T21:22:21"/>
    <x v="3955"/>
    <b v="0"/>
    <n v="8"/>
    <b v="0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d v="2016-04-25T00:20:00"/>
    <x v="3956"/>
    <b v="0"/>
    <n v="0"/>
    <b v="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d v="2016-07-08T23:25:54"/>
    <x v="3957"/>
    <b v="0"/>
    <n v="1"/>
    <b v="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d v="2014-08-02T14:00:00"/>
    <x v="3958"/>
    <b v="0"/>
    <n v="16"/>
    <b v="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d v="2014-09-28T18:55:56"/>
    <x v="3959"/>
    <b v="0"/>
    <n v="12"/>
    <b v="0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d v="2016-01-03T20:17:36"/>
    <x v="3960"/>
    <b v="0"/>
    <n v="4"/>
    <b v="0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d v="2014-05-08T21:23:30"/>
    <x v="3961"/>
    <b v="0"/>
    <n v="2"/>
    <b v="0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d v="2015-11-28T14:54:54"/>
    <x v="3962"/>
    <b v="0"/>
    <n v="3"/>
    <b v="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d v="2015-11-18T04:41:57"/>
    <x v="3963"/>
    <b v="0"/>
    <n v="0"/>
    <b v="0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d v="2015-04-19T16:19:46"/>
    <x v="3964"/>
    <b v="0"/>
    <n v="3"/>
    <b v="0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d v="2016-04-14T04:39:40"/>
    <x v="3965"/>
    <b v="0"/>
    <n v="4"/>
    <b v="0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d v="2014-07-24T02:59:00"/>
    <x v="3966"/>
    <b v="0"/>
    <n v="2"/>
    <b v="0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d v="2017-03-06T06:58:27"/>
    <x v="3967"/>
    <b v="0"/>
    <n v="10"/>
    <b v="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d v="2016-05-22T19:34:33"/>
    <x v="3968"/>
    <b v="0"/>
    <n v="11"/>
    <b v="0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d v="2016-08-29T03:55:00"/>
    <x v="3969"/>
    <b v="0"/>
    <n v="6"/>
    <b v="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d v="2016-04-17T20:43:31"/>
    <x v="3970"/>
    <b v="0"/>
    <n v="2"/>
    <b v="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d v="2014-07-21T12:52:06"/>
    <x v="3971"/>
    <b v="0"/>
    <n v="6"/>
    <b v="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d v="2015-02-06T01:37:14"/>
    <x v="3972"/>
    <b v="0"/>
    <n v="8"/>
    <b v="0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d v="2016-05-09T04:00:00"/>
    <x v="3973"/>
    <b v="0"/>
    <n v="37"/>
    <b v="0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d v="2016-06-02T13:07:28"/>
    <x v="3974"/>
    <b v="0"/>
    <n v="11"/>
    <b v="0"/>
    <x v="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d v="2016-07-13T20:48:18"/>
    <x v="3975"/>
    <b v="0"/>
    <n v="0"/>
    <b v="0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d v="2014-08-01T07:00:00"/>
    <x v="3976"/>
    <b v="0"/>
    <n v="10"/>
    <b v="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d v="2016-07-22T18:55:32"/>
    <x v="3977"/>
    <b v="0"/>
    <n v="6"/>
    <b v="0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d v="2015-01-31T15:25:53"/>
    <x v="3978"/>
    <b v="0"/>
    <n v="8"/>
    <b v="0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d v="2015-03-29T20:00:00"/>
    <x v="3979"/>
    <b v="0"/>
    <n v="6"/>
    <b v="0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d v="2014-07-05T14:22:27"/>
    <x v="3980"/>
    <b v="0"/>
    <n v="7"/>
    <b v="0"/>
    <x v="1"/>
  </r>
  <r>
    <n v="3981"/>
    <s v="BEIRUT, LADY OF LEBANON"/>
    <s v="A Theatrical Production Celebrating the Lebanese Culture and the Human Spirit in Time of War."/>
    <n v="30000"/>
    <n v="1225"/>
    <x v="2"/>
    <s v="US"/>
    <s v="USD"/>
    <d v="2016-07-17T04:19:09"/>
    <x v="3981"/>
    <b v="0"/>
    <n v="7"/>
    <b v="0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d v="2015-07-07T19:26:20"/>
    <x v="3982"/>
    <b v="0"/>
    <n v="5"/>
    <b v="0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d v="2014-05-20T06:59:00"/>
    <x v="3983"/>
    <b v="0"/>
    <n v="46"/>
    <b v="0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d v="2014-11-08T00:00:00"/>
    <x v="3984"/>
    <b v="0"/>
    <n v="10"/>
    <b v="0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d v="2016-02-20T21:05:00"/>
    <x v="3985"/>
    <b v="0"/>
    <n v="19"/>
    <b v="0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d v="2016-05-06T13:04:00"/>
    <x v="3986"/>
    <b v="0"/>
    <n v="13"/>
    <b v="0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d v="2014-05-16T22:11:30"/>
    <x v="3987"/>
    <b v="0"/>
    <n v="13"/>
    <b v="0"/>
    <x v="1"/>
  </r>
  <r>
    <n v="3988"/>
    <s v="Folk-Tales: What Stories Do Your Folks Tell?"/>
    <s v="An evening of of stories based both in myth and truth."/>
    <n v="1500"/>
    <n v="32"/>
    <x v="2"/>
    <s v="US"/>
    <s v="USD"/>
    <d v="2015-08-29T01:56:53"/>
    <x v="3988"/>
    <b v="0"/>
    <n v="4"/>
    <b v="0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d v="2015-11-08T18:59:41"/>
    <x v="3989"/>
    <b v="0"/>
    <n v="0"/>
    <b v="0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d v="2016-03-02T16:08:13"/>
    <x v="3990"/>
    <b v="0"/>
    <n v="3"/>
    <b v="0"/>
    <x v="1"/>
  </r>
  <r>
    <n v="3991"/>
    <s v="NTACTheatre - North Texas Actor's Collaborative Theatre"/>
    <s v="North Texas first actor-driven theatre company needs your help"/>
    <n v="500"/>
    <n v="100"/>
    <x v="2"/>
    <s v="US"/>
    <s v="USD"/>
    <d v="2015-05-31T15:28:02"/>
    <x v="3991"/>
    <b v="0"/>
    <n v="1"/>
    <b v="0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d v="2015-12-11T23:34:19"/>
    <x v="3992"/>
    <b v="0"/>
    <n v="9"/>
    <b v="0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d v="2015-05-13T20:45:12"/>
    <x v="3993"/>
    <b v="0"/>
    <n v="1"/>
    <b v="0"/>
    <x v="1"/>
  </r>
  <r>
    <n v="3994"/>
    <s v="Poles Apart - A Play in 2 Acts"/>
    <s v="Is Henson willing to dare risk a theatrical speaking tour of his North Pole adventures...and more?"/>
    <n v="2000"/>
    <n v="5"/>
    <x v="2"/>
    <s v="US"/>
    <s v="USD"/>
    <d v="2014-07-19T09:21:30"/>
    <x v="3994"/>
    <b v="0"/>
    <n v="1"/>
    <b v="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d v="2015-02-14T11:27:00"/>
    <x v="3995"/>
    <b v="0"/>
    <n v="4"/>
    <b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d v="2014-11-20T16:04:00"/>
    <x v="3996"/>
    <b v="0"/>
    <n v="17"/>
    <b v="0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d v="2015-04-05T08:23:41"/>
    <x v="3997"/>
    <b v="0"/>
    <n v="0"/>
    <b v="0"/>
    <x v="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d v="2015-03-28T22:07:06"/>
    <x v="3998"/>
    <b v="0"/>
    <n v="12"/>
    <b v="0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d v="2014-08-31T19:51:49"/>
    <x v="3999"/>
    <b v="0"/>
    <n v="14"/>
    <b v="0"/>
    <x v="1"/>
  </r>
  <r>
    <n v="4000"/>
    <s v="The Escorts"/>
    <s v="An Enticing Trip into the World of Assisted Dying"/>
    <n v="8000"/>
    <n v="10"/>
    <x v="2"/>
    <s v="US"/>
    <s v="USD"/>
    <d v="2016-05-07T14:29:18"/>
    <x v="4000"/>
    <b v="0"/>
    <n v="1"/>
    <b v="0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d v="2017-03-01T19:00:00"/>
    <x v="4001"/>
    <b v="0"/>
    <n v="14"/>
    <b v="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d v="2014-09-27T01:02:41"/>
    <x v="4002"/>
    <b v="0"/>
    <n v="4"/>
    <b v="0"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d v="2015-02-15T14:05:47"/>
    <x v="4003"/>
    <b v="0"/>
    <n v="2"/>
    <b v="0"/>
    <x v="1"/>
  </r>
  <r>
    <n v="4004"/>
    <s v="South Florida Tours"/>
    <s v="Help Launch The Queen Into South Florida!"/>
    <n v="500"/>
    <n v="1"/>
    <x v="2"/>
    <s v="US"/>
    <s v="USD"/>
    <d v="2014-10-08T03:54:17"/>
    <x v="4004"/>
    <b v="0"/>
    <n v="1"/>
    <b v="0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d v="2014-10-20T19:23:05"/>
    <x v="4005"/>
    <b v="0"/>
    <n v="2"/>
    <b v="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d v="2016-02-16T18:33:07"/>
    <x v="4006"/>
    <b v="0"/>
    <n v="1"/>
    <b v="0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d v="2014-08-26T16:28:00"/>
    <x v="4007"/>
    <b v="0"/>
    <n v="1"/>
    <b v="0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d v="2015-07-22T23:08:27"/>
    <x v="4008"/>
    <b v="0"/>
    <n v="4"/>
    <b v="0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d v="2014-09-09T16:49:20"/>
    <x v="4009"/>
    <b v="0"/>
    <n v="3"/>
    <b v="0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d v="2014-10-26T18:29:26"/>
    <x v="4010"/>
    <b v="0"/>
    <n v="38"/>
    <b v="0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d v="2015-01-28T13:04:38"/>
    <x v="4011"/>
    <b v="0"/>
    <n v="4"/>
    <b v="0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d v="2015-05-02T13:04:09"/>
    <x v="4012"/>
    <b v="0"/>
    <n v="0"/>
    <b v="0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d v="2015-02-16T07:13:43"/>
    <x v="4013"/>
    <b v="0"/>
    <n v="2"/>
    <b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d v="2016-03-05T05:54:29"/>
    <x v="4014"/>
    <b v="0"/>
    <n v="0"/>
    <b v="0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d v="2015-07-19T18:44:23"/>
    <x v="4015"/>
    <b v="0"/>
    <n v="1"/>
    <b v="0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d v="2014-09-17T20:56:40"/>
    <x v="4016"/>
    <b v="0"/>
    <n v="7"/>
    <b v="0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d v="2014-09-04T16:07:54"/>
    <x v="4017"/>
    <b v="0"/>
    <n v="2"/>
    <b v="0"/>
    <x v="1"/>
  </r>
  <r>
    <n v="4018"/>
    <s v="Time Please Fringe"/>
    <s v="Funding for a production of Time Please at the Brighton Fringe 2017... and beyond."/>
    <n v="1500"/>
    <n v="130"/>
    <x v="2"/>
    <s v="GB"/>
    <s v="GBP"/>
    <d v="2016-10-07T21:51:48"/>
    <x v="4018"/>
    <b v="0"/>
    <n v="4"/>
    <b v="0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d v="2016-04-15T16:28:00"/>
    <x v="4019"/>
    <b v="0"/>
    <n v="4"/>
    <b v="0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d v="2015-03-24T03:34:59"/>
    <x v="4020"/>
    <b v="0"/>
    <n v="3"/>
    <b v="0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d v="2014-10-26T21:52:38"/>
    <x v="4021"/>
    <b v="0"/>
    <n v="2"/>
    <b v="0"/>
    <x v="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d v="2015-02-01T02:54:00"/>
    <x v="4022"/>
    <b v="0"/>
    <n v="197"/>
    <b v="0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d v="2016-03-24T22:59:23"/>
    <x v="4023"/>
    <b v="0"/>
    <n v="0"/>
    <b v="0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d v="2015-08-31T16:04:57"/>
    <x v="4024"/>
    <b v="0"/>
    <n v="1"/>
    <b v="0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d v="2015-07-26T05:42:16"/>
    <x v="4025"/>
    <b v="0"/>
    <n v="4"/>
    <b v="0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d v="2015-12-04T16:43:59"/>
    <x v="4026"/>
    <b v="0"/>
    <n v="0"/>
    <b v="0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d v="2017-02-23T01:00:00"/>
    <x v="4027"/>
    <b v="0"/>
    <n v="7"/>
    <b v="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d v="2014-06-05T22:31:40"/>
    <x v="4028"/>
    <b v="0"/>
    <n v="11"/>
    <b v="0"/>
    <x v="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d v="2015-12-14T00:36:10"/>
    <x v="4029"/>
    <b v="0"/>
    <n v="0"/>
    <b v="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d v="2016-02-03T18:49:00"/>
    <x v="4030"/>
    <b v="0"/>
    <n v="6"/>
    <b v="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d v="2014-12-18T15:02:44"/>
    <x v="4031"/>
    <b v="0"/>
    <n v="0"/>
    <b v="0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d v="2015-12-15T20:25:16"/>
    <x v="4032"/>
    <b v="0"/>
    <n v="7"/>
    <b v="0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d v="2016-10-02T09:00:00"/>
    <x v="4033"/>
    <b v="0"/>
    <n v="94"/>
    <b v="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d v="2015-04-03T21:44:10"/>
    <x v="4034"/>
    <b v="0"/>
    <n v="2"/>
    <b v="0"/>
    <x v="1"/>
  </r>
  <r>
    <n v="4035"/>
    <s v="The Lost Boy"/>
    <s v="&quot;Stories are where you go to look for the truth of your own life.&quot; (Frank Delaney)"/>
    <n v="10000"/>
    <n v="3685"/>
    <x v="2"/>
    <s v="US"/>
    <s v="USD"/>
    <d v="2014-10-21T21:11:27"/>
    <x v="4035"/>
    <b v="0"/>
    <n v="25"/>
    <b v="0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d v="2014-07-01T22:30:00"/>
    <x v="4036"/>
    <b v="0"/>
    <n v="17"/>
    <b v="0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d v="2016-05-24T14:25:00"/>
    <x v="4037"/>
    <b v="0"/>
    <n v="2"/>
    <b v="0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d v="2014-10-17T19:10:10"/>
    <x v="4038"/>
    <b v="0"/>
    <n v="4"/>
    <b v="0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d v="2015-12-01T05:59:00"/>
    <x v="4039"/>
    <b v="0"/>
    <n v="5"/>
    <b v="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d v="2015-07-18T03:00:00"/>
    <x v="4040"/>
    <b v="0"/>
    <n v="2"/>
    <b v="0"/>
    <x v="1"/>
  </r>
  <r>
    <n v="4041"/>
    <s v="In the Land of Gold"/>
    <s v="A bold, colouful, vibrant play centred around the last remaining monarchy of Africa."/>
    <n v="5000"/>
    <n v="21"/>
    <x v="2"/>
    <s v="GB"/>
    <s v="GBP"/>
    <d v="2016-09-06T11:22:34"/>
    <x v="4041"/>
    <b v="0"/>
    <n v="2"/>
    <b v="0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d v="2015-01-20T19:16:00"/>
    <x v="4042"/>
    <b v="0"/>
    <n v="3"/>
    <b v="0"/>
    <x v="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d v="2014-11-20T22:58:45"/>
    <x v="4043"/>
    <b v="0"/>
    <n v="0"/>
    <b v="0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d v="2015-04-10T05:00:00"/>
    <x v="4044"/>
    <b v="0"/>
    <n v="4"/>
    <b v="0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d v="2014-08-21T04:49:49"/>
    <x v="4045"/>
    <b v="0"/>
    <n v="1"/>
    <b v="0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d v="2014-10-22T15:36:50"/>
    <x v="4046"/>
    <b v="0"/>
    <n v="12"/>
    <b v="0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d v="2015-01-11T01:00:00"/>
    <x v="4047"/>
    <b v="0"/>
    <n v="4"/>
    <b v="0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d v="2016-04-11T11:13:07"/>
    <x v="4048"/>
    <b v="0"/>
    <n v="91"/>
    <b v="0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d v="2015-07-14T23:00:15"/>
    <x v="4049"/>
    <b v="0"/>
    <n v="1"/>
    <b v="0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d v="2014-10-23T15:16:31"/>
    <x v="4050"/>
    <b v="0"/>
    <n v="1"/>
    <b v="0"/>
    <x v="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d v="2014-05-09T06:53:00"/>
    <x v="4051"/>
    <b v="0"/>
    <n v="0"/>
    <b v="0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d v="2014-10-13T21:05:16"/>
    <x v="4052"/>
    <b v="0"/>
    <n v="13"/>
    <b v="0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d v="2014-11-15T20:00:00"/>
    <x v="4053"/>
    <b v="0"/>
    <n v="2"/>
    <b v="0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d v="2016-10-01T04:00:00"/>
    <x v="4054"/>
    <b v="0"/>
    <n v="0"/>
    <b v="0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d v="2014-06-19T15:33:51"/>
    <x v="4055"/>
    <b v="0"/>
    <n v="21"/>
    <b v="0"/>
    <x v="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d v="2016-07-03T19:59:00"/>
    <x v="4056"/>
    <b v="0"/>
    <n v="9"/>
    <b v="0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d v="2015-11-25T23:00:00"/>
    <x v="4057"/>
    <b v="0"/>
    <n v="6"/>
    <b v="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d v="2016-04-01T03:59:00"/>
    <x v="4058"/>
    <b v="0"/>
    <n v="4"/>
    <b v="0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d v="2014-09-16T03:00:00"/>
    <x v="4059"/>
    <b v="0"/>
    <n v="7"/>
    <b v="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d v="2014-06-23T16:00:00"/>
    <x v="4060"/>
    <b v="0"/>
    <n v="5"/>
    <b v="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d v="2016-04-21T02:23:43"/>
    <x v="4061"/>
    <b v="0"/>
    <n v="0"/>
    <b v="0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d v="2016-07-02T17:44:28"/>
    <x v="4062"/>
    <b v="0"/>
    <n v="3"/>
    <b v="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d v="2014-06-27T16:21:24"/>
    <x v="4063"/>
    <b v="0"/>
    <n v="9"/>
    <b v="0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d v="2015-04-29T14:07:06"/>
    <x v="4064"/>
    <b v="0"/>
    <n v="6"/>
    <b v="0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d v="2014-08-12T22:50:11"/>
    <x v="4065"/>
    <b v="0"/>
    <n v="4"/>
    <b v="0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d v="2016-05-19T00:56:28"/>
    <x v="4066"/>
    <b v="0"/>
    <n v="1"/>
    <b v="0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d v="2015-09-28T02:49:10"/>
    <x v="4067"/>
    <b v="0"/>
    <n v="17"/>
    <b v="0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d v="2017-01-13T23:05:00"/>
    <x v="4068"/>
    <b v="0"/>
    <n v="1"/>
    <b v="0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d v="2015-02-28T12:00:00"/>
    <x v="4069"/>
    <b v="0"/>
    <n v="13"/>
    <b v="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d v="2015-03-01T03:00:00"/>
    <x v="4070"/>
    <b v="0"/>
    <n v="6"/>
    <b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d v="2016-12-26T19:18:51"/>
    <x v="4071"/>
    <b v="0"/>
    <n v="0"/>
    <b v="0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d v="2014-08-21T18:35:11"/>
    <x v="4072"/>
    <b v="0"/>
    <n v="2"/>
    <b v="0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d v="2015-05-09T04:00:00"/>
    <x v="4073"/>
    <b v="0"/>
    <n v="2"/>
    <b v="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d v="2015-11-05T14:16:15"/>
    <x v="4074"/>
    <b v="0"/>
    <n v="21"/>
    <b v="0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d v="2014-06-30T17:28:00"/>
    <x v="4075"/>
    <b v="0"/>
    <n v="13"/>
    <b v="0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d v="2014-10-21T19:51:00"/>
    <x v="4076"/>
    <b v="0"/>
    <n v="0"/>
    <b v="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d v="2016-12-21T17:03:14"/>
    <x v="4077"/>
    <b v="0"/>
    <n v="6"/>
    <b v="0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d v="2017-01-27T18:54:02"/>
    <x v="4078"/>
    <b v="0"/>
    <n v="0"/>
    <b v="0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d v="2016-06-19T22:32:01"/>
    <x v="4079"/>
    <b v="0"/>
    <n v="1"/>
    <b v="0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d v="2016-06-14T18:54:00"/>
    <x v="4080"/>
    <b v="0"/>
    <n v="0"/>
    <b v="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d v="2015-03-08T12:57:05"/>
    <x v="4081"/>
    <b v="0"/>
    <n v="12"/>
    <b v="0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d v="2015-11-14T23:00:00"/>
    <x v="4082"/>
    <b v="0"/>
    <n v="2"/>
    <b v="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d v="2016-01-14T18:16:56"/>
    <x v="4083"/>
    <b v="0"/>
    <n v="6"/>
    <b v="0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d v="2016-10-09T10:28:26"/>
    <x v="4084"/>
    <b v="0"/>
    <n v="1"/>
    <b v="0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d v="2015-03-24T03:59:00"/>
    <x v="4085"/>
    <b v="0"/>
    <n v="1"/>
    <b v="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d v="2015-11-21T04:00:00"/>
    <x v="4086"/>
    <b v="0"/>
    <n v="5"/>
    <b v="0"/>
    <x v="1"/>
  </r>
  <r>
    <n v="4087"/>
    <s v="Stage Production &quot;The Nail Shop&quot;"/>
    <s v="Comedy Stage Play"/>
    <n v="9600"/>
    <n v="0"/>
    <x v="2"/>
    <s v="US"/>
    <s v="USD"/>
    <d v="2016-07-17T17:49:46"/>
    <x v="4087"/>
    <b v="0"/>
    <n v="0"/>
    <b v="0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d v="2015-01-16T10:26:00"/>
    <x v="4088"/>
    <b v="0"/>
    <n v="3"/>
    <b v="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d v="2015-05-31T17:35:00"/>
    <x v="4089"/>
    <b v="0"/>
    <n v="8"/>
    <b v="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d v="2015-08-07T15:00:00"/>
    <x v="4090"/>
    <b v="0"/>
    <n v="3"/>
    <b v="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d v="2015-01-16T12:09:11"/>
    <x v="4091"/>
    <b v="0"/>
    <n v="8"/>
    <b v="0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d v="2015-04-05T03:40:47"/>
    <x v="4092"/>
    <b v="0"/>
    <n v="1"/>
    <b v="0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d v="2015-08-22T19:34:53"/>
    <x v="4093"/>
    <b v="0"/>
    <n v="4"/>
    <b v="0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d v="2014-10-22T04:59:00"/>
    <x v="4094"/>
    <b v="0"/>
    <n v="8"/>
    <b v="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d v="2016-12-19T00:45:50"/>
    <x v="4095"/>
    <b v="0"/>
    <n v="1"/>
    <b v="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d v="2017-02-28T08:51:00"/>
    <x v="4096"/>
    <b v="0"/>
    <n v="5"/>
    <b v="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d v="2016-01-31T23:55:00"/>
    <x v="4097"/>
    <b v="0"/>
    <n v="0"/>
    <b v="0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d v="2016-06-04T17:19:57"/>
    <x v="4098"/>
    <b v="0"/>
    <n v="0"/>
    <b v="0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d v="2016-09-02T20:24:33"/>
    <x v="4099"/>
    <b v="0"/>
    <n v="1"/>
    <b v="0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d v="2014-10-25T02:59:50"/>
    <x v="4100"/>
    <b v="0"/>
    <n v="0"/>
    <b v="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d v="2017-01-25T21:41:22"/>
    <x v="4101"/>
    <b v="0"/>
    <n v="0"/>
    <b v="0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d v="2016-05-15T20:21:13"/>
    <x v="4102"/>
    <b v="0"/>
    <n v="6"/>
    <b v="0"/>
    <x v="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d v="2015-08-26T18:32:00"/>
    <x v="4103"/>
    <b v="0"/>
    <n v="6"/>
    <b v="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d v="2016-10-27T06:40:34"/>
    <x v="4104"/>
    <b v="0"/>
    <n v="14"/>
    <b v="0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d v="2016-12-26T00:15:09"/>
    <x v="4105"/>
    <b v="0"/>
    <n v="6"/>
    <b v="0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d v="2015-04-02T01:00:00"/>
    <x v="4106"/>
    <b v="0"/>
    <n v="33"/>
    <b v="0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d v="2014-09-24T22:00:01"/>
    <x v="4107"/>
    <b v="0"/>
    <n v="4"/>
    <b v="0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d v="2017-03-03T05:00:00"/>
    <x v="4108"/>
    <b v="0"/>
    <n v="1"/>
    <b v="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d v="2015-11-29T13:56:44"/>
    <x v="4109"/>
    <b v="0"/>
    <n v="0"/>
    <b v="0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d v="2016-07-21T15:02:31"/>
    <x v="4110"/>
    <b v="0"/>
    <n v="6"/>
    <b v="0"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d v="2015-02-24T03:15:40"/>
    <x v="4111"/>
    <b v="0"/>
    <n v="6"/>
    <b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d v="2016-02-28T00:00:00"/>
    <x v="4112"/>
    <b v="0"/>
    <n v="1"/>
    <b v="0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d v="2016-01-08T06:34:00"/>
    <x v="4113"/>
    <b v="0"/>
    <n v="3"/>
    <b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F4226-77ED-8447-932B-F21DF9876B4E}" name="PivotTable4" cacheId="26" dataOnRows="1" applyNumberFormats="0" applyBorderFormats="0" applyFontFormats="0" applyPatternFormats="0" applyAlignmentFormats="0" applyWidthHeightFormats="1" dataCaption="Values" updatedVersion="8" minRefreshableVersion="3" useAutoFormatting="1" fieldPrintTitles="1" itemPrintTitles="1" createdVersion="8" indent="0" outline="1" outlineData="1" multipleFieldFilters="0" chartFormat="57">
  <location ref="A4:F18" firstHeaderRow="1" firstDataRow="2" firstDataCol="1" rowPageCount="2" colPageCount="1"/>
  <pivotFields count="16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axis="axisRow" dataFiel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5" hier="-1"/>
  </pageFields>
  <dataFields count="1">
    <dataField name="Count of launched_at" fld="9" subtotal="count" baseField="0" baseItem="0"/>
  </dataFields>
  <chartFormats count="17">
    <chartFormat chart="9" format="2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2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Outcome vs. Launch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824AC7-3B36-BE46-AD1C-14216B84DAB4}" name="Table1" displayName="Table1" ref="A1:H13" totalsRowShown="0">
  <autoFilter ref="A1:H13" xr:uid="{09824AC7-3B36-BE46-AD1C-14216B84DAB4}"/>
  <tableColumns count="8">
    <tableColumn id="1" xr3:uid="{3EA46823-0BD4-A641-A986-53377D6B8901}" name="Goal"/>
    <tableColumn id="2" xr3:uid="{F5430335-064F-5843-AE9F-C14568213047}" name="Number Successful" dataDxfId="6"/>
    <tableColumn id="3" xr3:uid="{AC49BC89-E8E4-A141-926F-9D3CCC6BE3DC}" name="Number Failed" dataDxfId="5"/>
    <tableColumn id="4" xr3:uid="{2CBAF8C7-A7D9-D34E-9143-352013345124}" name="Number Canceled" dataDxfId="4"/>
    <tableColumn id="5" xr3:uid="{5419AD76-0599-5048-ACB8-73383EF8484B}" name="Total Projects" dataDxfId="3">
      <calculatedColumnFormula>SUM(B2:D2)</calculatedColumnFormula>
    </tableColumn>
    <tableColumn id="6" xr3:uid="{7E116958-7C49-E54A-93B1-63239D0871BC}" name="Percentage Successful" dataDxfId="2">
      <calculatedColumnFormula>B2/E2</calculatedColumnFormula>
    </tableColumn>
    <tableColumn id="7" xr3:uid="{28BDBA39-A91D-274B-8461-DDE56324F572}" name="Persantage Failed" dataDxfId="1">
      <calculatedColumnFormula>C2/E2</calculatedColumnFormula>
    </tableColumn>
    <tableColumn id="8" xr3:uid="{4BB8A7E8-518C-A94C-A0C5-33BDFD9FD06D}" name="Percentage Canceled" dataDxfId="0">
      <calculatedColumnFormula>D2/E2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opLeftCell="H1" zoomScale="95" zoomScaleNormal="95" workbookViewId="0">
      <selection activeCell="N522" sqref="N5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style="12" customWidth="1"/>
    <col min="10" max="10" width="10.6640625" style="12" customWidth="1"/>
    <col min="11" max="11" width="15.5" customWidth="1"/>
    <col min="12" max="12" width="12.33203125" bestFit="1" customWidth="1"/>
    <col min="13" max="13" width="36.5" customWidth="1"/>
    <col min="14" max="14" width="41.1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3" t="s">
        <v>8258</v>
      </c>
      <c r="J1" s="13" t="s">
        <v>8259</v>
      </c>
      <c r="K1" s="1" t="s">
        <v>8260</v>
      </c>
      <c r="L1" s="1" t="s">
        <v>8261</v>
      </c>
      <c r="M1" s="1" t="s">
        <v>8262</v>
      </c>
      <c r="N1" s="14" t="s">
        <v>8264</v>
      </c>
      <c r="O1" s="1" t="s">
        <v>8351</v>
      </c>
    </row>
    <row r="2" spans="1:15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2">
        <v>42208.125</v>
      </c>
      <c r="J2" s="12">
        <v>42177.007071759261</v>
      </c>
      <c r="K2" t="b">
        <v>0</v>
      </c>
      <c r="L2">
        <v>182</v>
      </c>
      <c r="M2" t="b">
        <v>1</v>
      </c>
      <c r="N2" s="15" t="s">
        <v>8299</v>
      </c>
      <c r="O2" t="s">
        <v>8300</v>
      </c>
    </row>
    <row r="3" spans="1:15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2">
        <v>42796.600497685184</v>
      </c>
      <c r="J3" s="12">
        <v>42766.600497685184</v>
      </c>
      <c r="K3" t="b">
        <v>0</v>
      </c>
      <c r="L3">
        <v>79</v>
      </c>
      <c r="M3" t="b">
        <v>1</v>
      </c>
      <c r="N3" s="15" t="s">
        <v>8299</v>
      </c>
      <c r="O3" t="s">
        <v>8300</v>
      </c>
    </row>
    <row r="4" spans="1:15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2">
        <v>42415.702349537038</v>
      </c>
      <c r="J4" s="12">
        <v>42405.702349537038</v>
      </c>
      <c r="K4" t="b">
        <v>0</v>
      </c>
      <c r="L4">
        <v>35</v>
      </c>
      <c r="M4" t="b">
        <v>1</v>
      </c>
      <c r="N4" s="15" t="s">
        <v>8299</v>
      </c>
      <c r="O4" t="s">
        <v>8300</v>
      </c>
    </row>
    <row r="5" spans="1:15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2">
        <v>41858.515127314815</v>
      </c>
      <c r="J5" s="12">
        <v>41828.515127314815</v>
      </c>
      <c r="K5" t="b">
        <v>0</v>
      </c>
      <c r="L5">
        <v>150</v>
      </c>
      <c r="M5" t="b">
        <v>1</v>
      </c>
      <c r="N5" s="15" t="s">
        <v>8299</v>
      </c>
      <c r="O5" t="s">
        <v>8300</v>
      </c>
    </row>
    <row r="6" spans="1:15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2">
        <v>42357.834247685183</v>
      </c>
      <c r="J6" s="12">
        <v>42327.834247685183</v>
      </c>
      <c r="K6" t="b">
        <v>0</v>
      </c>
      <c r="L6">
        <v>284</v>
      </c>
      <c r="M6" t="b">
        <v>1</v>
      </c>
      <c r="N6" s="15" t="s">
        <v>8299</v>
      </c>
      <c r="O6" t="s">
        <v>8300</v>
      </c>
    </row>
    <row r="7" spans="1:15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2">
        <v>42580.232638888891</v>
      </c>
      <c r="J7" s="12">
        <v>42563.932951388888</v>
      </c>
      <c r="K7" t="b">
        <v>0</v>
      </c>
      <c r="L7">
        <v>47</v>
      </c>
      <c r="M7" t="b">
        <v>1</v>
      </c>
      <c r="N7" s="15" t="s">
        <v>8299</v>
      </c>
      <c r="O7" t="s">
        <v>8300</v>
      </c>
    </row>
    <row r="8" spans="1:15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2">
        <v>41804.072337962964</v>
      </c>
      <c r="J8" s="12">
        <v>41794.072337962964</v>
      </c>
      <c r="K8" t="b">
        <v>0</v>
      </c>
      <c r="L8">
        <v>58</v>
      </c>
      <c r="M8" t="b">
        <v>1</v>
      </c>
      <c r="N8" s="15" t="s">
        <v>8299</v>
      </c>
      <c r="O8" t="s">
        <v>8300</v>
      </c>
    </row>
    <row r="9" spans="1:15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2">
        <v>42556.047071759262</v>
      </c>
      <c r="J9" s="12">
        <v>42516.047071759262</v>
      </c>
      <c r="K9" t="b">
        <v>0</v>
      </c>
      <c r="L9">
        <v>57</v>
      </c>
      <c r="M9" t="b">
        <v>1</v>
      </c>
      <c r="N9" s="15" t="s">
        <v>8299</v>
      </c>
      <c r="O9" t="s">
        <v>8300</v>
      </c>
    </row>
    <row r="10" spans="1:15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2">
        <v>42475.875</v>
      </c>
      <c r="J10" s="12">
        <v>42468.94458333333</v>
      </c>
      <c r="K10" t="b">
        <v>0</v>
      </c>
      <c r="L10">
        <v>12</v>
      </c>
      <c r="M10" t="b">
        <v>1</v>
      </c>
      <c r="N10" s="15" t="s">
        <v>8299</v>
      </c>
      <c r="O10" t="s">
        <v>8300</v>
      </c>
    </row>
    <row r="11" spans="1:15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2">
        <v>42477.103518518517</v>
      </c>
      <c r="J11" s="12">
        <v>42447.103518518517</v>
      </c>
      <c r="K11" t="b">
        <v>0</v>
      </c>
      <c r="L11">
        <v>20</v>
      </c>
      <c r="M11" t="b">
        <v>1</v>
      </c>
      <c r="N11" s="15" t="s">
        <v>8299</v>
      </c>
      <c r="O11" t="s">
        <v>8300</v>
      </c>
    </row>
    <row r="12" spans="1:15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2">
        <v>41815.068043981482</v>
      </c>
      <c r="J12" s="12">
        <v>41780.068043981482</v>
      </c>
      <c r="K12" t="b">
        <v>0</v>
      </c>
      <c r="L12">
        <v>19</v>
      </c>
      <c r="M12" t="b">
        <v>1</v>
      </c>
      <c r="N12" s="15" t="s">
        <v>8299</v>
      </c>
      <c r="O12" t="s">
        <v>8300</v>
      </c>
    </row>
    <row r="13" spans="1:15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2">
        <v>42604.125</v>
      </c>
      <c r="J13" s="12">
        <v>42572.778495370367</v>
      </c>
      <c r="K13" t="b">
        <v>0</v>
      </c>
      <c r="L13">
        <v>75</v>
      </c>
      <c r="M13" t="b">
        <v>1</v>
      </c>
      <c r="N13" s="15" t="s">
        <v>8299</v>
      </c>
      <c r="O13" t="s">
        <v>8300</v>
      </c>
    </row>
    <row r="14" spans="1:15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2">
        <v>41836.125</v>
      </c>
      <c r="J14" s="12">
        <v>41791.713252314818</v>
      </c>
      <c r="K14" t="b">
        <v>0</v>
      </c>
      <c r="L14">
        <v>827</v>
      </c>
      <c r="M14" t="b">
        <v>1</v>
      </c>
      <c r="N14" s="15" t="s">
        <v>8299</v>
      </c>
      <c r="O14" t="s">
        <v>8300</v>
      </c>
    </row>
    <row r="15" spans="1:15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2">
        <v>42544.852083333331</v>
      </c>
      <c r="J15" s="12">
        <v>42508.677187499998</v>
      </c>
      <c r="K15" t="b">
        <v>0</v>
      </c>
      <c r="L15">
        <v>51</v>
      </c>
      <c r="M15" t="b">
        <v>1</v>
      </c>
      <c r="N15" s="15" t="s">
        <v>8299</v>
      </c>
      <c r="O15" t="s">
        <v>8300</v>
      </c>
    </row>
    <row r="16" spans="1:15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2">
        <v>41833.582638888889</v>
      </c>
      <c r="J16" s="12">
        <v>41808.02648148148</v>
      </c>
      <c r="K16" t="b">
        <v>0</v>
      </c>
      <c r="L16">
        <v>41</v>
      </c>
      <c r="M16" t="b">
        <v>1</v>
      </c>
      <c r="N16" s="15" t="s">
        <v>8299</v>
      </c>
      <c r="O16" t="s">
        <v>8300</v>
      </c>
    </row>
    <row r="17" spans="1:15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2">
        <v>42274.843055555553</v>
      </c>
      <c r="J17" s="12">
        <v>42256.391875000001</v>
      </c>
      <c r="K17" t="b">
        <v>0</v>
      </c>
      <c r="L17">
        <v>98</v>
      </c>
      <c r="M17" t="b">
        <v>1</v>
      </c>
      <c r="N17" s="15" t="s">
        <v>8299</v>
      </c>
      <c r="O17" t="s">
        <v>8300</v>
      </c>
    </row>
    <row r="18" spans="1:15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2">
        <v>41806.229166666664</v>
      </c>
      <c r="J18" s="12">
        <v>41760.796423611115</v>
      </c>
      <c r="K18" t="b">
        <v>0</v>
      </c>
      <c r="L18">
        <v>70</v>
      </c>
      <c r="M18" t="b">
        <v>1</v>
      </c>
      <c r="N18" s="15" t="s">
        <v>8299</v>
      </c>
      <c r="O18" t="s">
        <v>8300</v>
      </c>
    </row>
    <row r="19" spans="1:15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2">
        <v>41947.773402777777</v>
      </c>
      <c r="J19" s="12">
        <v>41917.731736111113</v>
      </c>
      <c r="K19" t="b">
        <v>0</v>
      </c>
      <c r="L19">
        <v>36</v>
      </c>
      <c r="M19" t="b">
        <v>1</v>
      </c>
      <c r="N19" s="15" t="s">
        <v>8299</v>
      </c>
      <c r="O19" t="s">
        <v>8300</v>
      </c>
    </row>
    <row r="20" spans="1:15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2">
        <v>41899.542314814818</v>
      </c>
      <c r="J20" s="12">
        <v>41869.542314814818</v>
      </c>
      <c r="K20" t="b">
        <v>0</v>
      </c>
      <c r="L20">
        <v>342</v>
      </c>
      <c r="M20" t="b">
        <v>1</v>
      </c>
      <c r="N20" s="15" t="s">
        <v>8299</v>
      </c>
      <c r="O20" t="s">
        <v>8300</v>
      </c>
    </row>
    <row r="21" spans="1:15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2">
        <v>42205.816365740742</v>
      </c>
      <c r="J21" s="12">
        <v>42175.816365740742</v>
      </c>
      <c r="K21" t="b">
        <v>0</v>
      </c>
      <c r="L21">
        <v>22</v>
      </c>
      <c r="M21" t="b">
        <v>1</v>
      </c>
      <c r="N21" s="15" t="s">
        <v>8299</v>
      </c>
      <c r="O21" t="s">
        <v>8300</v>
      </c>
    </row>
    <row r="22" spans="1:15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2">
        <v>42260.758240740746</v>
      </c>
      <c r="J22" s="12">
        <v>42200.758240740746</v>
      </c>
      <c r="K22" t="b">
        <v>0</v>
      </c>
      <c r="L22">
        <v>25</v>
      </c>
      <c r="M22" t="b">
        <v>1</v>
      </c>
      <c r="N22" s="15" t="s">
        <v>8299</v>
      </c>
      <c r="O22" t="s">
        <v>8300</v>
      </c>
    </row>
    <row r="23" spans="1:15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2">
        <v>41908.627187500002</v>
      </c>
      <c r="J23" s="12">
        <v>41878.627187500002</v>
      </c>
      <c r="K23" t="b">
        <v>0</v>
      </c>
      <c r="L23">
        <v>101</v>
      </c>
      <c r="M23" t="b">
        <v>1</v>
      </c>
      <c r="N23" s="15" t="s">
        <v>8299</v>
      </c>
      <c r="O23" t="s">
        <v>8300</v>
      </c>
    </row>
    <row r="24" spans="1:15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2">
        <v>42005.332638888889</v>
      </c>
      <c r="J24" s="12">
        <v>41989.91134259259</v>
      </c>
      <c r="K24" t="b">
        <v>0</v>
      </c>
      <c r="L24">
        <v>8</v>
      </c>
      <c r="M24" t="b">
        <v>1</v>
      </c>
      <c r="N24" s="15" t="s">
        <v>8299</v>
      </c>
      <c r="O24" t="s">
        <v>8300</v>
      </c>
    </row>
    <row r="25" spans="1:15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2">
        <v>42124.638888888891</v>
      </c>
      <c r="J25" s="12">
        <v>42097.778946759259</v>
      </c>
      <c r="K25" t="b">
        <v>0</v>
      </c>
      <c r="L25">
        <v>23</v>
      </c>
      <c r="M25" t="b">
        <v>1</v>
      </c>
      <c r="N25" s="15" t="s">
        <v>8299</v>
      </c>
      <c r="O25" t="s">
        <v>8300</v>
      </c>
    </row>
    <row r="26" spans="1:15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2">
        <v>42262.818750000006</v>
      </c>
      <c r="J26" s="12">
        <v>42229.820173611108</v>
      </c>
      <c r="K26" t="b">
        <v>0</v>
      </c>
      <c r="L26">
        <v>574</v>
      </c>
      <c r="M26" t="b">
        <v>1</v>
      </c>
      <c r="N26" s="15" t="s">
        <v>8299</v>
      </c>
      <c r="O26" t="s">
        <v>8300</v>
      </c>
    </row>
    <row r="27" spans="1:15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2">
        <v>42378.025011574078</v>
      </c>
      <c r="J27" s="12">
        <v>42318.025011574078</v>
      </c>
      <c r="K27" t="b">
        <v>0</v>
      </c>
      <c r="L27">
        <v>14</v>
      </c>
      <c r="M27" t="b">
        <v>1</v>
      </c>
      <c r="N27" s="15" t="s">
        <v>8299</v>
      </c>
      <c r="O27" t="s">
        <v>8300</v>
      </c>
    </row>
    <row r="28" spans="1:15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2">
        <v>41868.515555555554</v>
      </c>
      <c r="J28" s="12">
        <v>41828.515555555554</v>
      </c>
      <c r="K28" t="b">
        <v>0</v>
      </c>
      <c r="L28">
        <v>19</v>
      </c>
      <c r="M28" t="b">
        <v>1</v>
      </c>
      <c r="N28" s="15" t="s">
        <v>8299</v>
      </c>
      <c r="O28" t="s">
        <v>8300</v>
      </c>
    </row>
    <row r="29" spans="1:15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2">
        <v>41959.206400462965</v>
      </c>
      <c r="J29" s="12">
        <v>41929.164733796293</v>
      </c>
      <c r="K29" t="b">
        <v>0</v>
      </c>
      <c r="L29">
        <v>150</v>
      </c>
      <c r="M29" t="b">
        <v>1</v>
      </c>
      <c r="N29" s="15" t="s">
        <v>8299</v>
      </c>
      <c r="O29" t="s">
        <v>8300</v>
      </c>
    </row>
    <row r="30" spans="1:15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2">
        <v>42354.96393518518</v>
      </c>
      <c r="J30" s="12">
        <v>42324.96393518518</v>
      </c>
      <c r="K30" t="b">
        <v>0</v>
      </c>
      <c r="L30">
        <v>71</v>
      </c>
      <c r="M30" t="b">
        <v>1</v>
      </c>
      <c r="N30" s="15" t="s">
        <v>8299</v>
      </c>
      <c r="O30" t="s">
        <v>8300</v>
      </c>
    </row>
    <row r="31" spans="1:15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2">
        <v>41842.67324074074</v>
      </c>
      <c r="J31" s="12">
        <v>41812.67324074074</v>
      </c>
      <c r="K31" t="b">
        <v>0</v>
      </c>
      <c r="L31">
        <v>117</v>
      </c>
      <c r="M31" t="b">
        <v>1</v>
      </c>
      <c r="N31" s="15" t="s">
        <v>8299</v>
      </c>
      <c r="O31" t="s">
        <v>8300</v>
      </c>
    </row>
    <row r="32" spans="1:15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2">
        <v>41872.292997685188</v>
      </c>
      <c r="J32" s="12">
        <v>41842.292997685188</v>
      </c>
      <c r="K32" t="b">
        <v>0</v>
      </c>
      <c r="L32">
        <v>53</v>
      </c>
      <c r="M32" t="b">
        <v>1</v>
      </c>
      <c r="N32" s="15" t="s">
        <v>8299</v>
      </c>
      <c r="O32" t="s">
        <v>8300</v>
      </c>
    </row>
    <row r="33" spans="1:15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2">
        <v>42394.79206018518</v>
      </c>
      <c r="J33" s="12">
        <v>42376.79206018518</v>
      </c>
      <c r="K33" t="b">
        <v>0</v>
      </c>
      <c r="L33">
        <v>1</v>
      </c>
      <c r="M33" t="b">
        <v>1</v>
      </c>
      <c r="N33" s="15" t="s">
        <v>8299</v>
      </c>
      <c r="O33" t="s">
        <v>8300</v>
      </c>
    </row>
    <row r="34" spans="1:15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2">
        <v>42503.165972222225</v>
      </c>
      <c r="J34" s="12">
        <v>42461.627511574072</v>
      </c>
      <c r="K34" t="b">
        <v>0</v>
      </c>
      <c r="L34">
        <v>89</v>
      </c>
      <c r="M34" t="b">
        <v>1</v>
      </c>
      <c r="N34" s="15" t="s">
        <v>8299</v>
      </c>
      <c r="O34" t="s">
        <v>8300</v>
      </c>
    </row>
    <row r="35" spans="1:15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2">
        <v>42316.702557870376</v>
      </c>
      <c r="J35" s="12">
        <v>42286.660891203705</v>
      </c>
      <c r="K35" t="b">
        <v>0</v>
      </c>
      <c r="L35">
        <v>64</v>
      </c>
      <c r="M35" t="b">
        <v>1</v>
      </c>
      <c r="N35" s="15" t="s">
        <v>8299</v>
      </c>
      <c r="O35" t="s">
        <v>8300</v>
      </c>
    </row>
    <row r="36" spans="1:15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2">
        <v>41856.321770833332</v>
      </c>
      <c r="J36" s="12">
        <v>41841.321770833332</v>
      </c>
      <c r="K36" t="b">
        <v>0</v>
      </c>
      <c r="L36">
        <v>68</v>
      </c>
      <c r="M36" t="b">
        <v>1</v>
      </c>
      <c r="N36" s="15" t="s">
        <v>8299</v>
      </c>
      <c r="O36" t="s">
        <v>8300</v>
      </c>
    </row>
    <row r="37" spans="1:15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2">
        <v>42122</v>
      </c>
      <c r="J37" s="12">
        <v>42098.291828703703</v>
      </c>
      <c r="K37" t="b">
        <v>0</v>
      </c>
      <c r="L37">
        <v>28</v>
      </c>
      <c r="M37" t="b">
        <v>1</v>
      </c>
      <c r="N37" s="15" t="s">
        <v>8299</v>
      </c>
      <c r="O37" t="s">
        <v>8300</v>
      </c>
    </row>
    <row r="38" spans="1:15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2">
        <v>42098.265335648146</v>
      </c>
      <c r="J38" s="12">
        <v>42068.307002314818</v>
      </c>
      <c r="K38" t="b">
        <v>0</v>
      </c>
      <c r="L38">
        <v>44</v>
      </c>
      <c r="M38" t="b">
        <v>1</v>
      </c>
      <c r="N38" s="15" t="s">
        <v>8299</v>
      </c>
      <c r="O38" t="s">
        <v>8300</v>
      </c>
    </row>
    <row r="39" spans="1:15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2">
        <v>42062.693043981482</v>
      </c>
      <c r="J39" s="12">
        <v>42032.693043981482</v>
      </c>
      <c r="K39" t="b">
        <v>0</v>
      </c>
      <c r="L39">
        <v>253</v>
      </c>
      <c r="M39" t="b">
        <v>1</v>
      </c>
      <c r="N39" s="15" t="s">
        <v>8299</v>
      </c>
      <c r="O39" t="s">
        <v>8300</v>
      </c>
    </row>
    <row r="40" spans="1:15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2">
        <v>41405.057222222218</v>
      </c>
      <c r="J40" s="12">
        <v>41375.057222222218</v>
      </c>
      <c r="K40" t="b">
        <v>0</v>
      </c>
      <c r="L40">
        <v>66</v>
      </c>
      <c r="M40" t="b">
        <v>1</v>
      </c>
      <c r="N40" s="15" t="s">
        <v>8299</v>
      </c>
      <c r="O40" t="s">
        <v>8300</v>
      </c>
    </row>
    <row r="41" spans="1:15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2">
        <v>41784.957638888889</v>
      </c>
      <c r="J41" s="12">
        <v>41754.047083333331</v>
      </c>
      <c r="K41" t="b">
        <v>0</v>
      </c>
      <c r="L41">
        <v>217</v>
      </c>
      <c r="M41" t="b">
        <v>1</v>
      </c>
      <c r="N41" s="15" t="s">
        <v>8299</v>
      </c>
      <c r="O41" t="s">
        <v>8300</v>
      </c>
    </row>
    <row r="42" spans="1:15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2">
        <v>41809.166666666664</v>
      </c>
      <c r="J42" s="12">
        <v>41789.21398148148</v>
      </c>
      <c r="K42" t="b">
        <v>0</v>
      </c>
      <c r="L42">
        <v>16</v>
      </c>
      <c r="M42" t="b">
        <v>1</v>
      </c>
      <c r="N42" s="15" t="s">
        <v>8299</v>
      </c>
      <c r="O42" t="s">
        <v>8300</v>
      </c>
    </row>
    <row r="43" spans="1:15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2">
        <v>41917.568912037037</v>
      </c>
      <c r="J43" s="12">
        <v>41887.568912037037</v>
      </c>
      <c r="K43" t="b">
        <v>0</v>
      </c>
      <c r="L43">
        <v>19</v>
      </c>
      <c r="M43" t="b">
        <v>1</v>
      </c>
      <c r="N43" s="15" t="s">
        <v>8299</v>
      </c>
      <c r="O43" t="s">
        <v>8300</v>
      </c>
    </row>
    <row r="44" spans="1:15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2">
        <v>42001.639189814814</v>
      </c>
      <c r="J44" s="12">
        <v>41971.639189814814</v>
      </c>
      <c r="K44" t="b">
        <v>0</v>
      </c>
      <c r="L44">
        <v>169</v>
      </c>
      <c r="M44" t="b">
        <v>1</v>
      </c>
      <c r="N44" s="15" t="s">
        <v>8299</v>
      </c>
      <c r="O44" t="s">
        <v>8300</v>
      </c>
    </row>
    <row r="45" spans="1:15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2">
        <v>41833</v>
      </c>
      <c r="J45" s="12">
        <v>41802.790347222224</v>
      </c>
      <c r="K45" t="b">
        <v>0</v>
      </c>
      <c r="L45">
        <v>263</v>
      </c>
      <c r="M45" t="b">
        <v>1</v>
      </c>
      <c r="N45" s="15" t="s">
        <v>8299</v>
      </c>
      <c r="O45" t="s">
        <v>8300</v>
      </c>
    </row>
    <row r="46" spans="1:15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2">
        <v>41919.098807870374</v>
      </c>
      <c r="J46" s="12">
        <v>41874.098807870374</v>
      </c>
      <c r="K46" t="b">
        <v>0</v>
      </c>
      <c r="L46">
        <v>15</v>
      </c>
      <c r="M46" t="b">
        <v>1</v>
      </c>
      <c r="N46" s="15" t="s">
        <v>8299</v>
      </c>
      <c r="O46" t="s">
        <v>8300</v>
      </c>
    </row>
    <row r="47" spans="1:15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2">
        <v>42487.623923611114</v>
      </c>
      <c r="J47" s="12">
        <v>42457.623923611114</v>
      </c>
      <c r="K47" t="b">
        <v>0</v>
      </c>
      <c r="L47">
        <v>61</v>
      </c>
      <c r="M47" t="b">
        <v>1</v>
      </c>
      <c r="N47" s="15" t="s">
        <v>8299</v>
      </c>
      <c r="O47" t="s">
        <v>8300</v>
      </c>
    </row>
    <row r="48" spans="1:15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2">
        <v>42353.964976851858</v>
      </c>
      <c r="J48" s="12">
        <v>42323.964976851858</v>
      </c>
      <c r="K48" t="b">
        <v>0</v>
      </c>
      <c r="L48">
        <v>45</v>
      </c>
      <c r="M48" t="b">
        <v>1</v>
      </c>
      <c r="N48" s="15" t="s">
        <v>8299</v>
      </c>
      <c r="O48" t="s">
        <v>8300</v>
      </c>
    </row>
    <row r="49" spans="1:15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2">
        <v>41992.861192129625</v>
      </c>
      <c r="J49" s="12">
        <v>41932.819525462961</v>
      </c>
      <c r="K49" t="b">
        <v>0</v>
      </c>
      <c r="L49">
        <v>70</v>
      </c>
      <c r="M49" t="b">
        <v>1</v>
      </c>
      <c r="N49" s="15" t="s">
        <v>8299</v>
      </c>
      <c r="O49" t="s">
        <v>8300</v>
      </c>
    </row>
    <row r="50" spans="1:15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2">
        <v>42064.5</v>
      </c>
      <c r="J50" s="12">
        <v>42033.516898148147</v>
      </c>
      <c r="K50" t="b">
        <v>0</v>
      </c>
      <c r="L50">
        <v>38</v>
      </c>
      <c r="M50" t="b">
        <v>1</v>
      </c>
      <c r="N50" s="15" t="s">
        <v>8299</v>
      </c>
      <c r="O50" t="s">
        <v>8300</v>
      </c>
    </row>
    <row r="51" spans="1:15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2">
        <v>42301.176446759258</v>
      </c>
      <c r="J51" s="12">
        <v>42271.176446759258</v>
      </c>
      <c r="K51" t="b">
        <v>0</v>
      </c>
      <c r="L51">
        <v>87</v>
      </c>
      <c r="M51" t="b">
        <v>1</v>
      </c>
      <c r="N51" s="15" t="s">
        <v>8299</v>
      </c>
      <c r="O51" t="s">
        <v>8300</v>
      </c>
    </row>
    <row r="52" spans="1:15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2">
        <v>42034.708333333328</v>
      </c>
      <c r="J52" s="12">
        <v>41995.752986111111</v>
      </c>
      <c r="K52" t="b">
        <v>0</v>
      </c>
      <c r="L52">
        <v>22</v>
      </c>
      <c r="M52" t="b">
        <v>1</v>
      </c>
      <c r="N52" s="15" t="s">
        <v>8299</v>
      </c>
      <c r="O52" t="s">
        <v>8300</v>
      </c>
    </row>
    <row r="53" spans="1:15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2">
        <v>42226.928668981483</v>
      </c>
      <c r="J53" s="12">
        <v>42196.928668981483</v>
      </c>
      <c r="K53" t="b">
        <v>0</v>
      </c>
      <c r="L53">
        <v>119</v>
      </c>
      <c r="M53" t="b">
        <v>1</v>
      </c>
      <c r="N53" s="15" t="s">
        <v>8299</v>
      </c>
      <c r="O53" t="s">
        <v>8300</v>
      </c>
    </row>
    <row r="54" spans="1:15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2">
        <v>41837.701921296299</v>
      </c>
      <c r="J54" s="12">
        <v>41807.701921296299</v>
      </c>
      <c r="K54" t="b">
        <v>0</v>
      </c>
      <c r="L54">
        <v>52</v>
      </c>
      <c r="M54" t="b">
        <v>1</v>
      </c>
      <c r="N54" s="15" t="s">
        <v>8299</v>
      </c>
      <c r="O54" t="s">
        <v>8300</v>
      </c>
    </row>
    <row r="55" spans="1:15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2">
        <v>41733.916666666664</v>
      </c>
      <c r="J55" s="12">
        <v>41719.549131944441</v>
      </c>
      <c r="K55" t="b">
        <v>0</v>
      </c>
      <c r="L55">
        <v>117</v>
      </c>
      <c r="M55" t="b">
        <v>1</v>
      </c>
      <c r="N55" s="15" t="s">
        <v>8299</v>
      </c>
      <c r="O55" t="s">
        <v>8300</v>
      </c>
    </row>
    <row r="56" spans="1:15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2">
        <v>42363.713206018518</v>
      </c>
      <c r="J56" s="12">
        <v>42333.713206018518</v>
      </c>
      <c r="K56" t="b">
        <v>0</v>
      </c>
      <c r="L56">
        <v>52</v>
      </c>
      <c r="M56" t="b">
        <v>1</v>
      </c>
      <c r="N56" s="15" t="s">
        <v>8299</v>
      </c>
      <c r="O56" t="s">
        <v>8300</v>
      </c>
    </row>
    <row r="57" spans="1:15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2">
        <v>42517.968935185185</v>
      </c>
      <c r="J57" s="12">
        <v>42496.968935185185</v>
      </c>
      <c r="K57" t="b">
        <v>0</v>
      </c>
      <c r="L57">
        <v>86</v>
      </c>
      <c r="M57" t="b">
        <v>1</v>
      </c>
      <c r="N57" s="15" t="s">
        <v>8299</v>
      </c>
      <c r="O57" t="s">
        <v>8300</v>
      </c>
    </row>
    <row r="58" spans="1:15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2">
        <v>42163.666666666672</v>
      </c>
      <c r="J58" s="12">
        <v>42149.548888888887</v>
      </c>
      <c r="K58" t="b">
        <v>0</v>
      </c>
      <c r="L58">
        <v>174</v>
      </c>
      <c r="M58" t="b">
        <v>1</v>
      </c>
      <c r="N58" s="15" t="s">
        <v>8299</v>
      </c>
      <c r="O58" t="s">
        <v>8300</v>
      </c>
    </row>
    <row r="59" spans="1:15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2">
        <v>42119.83289351852</v>
      </c>
      <c r="J59" s="12">
        <v>42089.83289351852</v>
      </c>
      <c r="K59" t="b">
        <v>0</v>
      </c>
      <c r="L59">
        <v>69</v>
      </c>
      <c r="M59" t="b">
        <v>1</v>
      </c>
      <c r="N59" s="15" t="s">
        <v>8299</v>
      </c>
      <c r="O59" t="s">
        <v>8300</v>
      </c>
    </row>
    <row r="60" spans="1:15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2">
        <v>41962.786712962959</v>
      </c>
      <c r="J60" s="12">
        <v>41932.745046296295</v>
      </c>
      <c r="K60" t="b">
        <v>0</v>
      </c>
      <c r="L60">
        <v>75</v>
      </c>
      <c r="M60" t="b">
        <v>1</v>
      </c>
      <c r="N60" s="15" t="s">
        <v>8299</v>
      </c>
      <c r="O60" t="s">
        <v>8300</v>
      </c>
    </row>
    <row r="61" spans="1:15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2">
        <v>42261.875</v>
      </c>
      <c r="J61" s="12">
        <v>42230.23583333334</v>
      </c>
      <c r="K61" t="b">
        <v>0</v>
      </c>
      <c r="L61">
        <v>33</v>
      </c>
      <c r="M61" t="b">
        <v>1</v>
      </c>
      <c r="N61" s="15" t="s">
        <v>8299</v>
      </c>
      <c r="O61" t="s">
        <v>8300</v>
      </c>
    </row>
    <row r="62" spans="1:15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2">
        <v>41721</v>
      </c>
      <c r="J62" s="12">
        <v>41701.901817129627</v>
      </c>
      <c r="K62" t="b">
        <v>0</v>
      </c>
      <c r="L62">
        <v>108</v>
      </c>
      <c r="M62" t="b">
        <v>1</v>
      </c>
      <c r="N62" s="15" t="s">
        <v>8299</v>
      </c>
      <c r="O62" t="s">
        <v>8301</v>
      </c>
    </row>
    <row r="63" spans="1:15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2">
        <v>41431.814317129632</v>
      </c>
      <c r="J63" s="12">
        <v>41409.814317129632</v>
      </c>
      <c r="K63" t="b">
        <v>0</v>
      </c>
      <c r="L63">
        <v>23</v>
      </c>
      <c r="M63" t="b">
        <v>1</v>
      </c>
      <c r="N63" s="15" t="s">
        <v>8299</v>
      </c>
      <c r="O63" t="s">
        <v>8301</v>
      </c>
    </row>
    <row r="64" spans="1:15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2">
        <v>41336.799513888887</v>
      </c>
      <c r="J64" s="12">
        <v>41311.799513888887</v>
      </c>
      <c r="K64" t="b">
        <v>0</v>
      </c>
      <c r="L64">
        <v>48</v>
      </c>
      <c r="M64" t="b">
        <v>1</v>
      </c>
      <c r="N64" s="15" t="s">
        <v>8299</v>
      </c>
      <c r="O64" t="s">
        <v>8301</v>
      </c>
    </row>
    <row r="65" spans="1:15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2">
        <v>41636.207638888889</v>
      </c>
      <c r="J65" s="12">
        <v>41612.912187499998</v>
      </c>
      <c r="K65" t="b">
        <v>0</v>
      </c>
      <c r="L65">
        <v>64</v>
      </c>
      <c r="M65" t="b">
        <v>1</v>
      </c>
      <c r="N65" s="15" t="s">
        <v>8299</v>
      </c>
      <c r="O65" t="s">
        <v>8301</v>
      </c>
    </row>
    <row r="66" spans="1:15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2">
        <v>41463.01829861111</v>
      </c>
      <c r="J66" s="12">
        <v>41433.01829861111</v>
      </c>
      <c r="K66" t="b">
        <v>0</v>
      </c>
      <c r="L66">
        <v>24</v>
      </c>
      <c r="M66" t="b">
        <v>1</v>
      </c>
      <c r="N66" s="15" t="s">
        <v>8299</v>
      </c>
      <c r="O66" t="s">
        <v>8301</v>
      </c>
    </row>
    <row r="67" spans="1:15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2">
        <v>41862.249305555553</v>
      </c>
      <c r="J67" s="12">
        <v>41835.821226851855</v>
      </c>
      <c r="K67" t="b">
        <v>0</v>
      </c>
      <c r="L67">
        <v>57</v>
      </c>
      <c r="M67" t="b">
        <v>1</v>
      </c>
      <c r="N67" s="15" t="s">
        <v>8299</v>
      </c>
      <c r="O67" t="s">
        <v>8301</v>
      </c>
    </row>
    <row r="68" spans="1:15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2">
        <v>42569.849768518514</v>
      </c>
      <c r="J68" s="12">
        <v>42539.849768518514</v>
      </c>
      <c r="K68" t="b">
        <v>0</v>
      </c>
      <c r="L68">
        <v>26</v>
      </c>
      <c r="M68" t="b">
        <v>1</v>
      </c>
      <c r="N68" s="15" t="s">
        <v>8299</v>
      </c>
      <c r="O68" t="s">
        <v>8301</v>
      </c>
    </row>
    <row r="69" spans="1:15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2">
        <v>41105.583379629628</v>
      </c>
      <c r="J69" s="12">
        <v>41075.583379629628</v>
      </c>
      <c r="K69" t="b">
        <v>0</v>
      </c>
      <c r="L69">
        <v>20</v>
      </c>
      <c r="M69" t="b">
        <v>1</v>
      </c>
      <c r="N69" s="15" t="s">
        <v>8299</v>
      </c>
      <c r="O69" t="s">
        <v>8301</v>
      </c>
    </row>
    <row r="70" spans="1:15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2">
        <v>41693.569340277776</v>
      </c>
      <c r="J70" s="12">
        <v>41663.569340277776</v>
      </c>
      <c r="K70" t="b">
        <v>0</v>
      </c>
      <c r="L70">
        <v>36</v>
      </c>
      <c r="M70" t="b">
        <v>1</v>
      </c>
      <c r="N70" s="15" t="s">
        <v>8299</v>
      </c>
      <c r="O70" t="s">
        <v>8301</v>
      </c>
    </row>
    <row r="71" spans="1:15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2">
        <v>40818.290972222225</v>
      </c>
      <c r="J71" s="12">
        <v>40786.187789351854</v>
      </c>
      <c r="K71" t="b">
        <v>0</v>
      </c>
      <c r="L71">
        <v>178</v>
      </c>
      <c r="M71" t="b">
        <v>1</v>
      </c>
      <c r="N71" s="15" t="s">
        <v>8299</v>
      </c>
      <c r="O71" t="s">
        <v>8301</v>
      </c>
    </row>
    <row r="72" spans="1:15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2">
        <v>40790.896354166667</v>
      </c>
      <c r="J72" s="12">
        <v>40730.896354166667</v>
      </c>
      <c r="K72" t="b">
        <v>0</v>
      </c>
      <c r="L72">
        <v>17</v>
      </c>
      <c r="M72" t="b">
        <v>1</v>
      </c>
      <c r="N72" s="15" t="s">
        <v>8299</v>
      </c>
      <c r="O72" t="s">
        <v>8301</v>
      </c>
    </row>
    <row r="73" spans="1:15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2">
        <v>41057.271493055552</v>
      </c>
      <c r="J73" s="12">
        <v>40997.271493055552</v>
      </c>
      <c r="K73" t="b">
        <v>0</v>
      </c>
      <c r="L73">
        <v>32</v>
      </c>
      <c r="M73" t="b">
        <v>1</v>
      </c>
      <c r="N73" s="15" t="s">
        <v>8299</v>
      </c>
      <c r="O73" t="s">
        <v>8301</v>
      </c>
    </row>
    <row r="74" spans="1:15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2">
        <v>41228</v>
      </c>
      <c r="J74" s="12">
        <v>41208.010196759256</v>
      </c>
      <c r="K74" t="b">
        <v>0</v>
      </c>
      <c r="L74">
        <v>41</v>
      </c>
      <c r="M74" t="b">
        <v>1</v>
      </c>
      <c r="N74" s="15" t="s">
        <v>8299</v>
      </c>
      <c r="O74" t="s">
        <v>8301</v>
      </c>
    </row>
    <row r="75" spans="1:15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2">
        <v>40666.165972222225</v>
      </c>
      <c r="J75" s="12">
        <v>40587.75675925926</v>
      </c>
      <c r="K75" t="b">
        <v>0</v>
      </c>
      <c r="L75">
        <v>18</v>
      </c>
      <c r="M75" t="b">
        <v>1</v>
      </c>
      <c r="N75" s="15" t="s">
        <v>8299</v>
      </c>
      <c r="O75" t="s">
        <v>8301</v>
      </c>
    </row>
    <row r="76" spans="1:15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2">
        <v>42390.487210648149</v>
      </c>
      <c r="J76" s="12">
        <v>42360.487210648149</v>
      </c>
      <c r="K76" t="b">
        <v>0</v>
      </c>
      <c r="L76">
        <v>29</v>
      </c>
      <c r="M76" t="b">
        <v>1</v>
      </c>
      <c r="N76" s="15" t="s">
        <v>8299</v>
      </c>
      <c r="O76" t="s">
        <v>8301</v>
      </c>
    </row>
    <row r="77" spans="1:15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2">
        <v>41387.209166666667</v>
      </c>
      <c r="J77" s="12">
        <v>41357.209166666667</v>
      </c>
      <c r="K77" t="b">
        <v>0</v>
      </c>
      <c r="L77">
        <v>47</v>
      </c>
      <c r="M77" t="b">
        <v>1</v>
      </c>
      <c r="N77" s="15" t="s">
        <v>8299</v>
      </c>
      <c r="O77" t="s">
        <v>8301</v>
      </c>
    </row>
    <row r="78" spans="1:15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2">
        <v>40904.733310185184</v>
      </c>
      <c r="J78" s="12">
        <v>40844.691643518519</v>
      </c>
      <c r="K78" t="b">
        <v>0</v>
      </c>
      <c r="L78">
        <v>15</v>
      </c>
      <c r="M78" t="b">
        <v>1</v>
      </c>
      <c r="N78" s="15" t="s">
        <v>8299</v>
      </c>
      <c r="O78" t="s">
        <v>8301</v>
      </c>
    </row>
    <row r="79" spans="1:15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2">
        <v>41050.124305555553</v>
      </c>
      <c r="J79" s="12">
        <v>40997.144872685189</v>
      </c>
      <c r="K79" t="b">
        <v>0</v>
      </c>
      <c r="L79">
        <v>26</v>
      </c>
      <c r="M79" t="b">
        <v>1</v>
      </c>
      <c r="N79" s="15" t="s">
        <v>8299</v>
      </c>
      <c r="O79" t="s">
        <v>8301</v>
      </c>
    </row>
    <row r="80" spans="1:15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2">
        <v>42614.730567129634</v>
      </c>
      <c r="J80" s="12">
        <v>42604.730567129634</v>
      </c>
      <c r="K80" t="b">
        <v>0</v>
      </c>
      <c r="L80">
        <v>35</v>
      </c>
      <c r="M80" t="b">
        <v>1</v>
      </c>
      <c r="N80" s="15" t="s">
        <v>8299</v>
      </c>
      <c r="O80" t="s">
        <v>8301</v>
      </c>
    </row>
    <row r="81" spans="1:15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2">
        <v>41754.776539351849</v>
      </c>
      <c r="J81" s="12">
        <v>41724.776539351849</v>
      </c>
      <c r="K81" t="b">
        <v>0</v>
      </c>
      <c r="L81">
        <v>41</v>
      </c>
      <c r="M81" t="b">
        <v>1</v>
      </c>
      <c r="N81" s="15" t="s">
        <v>8299</v>
      </c>
      <c r="O81" t="s">
        <v>8301</v>
      </c>
    </row>
    <row r="82" spans="1:15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2">
        <v>41618.083981481483</v>
      </c>
      <c r="J82" s="12">
        <v>41583.083981481483</v>
      </c>
      <c r="K82" t="b">
        <v>0</v>
      </c>
      <c r="L82">
        <v>47</v>
      </c>
      <c r="M82" t="b">
        <v>1</v>
      </c>
      <c r="N82" s="15" t="s">
        <v>8299</v>
      </c>
      <c r="O82" t="s">
        <v>8301</v>
      </c>
    </row>
    <row r="83" spans="1:15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2">
        <v>41104.126388888886</v>
      </c>
      <c r="J83" s="12">
        <v>41100.158877314818</v>
      </c>
      <c r="K83" t="b">
        <v>0</v>
      </c>
      <c r="L83">
        <v>28</v>
      </c>
      <c r="M83" t="b">
        <v>1</v>
      </c>
      <c r="N83" s="15" t="s">
        <v>8299</v>
      </c>
      <c r="O83" t="s">
        <v>8301</v>
      </c>
    </row>
    <row r="84" spans="1:15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2">
        <v>40825.820150462961</v>
      </c>
      <c r="J84" s="12">
        <v>40795.820150462961</v>
      </c>
      <c r="K84" t="b">
        <v>0</v>
      </c>
      <c r="L84">
        <v>100</v>
      </c>
      <c r="M84" t="b">
        <v>1</v>
      </c>
      <c r="N84" s="15" t="s">
        <v>8299</v>
      </c>
      <c r="O84" t="s">
        <v>8301</v>
      </c>
    </row>
    <row r="85" spans="1:15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2">
        <v>42057.479166666672</v>
      </c>
      <c r="J85" s="12">
        <v>42042.615613425922</v>
      </c>
      <c r="K85" t="b">
        <v>0</v>
      </c>
      <c r="L85">
        <v>13</v>
      </c>
      <c r="M85" t="b">
        <v>1</v>
      </c>
      <c r="N85" s="15" t="s">
        <v>8299</v>
      </c>
      <c r="O85" t="s">
        <v>8301</v>
      </c>
    </row>
    <row r="86" spans="1:15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2">
        <v>40678.757939814815</v>
      </c>
      <c r="J86" s="12">
        <v>40648.757939814815</v>
      </c>
      <c r="K86" t="b">
        <v>0</v>
      </c>
      <c r="L86">
        <v>7</v>
      </c>
      <c r="M86" t="b">
        <v>1</v>
      </c>
      <c r="N86" s="15" t="s">
        <v>8299</v>
      </c>
      <c r="O86" t="s">
        <v>8301</v>
      </c>
    </row>
    <row r="87" spans="1:15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2">
        <v>40809.125428240739</v>
      </c>
      <c r="J87" s="12">
        <v>40779.125428240739</v>
      </c>
      <c r="K87" t="b">
        <v>0</v>
      </c>
      <c r="L87">
        <v>21</v>
      </c>
      <c r="M87" t="b">
        <v>1</v>
      </c>
      <c r="N87" s="15" t="s">
        <v>8299</v>
      </c>
      <c r="O87" t="s">
        <v>8301</v>
      </c>
    </row>
    <row r="88" spans="1:15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2">
        <v>42365.59774305555</v>
      </c>
      <c r="J88" s="12">
        <v>42291.556076388893</v>
      </c>
      <c r="K88" t="b">
        <v>0</v>
      </c>
      <c r="L88">
        <v>17</v>
      </c>
      <c r="M88" t="b">
        <v>1</v>
      </c>
      <c r="N88" s="15" t="s">
        <v>8299</v>
      </c>
      <c r="O88" t="s">
        <v>8301</v>
      </c>
    </row>
    <row r="89" spans="1:15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2">
        <v>40332.070138888892</v>
      </c>
      <c r="J89" s="12">
        <v>40322.53938657407</v>
      </c>
      <c r="K89" t="b">
        <v>0</v>
      </c>
      <c r="L89">
        <v>25</v>
      </c>
      <c r="M89" t="b">
        <v>1</v>
      </c>
      <c r="N89" s="15" t="s">
        <v>8299</v>
      </c>
      <c r="O89" t="s">
        <v>8301</v>
      </c>
    </row>
    <row r="90" spans="1:15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2">
        <v>41812.65892361111</v>
      </c>
      <c r="J90" s="12">
        <v>41786.65892361111</v>
      </c>
      <c r="K90" t="b">
        <v>0</v>
      </c>
      <c r="L90">
        <v>60</v>
      </c>
      <c r="M90" t="b">
        <v>1</v>
      </c>
      <c r="N90" s="15" t="s">
        <v>8299</v>
      </c>
      <c r="O90" t="s">
        <v>8301</v>
      </c>
    </row>
    <row r="91" spans="1:15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2">
        <v>41427.752222222225</v>
      </c>
      <c r="J91" s="12">
        <v>41402.752222222225</v>
      </c>
      <c r="K91" t="b">
        <v>0</v>
      </c>
      <c r="L91">
        <v>56</v>
      </c>
      <c r="M91" t="b">
        <v>1</v>
      </c>
      <c r="N91" s="15" t="s">
        <v>8299</v>
      </c>
      <c r="O91" t="s">
        <v>8301</v>
      </c>
    </row>
    <row r="92" spans="1:15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2">
        <v>40736.297442129631</v>
      </c>
      <c r="J92" s="12">
        <v>40706.297442129631</v>
      </c>
      <c r="K92" t="b">
        <v>0</v>
      </c>
      <c r="L92">
        <v>16</v>
      </c>
      <c r="M92" t="b">
        <v>1</v>
      </c>
      <c r="N92" s="15" t="s">
        <v>8299</v>
      </c>
      <c r="O92" t="s">
        <v>8301</v>
      </c>
    </row>
    <row r="93" spans="1:15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2">
        <v>40680.402361111112</v>
      </c>
      <c r="J93" s="12">
        <v>40619.402361111112</v>
      </c>
      <c r="K93" t="b">
        <v>0</v>
      </c>
      <c r="L93">
        <v>46</v>
      </c>
      <c r="M93" t="b">
        <v>1</v>
      </c>
      <c r="N93" s="15" t="s">
        <v>8299</v>
      </c>
      <c r="O93" t="s">
        <v>8301</v>
      </c>
    </row>
    <row r="94" spans="1:15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2">
        <v>42767.333333333328</v>
      </c>
      <c r="J94" s="12">
        <v>42721.198877314819</v>
      </c>
      <c r="K94" t="b">
        <v>0</v>
      </c>
      <c r="L94">
        <v>43</v>
      </c>
      <c r="M94" t="b">
        <v>1</v>
      </c>
      <c r="N94" s="15" t="s">
        <v>8299</v>
      </c>
      <c r="O94" t="s">
        <v>8301</v>
      </c>
    </row>
    <row r="95" spans="1:15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2">
        <v>41093.875</v>
      </c>
      <c r="J95" s="12">
        <v>41065.858067129629</v>
      </c>
      <c r="K95" t="b">
        <v>0</v>
      </c>
      <c r="L95">
        <v>15</v>
      </c>
      <c r="M95" t="b">
        <v>1</v>
      </c>
      <c r="N95" s="15" t="s">
        <v>8299</v>
      </c>
      <c r="O95" t="s">
        <v>8301</v>
      </c>
    </row>
    <row r="96" spans="1:15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2">
        <v>41736.717847222222</v>
      </c>
      <c r="J96" s="12">
        <v>41716.717847222222</v>
      </c>
      <c r="K96" t="b">
        <v>0</v>
      </c>
      <c r="L96">
        <v>12</v>
      </c>
      <c r="M96" t="b">
        <v>1</v>
      </c>
      <c r="N96" s="15" t="s">
        <v>8299</v>
      </c>
      <c r="O96" t="s">
        <v>8301</v>
      </c>
    </row>
    <row r="97" spans="1:15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2">
        <v>40965.005104166667</v>
      </c>
      <c r="J97" s="12">
        <v>40935.005104166667</v>
      </c>
      <c r="K97" t="b">
        <v>0</v>
      </c>
      <c r="L97">
        <v>21</v>
      </c>
      <c r="M97" t="b">
        <v>1</v>
      </c>
      <c r="N97" s="15" t="s">
        <v>8299</v>
      </c>
      <c r="O97" t="s">
        <v>8301</v>
      </c>
    </row>
    <row r="98" spans="1:15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2">
        <v>40391.125</v>
      </c>
      <c r="J98" s="12">
        <v>40324.662511574075</v>
      </c>
      <c r="K98" t="b">
        <v>0</v>
      </c>
      <c r="L98">
        <v>34</v>
      </c>
      <c r="M98" t="b">
        <v>1</v>
      </c>
      <c r="N98" s="15" t="s">
        <v>8299</v>
      </c>
      <c r="O98" t="s">
        <v>8301</v>
      </c>
    </row>
    <row r="99" spans="1:15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2">
        <v>40736.135208333333</v>
      </c>
      <c r="J99" s="12">
        <v>40706.135208333333</v>
      </c>
      <c r="K99" t="b">
        <v>0</v>
      </c>
      <c r="L99">
        <v>8</v>
      </c>
      <c r="M99" t="b">
        <v>1</v>
      </c>
      <c r="N99" s="15" t="s">
        <v>8299</v>
      </c>
      <c r="O99" t="s">
        <v>8301</v>
      </c>
    </row>
    <row r="100" spans="1:15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2">
        <v>41250.979166666664</v>
      </c>
      <c r="J100" s="12">
        <v>41214.79483796296</v>
      </c>
      <c r="K100" t="b">
        <v>0</v>
      </c>
      <c r="L100">
        <v>60</v>
      </c>
      <c r="M100" t="b">
        <v>1</v>
      </c>
      <c r="N100" s="15" t="s">
        <v>8299</v>
      </c>
      <c r="O100" t="s">
        <v>8301</v>
      </c>
    </row>
    <row r="101" spans="1:15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2">
        <v>41661.902766203704</v>
      </c>
      <c r="J101" s="12">
        <v>41631.902766203704</v>
      </c>
      <c r="K101" t="b">
        <v>0</v>
      </c>
      <c r="L101">
        <v>39</v>
      </c>
      <c r="M101" t="b">
        <v>1</v>
      </c>
      <c r="N101" s="15" t="s">
        <v>8299</v>
      </c>
      <c r="O101" t="s">
        <v>8301</v>
      </c>
    </row>
    <row r="102" spans="1:15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2">
        <v>41217.794976851852</v>
      </c>
      <c r="J102" s="12">
        <v>41197.753310185188</v>
      </c>
      <c r="K102" t="b">
        <v>0</v>
      </c>
      <c r="L102">
        <v>26</v>
      </c>
      <c r="M102" t="b">
        <v>1</v>
      </c>
      <c r="N102" s="15" t="s">
        <v>8299</v>
      </c>
      <c r="O102" t="s">
        <v>8301</v>
      </c>
    </row>
    <row r="103" spans="1:15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2">
        <v>41298.776736111111</v>
      </c>
      <c r="J103" s="12">
        <v>41274.776736111111</v>
      </c>
      <c r="K103" t="b">
        <v>0</v>
      </c>
      <c r="L103">
        <v>35</v>
      </c>
      <c r="M103" t="b">
        <v>1</v>
      </c>
      <c r="N103" s="15" t="s">
        <v>8299</v>
      </c>
      <c r="O103" t="s">
        <v>8301</v>
      </c>
    </row>
    <row r="104" spans="1:15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2">
        <v>40535.131168981483</v>
      </c>
      <c r="J104" s="12">
        <v>40505.131168981483</v>
      </c>
      <c r="K104" t="b">
        <v>0</v>
      </c>
      <c r="L104">
        <v>65</v>
      </c>
      <c r="M104" t="b">
        <v>1</v>
      </c>
      <c r="N104" s="15" t="s">
        <v>8299</v>
      </c>
      <c r="O104" t="s">
        <v>8301</v>
      </c>
    </row>
    <row r="105" spans="1:15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2">
        <v>41705.805902777778</v>
      </c>
      <c r="J105" s="12">
        <v>41682.805902777778</v>
      </c>
      <c r="K105" t="b">
        <v>0</v>
      </c>
      <c r="L105">
        <v>49</v>
      </c>
      <c r="M105" t="b">
        <v>1</v>
      </c>
      <c r="N105" s="15" t="s">
        <v>8299</v>
      </c>
      <c r="O105" t="s">
        <v>8301</v>
      </c>
    </row>
    <row r="106" spans="1:15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2">
        <v>40636.041666666664</v>
      </c>
      <c r="J106" s="12">
        <v>40612.695208333331</v>
      </c>
      <c r="K106" t="b">
        <v>0</v>
      </c>
      <c r="L106">
        <v>10</v>
      </c>
      <c r="M106" t="b">
        <v>1</v>
      </c>
      <c r="N106" s="15" t="s">
        <v>8299</v>
      </c>
      <c r="O106" t="s">
        <v>8301</v>
      </c>
    </row>
    <row r="107" spans="1:15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2">
        <v>42504</v>
      </c>
      <c r="J107" s="12">
        <v>42485.724768518514</v>
      </c>
      <c r="K107" t="b">
        <v>0</v>
      </c>
      <c r="L107">
        <v>60</v>
      </c>
      <c r="M107" t="b">
        <v>1</v>
      </c>
      <c r="N107" s="15" t="s">
        <v>8299</v>
      </c>
      <c r="O107" t="s">
        <v>8301</v>
      </c>
    </row>
    <row r="108" spans="1:15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2">
        <v>41001.776631944449</v>
      </c>
      <c r="J108" s="12">
        <v>40987.776631944449</v>
      </c>
      <c r="K108" t="b">
        <v>0</v>
      </c>
      <c r="L108">
        <v>27</v>
      </c>
      <c r="M108" t="b">
        <v>1</v>
      </c>
      <c r="N108" s="15" t="s">
        <v>8299</v>
      </c>
      <c r="O108" t="s">
        <v>8301</v>
      </c>
    </row>
    <row r="109" spans="1:15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2">
        <v>40657.982488425929</v>
      </c>
      <c r="J109" s="12">
        <v>40635.982488425929</v>
      </c>
      <c r="K109" t="b">
        <v>0</v>
      </c>
      <c r="L109">
        <v>69</v>
      </c>
      <c r="M109" t="b">
        <v>1</v>
      </c>
      <c r="N109" s="15" t="s">
        <v>8299</v>
      </c>
      <c r="O109" t="s">
        <v>8301</v>
      </c>
    </row>
    <row r="110" spans="1:15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2">
        <v>41425.613078703704</v>
      </c>
      <c r="J110" s="12">
        <v>41365.613078703704</v>
      </c>
      <c r="K110" t="b">
        <v>0</v>
      </c>
      <c r="L110">
        <v>47</v>
      </c>
      <c r="M110" t="b">
        <v>1</v>
      </c>
      <c r="N110" s="15" t="s">
        <v>8299</v>
      </c>
      <c r="O110" t="s">
        <v>8301</v>
      </c>
    </row>
    <row r="111" spans="1:15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2">
        <v>40600.025810185187</v>
      </c>
      <c r="J111" s="12">
        <v>40570.025810185187</v>
      </c>
      <c r="K111" t="b">
        <v>0</v>
      </c>
      <c r="L111">
        <v>47</v>
      </c>
      <c r="M111" t="b">
        <v>1</v>
      </c>
      <c r="N111" s="15" t="s">
        <v>8299</v>
      </c>
      <c r="O111" t="s">
        <v>8301</v>
      </c>
    </row>
    <row r="112" spans="1:15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2">
        <v>41592.249305555553</v>
      </c>
      <c r="J112" s="12">
        <v>41557.949687500004</v>
      </c>
      <c r="K112" t="b">
        <v>0</v>
      </c>
      <c r="L112">
        <v>26</v>
      </c>
      <c r="M112" t="b">
        <v>1</v>
      </c>
      <c r="N112" s="15" t="s">
        <v>8299</v>
      </c>
      <c r="O112" t="s">
        <v>8301</v>
      </c>
    </row>
    <row r="113" spans="1:15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2">
        <v>42155.333182870367</v>
      </c>
      <c r="J113" s="12">
        <v>42125.333182870367</v>
      </c>
      <c r="K113" t="b">
        <v>0</v>
      </c>
      <c r="L113">
        <v>53</v>
      </c>
      <c r="M113" t="b">
        <v>1</v>
      </c>
      <c r="N113" s="15" t="s">
        <v>8299</v>
      </c>
      <c r="O113" t="s">
        <v>8301</v>
      </c>
    </row>
    <row r="114" spans="1:15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2">
        <v>41742.083333333336</v>
      </c>
      <c r="J114" s="12">
        <v>41718.043032407404</v>
      </c>
      <c r="K114" t="b">
        <v>0</v>
      </c>
      <c r="L114">
        <v>81</v>
      </c>
      <c r="M114" t="b">
        <v>1</v>
      </c>
      <c r="N114" s="15" t="s">
        <v>8299</v>
      </c>
      <c r="O114" t="s">
        <v>8301</v>
      </c>
    </row>
    <row r="115" spans="1:15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2">
        <v>40761.625</v>
      </c>
      <c r="J115" s="12">
        <v>40753.758425925924</v>
      </c>
      <c r="K115" t="b">
        <v>0</v>
      </c>
      <c r="L115">
        <v>78</v>
      </c>
      <c r="M115" t="b">
        <v>1</v>
      </c>
      <c r="N115" s="15" t="s">
        <v>8299</v>
      </c>
      <c r="O115" t="s">
        <v>8301</v>
      </c>
    </row>
    <row r="116" spans="1:15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2">
        <v>40921.27416666667</v>
      </c>
      <c r="J116" s="12">
        <v>40861.27416666667</v>
      </c>
      <c r="K116" t="b">
        <v>0</v>
      </c>
      <c r="L116">
        <v>35</v>
      </c>
      <c r="M116" t="b">
        <v>1</v>
      </c>
      <c r="N116" s="15" t="s">
        <v>8299</v>
      </c>
      <c r="O116" t="s">
        <v>8301</v>
      </c>
    </row>
    <row r="117" spans="1:15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2">
        <v>40943.738935185182</v>
      </c>
      <c r="J117" s="12">
        <v>40918.738935185182</v>
      </c>
      <c r="K117" t="b">
        <v>0</v>
      </c>
      <c r="L117">
        <v>22</v>
      </c>
      <c r="M117" t="b">
        <v>1</v>
      </c>
      <c r="N117" s="15" t="s">
        <v>8299</v>
      </c>
      <c r="O117" t="s">
        <v>8301</v>
      </c>
    </row>
    <row r="118" spans="1:15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2">
        <v>40641.455497685187</v>
      </c>
      <c r="J118" s="12">
        <v>40595.497164351851</v>
      </c>
      <c r="K118" t="b">
        <v>0</v>
      </c>
      <c r="L118">
        <v>57</v>
      </c>
      <c r="M118" t="b">
        <v>1</v>
      </c>
      <c r="N118" s="15" t="s">
        <v>8299</v>
      </c>
      <c r="O118" t="s">
        <v>8301</v>
      </c>
    </row>
    <row r="119" spans="1:15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2">
        <v>40338.791666666664</v>
      </c>
      <c r="J119" s="12">
        <v>40248.834999999999</v>
      </c>
      <c r="K119" t="b">
        <v>0</v>
      </c>
      <c r="L119">
        <v>27</v>
      </c>
      <c r="M119" t="b">
        <v>1</v>
      </c>
      <c r="N119" s="15" t="s">
        <v>8299</v>
      </c>
      <c r="O119" t="s">
        <v>8301</v>
      </c>
    </row>
    <row r="120" spans="1:15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2">
        <v>40753.053657407407</v>
      </c>
      <c r="J120" s="12">
        <v>40723.053657407407</v>
      </c>
      <c r="K120" t="b">
        <v>0</v>
      </c>
      <c r="L120">
        <v>39</v>
      </c>
      <c r="M120" t="b">
        <v>1</v>
      </c>
      <c r="N120" s="15" t="s">
        <v>8299</v>
      </c>
      <c r="O120" t="s">
        <v>8301</v>
      </c>
    </row>
    <row r="121" spans="1:15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2">
        <v>40768.958333333336</v>
      </c>
      <c r="J121" s="12">
        <v>40739.069282407407</v>
      </c>
      <c r="K121" t="b">
        <v>0</v>
      </c>
      <c r="L121">
        <v>37</v>
      </c>
      <c r="M121" t="b">
        <v>1</v>
      </c>
      <c r="N121" s="15" t="s">
        <v>8299</v>
      </c>
      <c r="O121" t="s">
        <v>8301</v>
      </c>
    </row>
    <row r="122" spans="1:15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2">
        <v>42646.049849537041</v>
      </c>
      <c r="J122" s="12">
        <v>42616.049849537041</v>
      </c>
      <c r="K122" t="b">
        <v>0</v>
      </c>
      <c r="L122">
        <v>1</v>
      </c>
      <c r="M122" t="b">
        <v>0</v>
      </c>
      <c r="N122" s="15" t="s">
        <v>8299</v>
      </c>
      <c r="O122" t="s">
        <v>8302</v>
      </c>
    </row>
    <row r="123" spans="1:15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2">
        <v>42112.427777777775</v>
      </c>
      <c r="J123" s="12">
        <v>42096.704976851848</v>
      </c>
      <c r="K123" t="b">
        <v>0</v>
      </c>
      <c r="L123">
        <v>1</v>
      </c>
      <c r="M123" t="b">
        <v>0</v>
      </c>
      <c r="N123" s="15" t="s">
        <v>8299</v>
      </c>
      <c r="O123" t="s">
        <v>8302</v>
      </c>
    </row>
    <row r="124" spans="1:15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2">
        <v>42653.431793981479</v>
      </c>
      <c r="J124" s="12">
        <v>42593.431793981479</v>
      </c>
      <c r="K124" t="b">
        <v>0</v>
      </c>
      <c r="L124">
        <v>0</v>
      </c>
      <c r="M124" t="b">
        <v>0</v>
      </c>
      <c r="N124" s="15" t="s">
        <v>8299</v>
      </c>
      <c r="O124" t="s">
        <v>8302</v>
      </c>
    </row>
    <row r="125" spans="1:15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2">
        <v>41940.916666666664</v>
      </c>
      <c r="J125" s="12">
        <v>41904.781990740739</v>
      </c>
      <c r="K125" t="b">
        <v>0</v>
      </c>
      <c r="L125">
        <v>6</v>
      </c>
      <c r="M125" t="b">
        <v>0</v>
      </c>
      <c r="N125" s="15" t="s">
        <v>8299</v>
      </c>
      <c r="O125" t="s">
        <v>8302</v>
      </c>
    </row>
    <row r="126" spans="1:15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2">
        <v>42139.928726851853</v>
      </c>
      <c r="J126" s="12">
        <v>42114.928726851853</v>
      </c>
      <c r="K126" t="b">
        <v>0</v>
      </c>
      <c r="L126">
        <v>0</v>
      </c>
      <c r="M126" t="b">
        <v>0</v>
      </c>
      <c r="N126" s="15" t="s">
        <v>8299</v>
      </c>
      <c r="O126" t="s">
        <v>8302</v>
      </c>
    </row>
    <row r="127" spans="1:15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2">
        <v>42769.993981481486</v>
      </c>
      <c r="J127" s="12">
        <v>42709.993981481486</v>
      </c>
      <c r="K127" t="b">
        <v>0</v>
      </c>
      <c r="L127">
        <v>6</v>
      </c>
      <c r="M127" t="b">
        <v>0</v>
      </c>
      <c r="N127" s="15" t="s">
        <v>8299</v>
      </c>
      <c r="O127" t="s">
        <v>8302</v>
      </c>
    </row>
    <row r="128" spans="1:15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2">
        <v>42166.083333333328</v>
      </c>
      <c r="J128" s="12">
        <v>42135.589548611111</v>
      </c>
      <c r="K128" t="b">
        <v>0</v>
      </c>
      <c r="L128">
        <v>13</v>
      </c>
      <c r="M128" t="b">
        <v>0</v>
      </c>
      <c r="N128" s="15" t="s">
        <v>8299</v>
      </c>
      <c r="O128" t="s">
        <v>8302</v>
      </c>
    </row>
    <row r="129" spans="1:15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2">
        <v>42097.582650462966</v>
      </c>
      <c r="J129" s="12">
        <v>42067.62431712963</v>
      </c>
      <c r="K129" t="b">
        <v>0</v>
      </c>
      <c r="L129">
        <v>4</v>
      </c>
      <c r="M129" t="b">
        <v>0</v>
      </c>
      <c r="N129" s="15" t="s">
        <v>8299</v>
      </c>
      <c r="O129" t="s">
        <v>8302</v>
      </c>
    </row>
    <row r="130" spans="1:15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2">
        <v>42663.22792824074</v>
      </c>
      <c r="J130" s="12">
        <v>42628.22792824074</v>
      </c>
      <c r="K130" t="b">
        <v>0</v>
      </c>
      <c r="L130">
        <v>6</v>
      </c>
      <c r="M130" t="b">
        <v>0</v>
      </c>
      <c r="N130" s="15" t="s">
        <v>8299</v>
      </c>
      <c r="O130" t="s">
        <v>8302</v>
      </c>
    </row>
    <row r="131" spans="1:15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2">
        <v>41942.937303240738</v>
      </c>
      <c r="J131" s="12">
        <v>41882.937303240738</v>
      </c>
      <c r="K131" t="b">
        <v>0</v>
      </c>
      <c r="L131">
        <v>0</v>
      </c>
      <c r="M131" t="b">
        <v>0</v>
      </c>
      <c r="N131" s="15" t="s">
        <v>8299</v>
      </c>
      <c r="O131" t="s">
        <v>8302</v>
      </c>
    </row>
    <row r="132" spans="1:15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2">
        <v>41806.844444444447</v>
      </c>
      <c r="J132" s="12">
        <v>41778.915416666663</v>
      </c>
      <c r="K132" t="b">
        <v>0</v>
      </c>
      <c r="L132">
        <v>0</v>
      </c>
      <c r="M132" t="b">
        <v>0</v>
      </c>
      <c r="N132" s="15" t="s">
        <v>8299</v>
      </c>
      <c r="O132" t="s">
        <v>8302</v>
      </c>
    </row>
    <row r="133" spans="1:15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2">
        <v>42557</v>
      </c>
      <c r="J133" s="12">
        <v>42541.837511574078</v>
      </c>
      <c r="K133" t="b">
        <v>0</v>
      </c>
      <c r="L133">
        <v>0</v>
      </c>
      <c r="M133" t="b">
        <v>0</v>
      </c>
      <c r="N133" s="15" t="s">
        <v>8299</v>
      </c>
      <c r="O133" t="s">
        <v>8302</v>
      </c>
    </row>
    <row r="134" spans="1:15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2">
        <v>41950.854247685187</v>
      </c>
      <c r="J134" s="12">
        <v>41905.812581018516</v>
      </c>
      <c r="K134" t="b">
        <v>0</v>
      </c>
      <c r="L134">
        <v>81</v>
      </c>
      <c r="M134" t="b">
        <v>0</v>
      </c>
      <c r="N134" s="15" t="s">
        <v>8299</v>
      </c>
      <c r="O134" t="s">
        <v>8302</v>
      </c>
    </row>
    <row r="135" spans="1:15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2">
        <v>42521.729861111111</v>
      </c>
      <c r="J135" s="12">
        <v>42491.80768518518</v>
      </c>
      <c r="K135" t="b">
        <v>0</v>
      </c>
      <c r="L135">
        <v>0</v>
      </c>
      <c r="M135" t="b">
        <v>0</v>
      </c>
      <c r="N135" s="15" t="s">
        <v>8299</v>
      </c>
      <c r="O135" t="s">
        <v>8302</v>
      </c>
    </row>
    <row r="136" spans="1:15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2">
        <v>42251.708333333328</v>
      </c>
      <c r="J136" s="12">
        <v>42221.909930555557</v>
      </c>
      <c r="K136" t="b">
        <v>0</v>
      </c>
      <c r="L136">
        <v>0</v>
      </c>
      <c r="M136" t="b">
        <v>0</v>
      </c>
      <c r="N136" s="15" t="s">
        <v>8299</v>
      </c>
      <c r="O136" t="s">
        <v>8302</v>
      </c>
    </row>
    <row r="137" spans="1:15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2">
        <v>41821.791666666664</v>
      </c>
      <c r="J137" s="12">
        <v>41788.381909722222</v>
      </c>
      <c r="K137" t="b">
        <v>0</v>
      </c>
      <c r="L137">
        <v>5</v>
      </c>
      <c r="M137" t="b">
        <v>0</v>
      </c>
      <c r="N137" s="15" t="s">
        <v>8299</v>
      </c>
      <c r="O137" t="s">
        <v>8302</v>
      </c>
    </row>
    <row r="138" spans="1:15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2">
        <v>42140.427777777775</v>
      </c>
      <c r="J138" s="12">
        <v>42096.410115740742</v>
      </c>
      <c r="K138" t="b">
        <v>0</v>
      </c>
      <c r="L138">
        <v>0</v>
      </c>
      <c r="M138" t="b">
        <v>0</v>
      </c>
      <c r="N138" s="15" t="s">
        <v>8299</v>
      </c>
      <c r="O138" t="s">
        <v>8302</v>
      </c>
    </row>
    <row r="139" spans="1:15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2">
        <v>42289.573993055557</v>
      </c>
      <c r="J139" s="12">
        <v>42239.573993055557</v>
      </c>
      <c r="K139" t="b">
        <v>0</v>
      </c>
      <c r="L139">
        <v>0</v>
      </c>
      <c r="M139" t="b">
        <v>0</v>
      </c>
      <c r="N139" s="15" t="s">
        <v>8299</v>
      </c>
      <c r="O139" t="s">
        <v>8302</v>
      </c>
    </row>
    <row r="140" spans="1:15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2">
        <v>42217.207638888889</v>
      </c>
      <c r="J140" s="12">
        <v>42186.257418981477</v>
      </c>
      <c r="K140" t="b">
        <v>0</v>
      </c>
      <c r="L140">
        <v>58</v>
      </c>
      <c r="M140" t="b">
        <v>0</v>
      </c>
      <c r="N140" s="15" t="s">
        <v>8299</v>
      </c>
      <c r="O140" t="s">
        <v>8302</v>
      </c>
    </row>
    <row r="141" spans="1:15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2">
        <v>42197.920972222222</v>
      </c>
      <c r="J141" s="12">
        <v>42187.920972222222</v>
      </c>
      <c r="K141" t="b">
        <v>0</v>
      </c>
      <c r="L141">
        <v>1</v>
      </c>
      <c r="M141" t="b">
        <v>0</v>
      </c>
      <c r="N141" s="15" t="s">
        <v>8299</v>
      </c>
      <c r="O141" t="s">
        <v>8302</v>
      </c>
    </row>
    <row r="142" spans="1:15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2">
        <v>42083.15662037037</v>
      </c>
      <c r="J142" s="12">
        <v>42053.198287037041</v>
      </c>
      <c r="K142" t="b">
        <v>0</v>
      </c>
      <c r="L142">
        <v>0</v>
      </c>
      <c r="M142" t="b">
        <v>0</v>
      </c>
      <c r="N142" s="15" t="s">
        <v>8299</v>
      </c>
      <c r="O142" t="s">
        <v>8302</v>
      </c>
    </row>
    <row r="143" spans="1:15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2">
        <v>42155.153043981481</v>
      </c>
      <c r="J143" s="12">
        <v>42110.153043981481</v>
      </c>
      <c r="K143" t="b">
        <v>0</v>
      </c>
      <c r="L143">
        <v>28</v>
      </c>
      <c r="M143" t="b">
        <v>0</v>
      </c>
      <c r="N143" s="15" t="s">
        <v>8299</v>
      </c>
      <c r="O143" t="s">
        <v>8302</v>
      </c>
    </row>
    <row r="144" spans="1:15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2">
        <v>41959.934930555552</v>
      </c>
      <c r="J144" s="12">
        <v>41938.893263888887</v>
      </c>
      <c r="K144" t="b">
        <v>0</v>
      </c>
      <c r="L144">
        <v>1</v>
      </c>
      <c r="M144" t="b">
        <v>0</v>
      </c>
      <c r="N144" s="15" t="s">
        <v>8299</v>
      </c>
      <c r="O144" t="s">
        <v>8302</v>
      </c>
    </row>
    <row r="145" spans="1:15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2">
        <v>42616.246527777781</v>
      </c>
      <c r="J145" s="12">
        <v>42559.064143518524</v>
      </c>
      <c r="K145" t="b">
        <v>0</v>
      </c>
      <c r="L145">
        <v>0</v>
      </c>
      <c r="M145" t="b">
        <v>0</v>
      </c>
      <c r="N145" s="15" t="s">
        <v>8299</v>
      </c>
      <c r="O145" t="s">
        <v>8302</v>
      </c>
    </row>
    <row r="146" spans="1:15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2">
        <v>42107.72074074074</v>
      </c>
      <c r="J146" s="12">
        <v>42047.762407407412</v>
      </c>
      <c r="K146" t="b">
        <v>0</v>
      </c>
      <c r="L146">
        <v>37</v>
      </c>
      <c r="M146" t="b">
        <v>0</v>
      </c>
      <c r="N146" s="15" t="s">
        <v>8299</v>
      </c>
      <c r="O146" t="s">
        <v>8302</v>
      </c>
    </row>
    <row r="147" spans="1:15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2">
        <v>42227.542268518519</v>
      </c>
      <c r="J147" s="12">
        <v>42200.542268518519</v>
      </c>
      <c r="K147" t="b">
        <v>0</v>
      </c>
      <c r="L147">
        <v>9</v>
      </c>
      <c r="M147" t="b">
        <v>0</v>
      </c>
      <c r="N147" s="15" t="s">
        <v>8299</v>
      </c>
      <c r="O147" t="s">
        <v>8302</v>
      </c>
    </row>
    <row r="148" spans="1:15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2">
        <v>42753.016180555554</v>
      </c>
      <c r="J148" s="12">
        <v>42693.016180555554</v>
      </c>
      <c r="K148" t="b">
        <v>0</v>
      </c>
      <c r="L148">
        <v>3</v>
      </c>
      <c r="M148" t="b">
        <v>0</v>
      </c>
      <c r="N148" s="15" t="s">
        <v>8299</v>
      </c>
      <c r="O148" t="s">
        <v>8302</v>
      </c>
    </row>
    <row r="149" spans="1:15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2">
        <v>42012.762499999997</v>
      </c>
      <c r="J149" s="12">
        <v>41969.767824074079</v>
      </c>
      <c r="K149" t="b">
        <v>0</v>
      </c>
      <c r="L149">
        <v>0</v>
      </c>
      <c r="M149" t="b">
        <v>0</v>
      </c>
      <c r="N149" s="15" t="s">
        <v>8299</v>
      </c>
      <c r="O149" t="s">
        <v>8302</v>
      </c>
    </row>
    <row r="150" spans="1:15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2">
        <v>42427.281666666662</v>
      </c>
      <c r="J150" s="12">
        <v>42397.281666666662</v>
      </c>
      <c r="K150" t="b">
        <v>0</v>
      </c>
      <c r="L150">
        <v>2</v>
      </c>
      <c r="M150" t="b">
        <v>0</v>
      </c>
      <c r="N150" s="15" t="s">
        <v>8299</v>
      </c>
      <c r="O150" t="s">
        <v>8302</v>
      </c>
    </row>
    <row r="151" spans="1:15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2">
        <v>41998.333333333328</v>
      </c>
      <c r="J151" s="12">
        <v>41968.172106481477</v>
      </c>
      <c r="K151" t="b">
        <v>0</v>
      </c>
      <c r="L151">
        <v>6</v>
      </c>
      <c r="M151" t="b">
        <v>0</v>
      </c>
      <c r="N151" s="15" t="s">
        <v>8299</v>
      </c>
      <c r="O151" t="s">
        <v>8302</v>
      </c>
    </row>
    <row r="152" spans="1:15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2">
        <v>42150.161828703705</v>
      </c>
      <c r="J152" s="12">
        <v>42090.161828703705</v>
      </c>
      <c r="K152" t="b">
        <v>0</v>
      </c>
      <c r="L152">
        <v>67</v>
      </c>
      <c r="M152" t="b">
        <v>0</v>
      </c>
      <c r="N152" s="15" t="s">
        <v>8299</v>
      </c>
      <c r="O152" t="s">
        <v>8302</v>
      </c>
    </row>
    <row r="153" spans="1:15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2">
        <v>42173.550821759258</v>
      </c>
      <c r="J153" s="12">
        <v>42113.550821759258</v>
      </c>
      <c r="K153" t="b">
        <v>0</v>
      </c>
      <c r="L153">
        <v>5</v>
      </c>
      <c r="M153" t="b">
        <v>0</v>
      </c>
      <c r="N153" s="15" t="s">
        <v>8299</v>
      </c>
      <c r="O153" t="s">
        <v>8302</v>
      </c>
    </row>
    <row r="154" spans="1:15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2">
        <v>41905.077546296299</v>
      </c>
      <c r="J154" s="12">
        <v>41875.077546296299</v>
      </c>
      <c r="K154" t="b">
        <v>0</v>
      </c>
      <c r="L154">
        <v>2</v>
      </c>
      <c r="M154" t="b">
        <v>0</v>
      </c>
      <c r="N154" s="15" t="s">
        <v>8299</v>
      </c>
      <c r="O154" t="s">
        <v>8302</v>
      </c>
    </row>
    <row r="155" spans="1:15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2">
        <v>41975.627824074079</v>
      </c>
      <c r="J155" s="12">
        <v>41933.586157407408</v>
      </c>
      <c r="K155" t="b">
        <v>0</v>
      </c>
      <c r="L155">
        <v>10</v>
      </c>
      <c r="M155" t="b">
        <v>0</v>
      </c>
      <c r="N155" s="15" t="s">
        <v>8299</v>
      </c>
      <c r="O155" t="s">
        <v>8302</v>
      </c>
    </row>
    <row r="156" spans="1:15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2">
        <v>42158.547395833331</v>
      </c>
      <c r="J156" s="12">
        <v>42115.547395833331</v>
      </c>
      <c r="K156" t="b">
        <v>0</v>
      </c>
      <c r="L156">
        <v>3</v>
      </c>
      <c r="M156" t="b">
        <v>0</v>
      </c>
      <c r="N156" s="15" t="s">
        <v>8299</v>
      </c>
      <c r="O156" t="s">
        <v>8302</v>
      </c>
    </row>
    <row r="157" spans="1:15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2">
        <v>42208.559432870374</v>
      </c>
      <c r="J157" s="12">
        <v>42168.559432870374</v>
      </c>
      <c r="K157" t="b">
        <v>0</v>
      </c>
      <c r="L157">
        <v>4</v>
      </c>
      <c r="M157" t="b">
        <v>0</v>
      </c>
      <c r="N157" s="15" t="s">
        <v>8299</v>
      </c>
      <c r="O157" t="s">
        <v>8302</v>
      </c>
    </row>
    <row r="158" spans="1:15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2">
        <v>41854.124953703707</v>
      </c>
      <c r="J158" s="12">
        <v>41794.124953703707</v>
      </c>
      <c r="K158" t="b">
        <v>0</v>
      </c>
      <c r="L158">
        <v>15</v>
      </c>
      <c r="M158" t="b">
        <v>0</v>
      </c>
      <c r="N158" s="15" t="s">
        <v>8299</v>
      </c>
      <c r="O158" t="s">
        <v>8302</v>
      </c>
    </row>
    <row r="159" spans="1:15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2">
        <v>42426.911712962959</v>
      </c>
      <c r="J159" s="12">
        <v>42396.911712962959</v>
      </c>
      <c r="K159" t="b">
        <v>0</v>
      </c>
      <c r="L159">
        <v>2</v>
      </c>
      <c r="M159" t="b">
        <v>0</v>
      </c>
      <c r="N159" s="15" t="s">
        <v>8299</v>
      </c>
      <c r="O159" t="s">
        <v>8302</v>
      </c>
    </row>
    <row r="160" spans="1:15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2">
        <v>41934.07671296296</v>
      </c>
      <c r="J160" s="12">
        <v>41904.07671296296</v>
      </c>
      <c r="K160" t="b">
        <v>0</v>
      </c>
      <c r="L160">
        <v>0</v>
      </c>
      <c r="M160" t="b">
        <v>0</v>
      </c>
      <c r="N160" s="15" t="s">
        <v>8299</v>
      </c>
      <c r="O160" t="s">
        <v>8302</v>
      </c>
    </row>
    <row r="161" spans="1:15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2">
        <v>42554.434548611112</v>
      </c>
      <c r="J161" s="12">
        <v>42514.434548611112</v>
      </c>
      <c r="K161" t="b">
        <v>0</v>
      </c>
      <c r="L161">
        <v>1</v>
      </c>
      <c r="M161" t="b">
        <v>0</v>
      </c>
      <c r="N161" s="15" t="s">
        <v>8299</v>
      </c>
      <c r="O161" t="s">
        <v>8302</v>
      </c>
    </row>
    <row r="162" spans="1:15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2">
        <v>42231.913090277783</v>
      </c>
      <c r="J162" s="12">
        <v>42171.913090277783</v>
      </c>
      <c r="K162" t="b">
        <v>0</v>
      </c>
      <c r="L162">
        <v>0</v>
      </c>
      <c r="M162" t="b">
        <v>0</v>
      </c>
      <c r="N162" s="15" t="s">
        <v>8299</v>
      </c>
      <c r="O162" t="s">
        <v>8303</v>
      </c>
    </row>
    <row r="163" spans="1:15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2">
        <v>41822.687442129631</v>
      </c>
      <c r="J163" s="12">
        <v>41792.687442129631</v>
      </c>
      <c r="K163" t="b">
        <v>0</v>
      </c>
      <c r="L163">
        <v>1</v>
      </c>
      <c r="M163" t="b">
        <v>0</v>
      </c>
      <c r="N163" s="15" t="s">
        <v>8299</v>
      </c>
      <c r="O163" t="s">
        <v>8303</v>
      </c>
    </row>
    <row r="164" spans="1:15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2">
        <v>41867.987500000003</v>
      </c>
      <c r="J164" s="12">
        <v>41835.126805555556</v>
      </c>
      <c r="K164" t="b">
        <v>0</v>
      </c>
      <c r="L164">
        <v>10</v>
      </c>
      <c r="M164" t="b">
        <v>0</v>
      </c>
      <c r="N164" s="15" t="s">
        <v>8299</v>
      </c>
      <c r="O164" t="s">
        <v>8303</v>
      </c>
    </row>
    <row r="165" spans="1:15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2">
        <v>42278</v>
      </c>
      <c r="J165" s="12">
        <v>42243.961273148147</v>
      </c>
      <c r="K165" t="b">
        <v>0</v>
      </c>
      <c r="L165">
        <v>0</v>
      </c>
      <c r="M165" t="b">
        <v>0</v>
      </c>
      <c r="N165" s="15" t="s">
        <v>8299</v>
      </c>
      <c r="O165" t="s">
        <v>8303</v>
      </c>
    </row>
    <row r="166" spans="1:15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2">
        <v>41901.762743055559</v>
      </c>
      <c r="J166" s="12">
        <v>41841.762743055559</v>
      </c>
      <c r="K166" t="b">
        <v>0</v>
      </c>
      <c r="L166">
        <v>7</v>
      </c>
      <c r="M166" t="b">
        <v>0</v>
      </c>
      <c r="N166" s="15" t="s">
        <v>8299</v>
      </c>
      <c r="O166" t="s">
        <v>8303</v>
      </c>
    </row>
    <row r="167" spans="1:15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2">
        <v>42381.658842592587</v>
      </c>
      <c r="J167" s="12">
        <v>42351.658842592587</v>
      </c>
      <c r="K167" t="b">
        <v>0</v>
      </c>
      <c r="L167">
        <v>0</v>
      </c>
      <c r="M167" t="b">
        <v>0</v>
      </c>
      <c r="N167" s="15" t="s">
        <v>8299</v>
      </c>
      <c r="O167" t="s">
        <v>8303</v>
      </c>
    </row>
    <row r="168" spans="1:15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2">
        <v>42751.075949074075</v>
      </c>
      <c r="J168" s="12">
        <v>42721.075949074075</v>
      </c>
      <c r="K168" t="b">
        <v>0</v>
      </c>
      <c r="L168">
        <v>1</v>
      </c>
      <c r="M168" t="b">
        <v>0</v>
      </c>
      <c r="N168" s="15" t="s">
        <v>8299</v>
      </c>
      <c r="O168" t="s">
        <v>8303</v>
      </c>
    </row>
    <row r="169" spans="1:15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2">
        <v>42220.927488425921</v>
      </c>
      <c r="J169" s="12">
        <v>42160.927488425921</v>
      </c>
      <c r="K169" t="b">
        <v>0</v>
      </c>
      <c r="L169">
        <v>2</v>
      </c>
      <c r="M169" t="b">
        <v>0</v>
      </c>
      <c r="N169" s="15" t="s">
        <v>8299</v>
      </c>
      <c r="O169" t="s">
        <v>8303</v>
      </c>
    </row>
    <row r="170" spans="1:15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2">
        <v>42082.793634259258</v>
      </c>
      <c r="J170" s="12">
        <v>42052.83530092593</v>
      </c>
      <c r="K170" t="b">
        <v>0</v>
      </c>
      <c r="L170">
        <v>3</v>
      </c>
      <c r="M170" t="b">
        <v>0</v>
      </c>
      <c r="N170" s="15" t="s">
        <v>8299</v>
      </c>
      <c r="O170" t="s">
        <v>8303</v>
      </c>
    </row>
    <row r="171" spans="1:15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2">
        <v>41930.505312499998</v>
      </c>
      <c r="J171" s="12">
        <v>41900.505312499998</v>
      </c>
      <c r="K171" t="b">
        <v>0</v>
      </c>
      <c r="L171">
        <v>10</v>
      </c>
      <c r="M171" t="b">
        <v>0</v>
      </c>
      <c r="N171" s="15" t="s">
        <v>8299</v>
      </c>
      <c r="O171" t="s">
        <v>8303</v>
      </c>
    </row>
    <row r="172" spans="1:15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2">
        <v>42246.227777777778</v>
      </c>
      <c r="J172" s="12">
        <v>42216.977812500001</v>
      </c>
      <c r="K172" t="b">
        <v>0</v>
      </c>
      <c r="L172">
        <v>10</v>
      </c>
      <c r="M172" t="b">
        <v>0</v>
      </c>
      <c r="N172" s="15" t="s">
        <v>8299</v>
      </c>
      <c r="O172" t="s">
        <v>8303</v>
      </c>
    </row>
    <row r="173" spans="1:15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2">
        <v>42594.180717592593</v>
      </c>
      <c r="J173" s="12">
        <v>42534.180717592593</v>
      </c>
      <c r="K173" t="b">
        <v>0</v>
      </c>
      <c r="L173">
        <v>1</v>
      </c>
      <c r="M173" t="b">
        <v>0</v>
      </c>
      <c r="N173" s="15" t="s">
        <v>8299</v>
      </c>
      <c r="O173" t="s">
        <v>8303</v>
      </c>
    </row>
    <row r="174" spans="1:15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2">
        <v>42082.353275462956</v>
      </c>
      <c r="J174" s="12">
        <v>42047.394942129627</v>
      </c>
      <c r="K174" t="b">
        <v>0</v>
      </c>
      <c r="L174">
        <v>0</v>
      </c>
      <c r="M174" t="b">
        <v>0</v>
      </c>
      <c r="N174" s="15" t="s">
        <v>8299</v>
      </c>
      <c r="O174" t="s">
        <v>8303</v>
      </c>
    </row>
    <row r="175" spans="1:15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2">
        <v>42063.573009259257</v>
      </c>
      <c r="J175" s="12">
        <v>42033.573009259257</v>
      </c>
      <c r="K175" t="b">
        <v>0</v>
      </c>
      <c r="L175">
        <v>0</v>
      </c>
      <c r="M175" t="b">
        <v>0</v>
      </c>
      <c r="N175" s="15" t="s">
        <v>8299</v>
      </c>
      <c r="O175" t="s">
        <v>8303</v>
      </c>
    </row>
    <row r="176" spans="1:15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2">
        <v>42132.758981481486</v>
      </c>
      <c r="J176" s="12">
        <v>42072.758981481486</v>
      </c>
      <c r="K176" t="b">
        <v>0</v>
      </c>
      <c r="L176">
        <v>0</v>
      </c>
      <c r="M176" t="b">
        <v>0</v>
      </c>
      <c r="N176" s="15" t="s">
        <v>8299</v>
      </c>
      <c r="O176" t="s">
        <v>8303</v>
      </c>
    </row>
    <row r="177" spans="1:15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2">
        <v>41880.777905092589</v>
      </c>
      <c r="J177" s="12">
        <v>41855.777905092589</v>
      </c>
      <c r="K177" t="b">
        <v>0</v>
      </c>
      <c r="L177">
        <v>26</v>
      </c>
      <c r="M177" t="b">
        <v>0</v>
      </c>
      <c r="N177" s="15" t="s">
        <v>8299</v>
      </c>
      <c r="O177" t="s">
        <v>8303</v>
      </c>
    </row>
    <row r="178" spans="1:15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2">
        <v>42221.824062500003</v>
      </c>
      <c r="J178" s="12">
        <v>42191.824062500003</v>
      </c>
      <c r="K178" t="b">
        <v>0</v>
      </c>
      <c r="L178">
        <v>0</v>
      </c>
      <c r="M178" t="b">
        <v>0</v>
      </c>
      <c r="N178" s="15" t="s">
        <v>8299</v>
      </c>
      <c r="O178" t="s">
        <v>8303</v>
      </c>
    </row>
    <row r="179" spans="1:15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2">
        <v>42087.00608796296</v>
      </c>
      <c r="J179" s="12">
        <v>42070.047754629632</v>
      </c>
      <c r="K179" t="b">
        <v>0</v>
      </c>
      <c r="L179">
        <v>7</v>
      </c>
      <c r="M179" t="b">
        <v>0</v>
      </c>
      <c r="N179" s="15" t="s">
        <v>8299</v>
      </c>
      <c r="O179" t="s">
        <v>8303</v>
      </c>
    </row>
    <row r="180" spans="1:15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2">
        <v>42334.997048611112</v>
      </c>
      <c r="J180" s="12">
        <v>42304.955381944441</v>
      </c>
      <c r="K180" t="b">
        <v>0</v>
      </c>
      <c r="L180">
        <v>0</v>
      </c>
      <c r="M180" t="b">
        <v>0</v>
      </c>
      <c r="N180" s="15" t="s">
        <v>8299</v>
      </c>
      <c r="O180" t="s">
        <v>8303</v>
      </c>
    </row>
    <row r="181" spans="1:15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2">
        <v>42433.080497685187</v>
      </c>
      <c r="J181" s="12">
        <v>42403.080497685187</v>
      </c>
      <c r="K181" t="b">
        <v>0</v>
      </c>
      <c r="L181">
        <v>2</v>
      </c>
      <c r="M181" t="b">
        <v>0</v>
      </c>
      <c r="N181" s="15" t="s">
        <v>8299</v>
      </c>
      <c r="O181" t="s">
        <v>8303</v>
      </c>
    </row>
    <row r="182" spans="1:15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2">
        <v>42107.791666666672</v>
      </c>
      <c r="J182" s="12">
        <v>42067.991238425922</v>
      </c>
      <c r="K182" t="b">
        <v>0</v>
      </c>
      <c r="L182">
        <v>13</v>
      </c>
      <c r="M182" t="b">
        <v>0</v>
      </c>
      <c r="N182" s="15" t="s">
        <v>8299</v>
      </c>
      <c r="O182" t="s">
        <v>8303</v>
      </c>
    </row>
    <row r="183" spans="1:15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2">
        <v>42177.741840277777</v>
      </c>
      <c r="J183" s="12">
        <v>42147.741840277777</v>
      </c>
      <c r="K183" t="b">
        <v>0</v>
      </c>
      <c r="L183">
        <v>4</v>
      </c>
      <c r="M183" t="b">
        <v>0</v>
      </c>
      <c r="N183" s="15" t="s">
        <v>8299</v>
      </c>
      <c r="O183" t="s">
        <v>8303</v>
      </c>
    </row>
    <row r="184" spans="1:15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2">
        <v>42742.011944444443</v>
      </c>
      <c r="J184" s="12">
        <v>42712.011944444443</v>
      </c>
      <c r="K184" t="b">
        <v>0</v>
      </c>
      <c r="L184">
        <v>0</v>
      </c>
      <c r="M184" t="b">
        <v>0</v>
      </c>
      <c r="N184" s="15" t="s">
        <v>8299</v>
      </c>
      <c r="O184" t="s">
        <v>8303</v>
      </c>
    </row>
    <row r="185" spans="1:15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2">
        <v>41969.851967592593</v>
      </c>
      <c r="J185" s="12">
        <v>41939.810300925928</v>
      </c>
      <c r="K185" t="b">
        <v>0</v>
      </c>
      <c r="L185">
        <v>12</v>
      </c>
      <c r="M185" t="b">
        <v>0</v>
      </c>
      <c r="N185" s="15" t="s">
        <v>8299</v>
      </c>
      <c r="O185" t="s">
        <v>8303</v>
      </c>
    </row>
    <row r="186" spans="1:15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2">
        <v>41883.165972222225</v>
      </c>
      <c r="J186" s="12">
        <v>41825.791226851856</v>
      </c>
      <c r="K186" t="b">
        <v>0</v>
      </c>
      <c r="L186">
        <v>2</v>
      </c>
      <c r="M186" t="b">
        <v>0</v>
      </c>
      <c r="N186" s="15" t="s">
        <v>8299</v>
      </c>
      <c r="O186" t="s">
        <v>8303</v>
      </c>
    </row>
    <row r="187" spans="1:15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2">
        <v>42600.91133101852</v>
      </c>
      <c r="J187" s="12">
        <v>42570.91133101852</v>
      </c>
      <c r="K187" t="b">
        <v>0</v>
      </c>
      <c r="L187">
        <v>10</v>
      </c>
      <c r="M187" t="b">
        <v>0</v>
      </c>
      <c r="N187" s="15" t="s">
        <v>8299</v>
      </c>
      <c r="O187" t="s">
        <v>8303</v>
      </c>
    </row>
    <row r="188" spans="1:15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2">
        <v>42797.833333333328</v>
      </c>
      <c r="J188" s="12">
        <v>42767.812893518523</v>
      </c>
      <c r="K188" t="b">
        <v>0</v>
      </c>
      <c r="L188">
        <v>0</v>
      </c>
      <c r="M188" t="b">
        <v>0</v>
      </c>
      <c r="N188" s="15" t="s">
        <v>8299</v>
      </c>
      <c r="O188" t="s">
        <v>8303</v>
      </c>
    </row>
    <row r="189" spans="1:15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2">
        <v>42206.290972222225</v>
      </c>
      <c r="J189" s="12">
        <v>42182.234456018516</v>
      </c>
      <c r="K189" t="b">
        <v>0</v>
      </c>
      <c r="L189">
        <v>5</v>
      </c>
      <c r="M189" t="b">
        <v>0</v>
      </c>
      <c r="N189" s="15" t="s">
        <v>8299</v>
      </c>
      <c r="O189" t="s">
        <v>8303</v>
      </c>
    </row>
    <row r="190" spans="1:15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2">
        <v>41887.18304398148</v>
      </c>
      <c r="J190" s="12">
        <v>41857.18304398148</v>
      </c>
      <c r="K190" t="b">
        <v>0</v>
      </c>
      <c r="L190">
        <v>0</v>
      </c>
      <c r="M190" t="b">
        <v>0</v>
      </c>
      <c r="N190" s="15" t="s">
        <v>8299</v>
      </c>
      <c r="O190" t="s">
        <v>8303</v>
      </c>
    </row>
    <row r="191" spans="1:15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2">
        <v>42616.690706018519</v>
      </c>
      <c r="J191" s="12">
        <v>42556.690706018519</v>
      </c>
      <c r="K191" t="b">
        <v>0</v>
      </c>
      <c r="L191">
        <v>5</v>
      </c>
      <c r="M191" t="b">
        <v>0</v>
      </c>
      <c r="N191" s="15" t="s">
        <v>8299</v>
      </c>
      <c r="O191" t="s">
        <v>8303</v>
      </c>
    </row>
    <row r="192" spans="1:15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2">
        <v>42537.650995370372</v>
      </c>
      <c r="J192" s="12">
        <v>42527.650995370372</v>
      </c>
      <c r="K192" t="b">
        <v>0</v>
      </c>
      <c r="L192">
        <v>1</v>
      </c>
      <c r="M192" t="b">
        <v>0</v>
      </c>
      <c r="N192" s="15" t="s">
        <v>8299</v>
      </c>
      <c r="O192" t="s">
        <v>8303</v>
      </c>
    </row>
    <row r="193" spans="1:15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2">
        <v>42279.441412037035</v>
      </c>
      <c r="J193" s="12">
        <v>42239.441412037035</v>
      </c>
      <c r="K193" t="b">
        <v>0</v>
      </c>
      <c r="L193">
        <v>3</v>
      </c>
      <c r="M193" t="b">
        <v>0</v>
      </c>
      <c r="N193" s="15" t="s">
        <v>8299</v>
      </c>
      <c r="O193" t="s">
        <v>8303</v>
      </c>
    </row>
    <row r="194" spans="1:15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2">
        <v>41929.792037037041</v>
      </c>
      <c r="J194" s="12">
        <v>41899.792037037041</v>
      </c>
      <c r="K194" t="b">
        <v>0</v>
      </c>
      <c r="L194">
        <v>3</v>
      </c>
      <c r="M194" t="b">
        <v>0</v>
      </c>
      <c r="N194" s="15" t="s">
        <v>8299</v>
      </c>
      <c r="O194" t="s">
        <v>8303</v>
      </c>
    </row>
    <row r="195" spans="1:15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2">
        <v>41971.976458333331</v>
      </c>
      <c r="J195" s="12">
        <v>41911.934791666667</v>
      </c>
      <c r="K195" t="b">
        <v>0</v>
      </c>
      <c r="L195">
        <v>0</v>
      </c>
      <c r="M195" t="b">
        <v>0</v>
      </c>
      <c r="N195" s="15" t="s">
        <v>8299</v>
      </c>
      <c r="O195" t="s">
        <v>8303</v>
      </c>
    </row>
    <row r="196" spans="1:15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2">
        <v>42435.996886574074</v>
      </c>
      <c r="J196" s="12">
        <v>42375.996886574074</v>
      </c>
      <c r="K196" t="b">
        <v>0</v>
      </c>
      <c r="L196">
        <v>3</v>
      </c>
      <c r="M196" t="b">
        <v>0</v>
      </c>
      <c r="N196" s="15" t="s">
        <v>8299</v>
      </c>
      <c r="O196" t="s">
        <v>8303</v>
      </c>
    </row>
    <row r="197" spans="1:15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2">
        <v>42195.67050925926</v>
      </c>
      <c r="J197" s="12">
        <v>42135.67050925926</v>
      </c>
      <c r="K197" t="b">
        <v>0</v>
      </c>
      <c r="L197">
        <v>0</v>
      </c>
      <c r="M197" t="b">
        <v>0</v>
      </c>
      <c r="N197" s="15" t="s">
        <v>8299</v>
      </c>
      <c r="O197" t="s">
        <v>8303</v>
      </c>
    </row>
    <row r="198" spans="1:15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2">
        <v>42287.875</v>
      </c>
      <c r="J198" s="12">
        <v>42259.542800925927</v>
      </c>
      <c r="K198" t="b">
        <v>0</v>
      </c>
      <c r="L198">
        <v>19</v>
      </c>
      <c r="M198" t="b">
        <v>0</v>
      </c>
      <c r="N198" s="15" t="s">
        <v>8299</v>
      </c>
      <c r="O198" t="s">
        <v>8303</v>
      </c>
    </row>
    <row r="199" spans="1:15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2">
        <v>42783.875</v>
      </c>
      <c r="J199" s="12">
        <v>42741.848379629635</v>
      </c>
      <c r="K199" t="b">
        <v>0</v>
      </c>
      <c r="L199">
        <v>8</v>
      </c>
      <c r="M199" t="b">
        <v>0</v>
      </c>
      <c r="N199" s="15" t="s">
        <v>8299</v>
      </c>
      <c r="O199" t="s">
        <v>8303</v>
      </c>
    </row>
    <row r="200" spans="1:15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2">
        <v>41917.383356481485</v>
      </c>
      <c r="J200" s="12">
        <v>41887.383356481485</v>
      </c>
      <c r="K200" t="b">
        <v>0</v>
      </c>
      <c r="L200">
        <v>6</v>
      </c>
      <c r="M200" t="b">
        <v>0</v>
      </c>
      <c r="N200" s="15" t="s">
        <v>8299</v>
      </c>
      <c r="O200" t="s">
        <v>8303</v>
      </c>
    </row>
    <row r="201" spans="1:15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2">
        <v>42614.123865740738</v>
      </c>
      <c r="J201" s="12">
        <v>42584.123865740738</v>
      </c>
      <c r="K201" t="b">
        <v>0</v>
      </c>
      <c r="L201">
        <v>0</v>
      </c>
      <c r="M201" t="b">
        <v>0</v>
      </c>
      <c r="N201" s="15" t="s">
        <v>8299</v>
      </c>
      <c r="O201" t="s">
        <v>8303</v>
      </c>
    </row>
    <row r="202" spans="1:15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2">
        <v>41897.083368055559</v>
      </c>
      <c r="J202" s="12">
        <v>41867.083368055559</v>
      </c>
      <c r="K202" t="b">
        <v>0</v>
      </c>
      <c r="L202">
        <v>18</v>
      </c>
      <c r="M202" t="b">
        <v>0</v>
      </c>
      <c r="N202" s="15" t="s">
        <v>8299</v>
      </c>
      <c r="O202" t="s">
        <v>8303</v>
      </c>
    </row>
    <row r="203" spans="1:15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2">
        <v>42043.818622685183</v>
      </c>
      <c r="J203" s="12">
        <v>42023.818622685183</v>
      </c>
      <c r="K203" t="b">
        <v>0</v>
      </c>
      <c r="L203">
        <v>7</v>
      </c>
      <c r="M203" t="b">
        <v>0</v>
      </c>
      <c r="N203" s="15" t="s">
        <v>8299</v>
      </c>
      <c r="O203" t="s">
        <v>8303</v>
      </c>
    </row>
    <row r="204" spans="1:15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2">
        <v>42285.874305555553</v>
      </c>
      <c r="J204" s="12">
        <v>42255.927824074075</v>
      </c>
      <c r="K204" t="b">
        <v>0</v>
      </c>
      <c r="L204">
        <v>0</v>
      </c>
      <c r="M204" t="b">
        <v>0</v>
      </c>
      <c r="N204" s="15" t="s">
        <v>8299</v>
      </c>
      <c r="O204" t="s">
        <v>8303</v>
      </c>
    </row>
    <row r="205" spans="1:15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2">
        <v>42033.847962962958</v>
      </c>
      <c r="J205" s="12">
        <v>41973.847962962958</v>
      </c>
      <c r="K205" t="b">
        <v>0</v>
      </c>
      <c r="L205">
        <v>8</v>
      </c>
      <c r="M205" t="b">
        <v>0</v>
      </c>
      <c r="N205" s="15" t="s">
        <v>8299</v>
      </c>
      <c r="O205" t="s">
        <v>8303</v>
      </c>
    </row>
    <row r="206" spans="1:15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2">
        <v>42586.583368055552</v>
      </c>
      <c r="J206" s="12">
        <v>42556.583368055552</v>
      </c>
      <c r="K206" t="b">
        <v>0</v>
      </c>
      <c r="L206">
        <v>1293</v>
      </c>
      <c r="M206" t="b">
        <v>0</v>
      </c>
      <c r="N206" s="15" t="s">
        <v>8299</v>
      </c>
      <c r="O206" t="s">
        <v>8303</v>
      </c>
    </row>
    <row r="207" spans="1:15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2">
        <v>42283.632199074069</v>
      </c>
      <c r="J207" s="12">
        <v>42248.632199074069</v>
      </c>
      <c r="K207" t="b">
        <v>0</v>
      </c>
      <c r="L207">
        <v>17</v>
      </c>
      <c r="M207" t="b">
        <v>0</v>
      </c>
      <c r="N207" s="15" t="s">
        <v>8299</v>
      </c>
      <c r="O207" t="s">
        <v>8303</v>
      </c>
    </row>
    <row r="208" spans="1:15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2">
        <v>42588.004432870366</v>
      </c>
      <c r="J208" s="12">
        <v>42567.004432870366</v>
      </c>
      <c r="K208" t="b">
        <v>0</v>
      </c>
      <c r="L208">
        <v>0</v>
      </c>
      <c r="M208" t="b">
        <v>0</v>
      </c>
      <c r="N208" s="15" t="s">
        <v>8299</v>
      </c>
      <c r="O208" t="s">
        <v>8303</v>
      </c>
    </row>
    <row r="209" spans="1:15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2">
        <v>42008.197199074071</v>
      </c>
      <c r="J209" s="12">
        <v>41978.197199074071</v>
      </c>
      <c r="K209" t="b">
        <v>0</v>
      </c>
      <c r="L209">
        <v>13</v>
      </c>
      <c r="M209" t="b">
        <v>0</v>
      </c>
      <c r="N209" s="15" t="s">
        <v>8299</v>
      </c>
      <c r="O209" t="s">
        <v>8303</v>
      </c>
    </row>
    <row r="210" spans="1:15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2">
        <v>41989.369988425926</v>
      </c>
      <c r="J210" s="12">
        <v>41959.369988425926</v>
      </c>
      <c r="K210" t="b">
        <v>0</v>
      </c>
      <c r="L210">
        <v>0</v>
      </c>
      <c r="M210" t="b">
        <v>0</v>
      </c>
      <c r="N210" s="15" t="s">
        <v>8299</v>
      </c>
      <c r="O210" t="s">
        <v>8303</v>
      </c>
    </row>
    <row r="211" spans="1:15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2">
        <v>42195.922858796301</v>
      </c>
      <c r="J211" s="12">
        <v>42165.922858796301</v>
      </c>
      <c r="K211" t="b">
        <v>0</v>
      </c>
      <c r="L211">
        <v>0</v>
      </c>
      <c r="M211" t="b">
        <v>0</v>
      </c>
      <c r="N211" s="15" t="s">
        <v>8299</v>
      </c>
      <c r="O211" t="s">
        <v>8303</v>
      </c>
    </row>
    <row r="212" spans="1:15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2">
        <v>42278.208333333328</v>
      </c>
      <c r="J212" s="12">
        <v>42249.064722222218</v>
      </c>
      <c r="K212" t="b">
        <v>0</v>
      </c>
      <c r="L212">
        <v>33</v>
      </c>
      <c r="M212" t="b">
        <v>0</v>
      </c>
      <c r="N212" s="15" t="s">
        <v>8299</v>
      </c>
      <c r="O212" t="s">
        <v>8303</v>
      </c>
    </row>
    <row r="213" spans="1:15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2">
        <v>42266.159918981488</v>
      </c>
      <c r="J213" s="12">
        <v>42236.159918981488</v>
      </c>
      <c r="K213" t="b">
        <v>0</v>
      </c>
      <c r="L213">
        <v>12</v>
      </c>
      <c r="M213" t="b">
        <v>0</v>
      </c>
      <c r="N213" s="15" t="s">
        <v>8299</v>
      </c>
      <c r="O213" t="s">
        <v>8303</v>
      </c>
    </row>
    <row r="214" spans="1:15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2">
        <v>42476.839351851857</v>
      </c>
      <c r="J214" s="12">
        <v>42416.881018518514</v>
      </c>
      <c r="K214" t="b">
        <v>0</v>
      </c>
      <c r="L214">
        <v>1</v>
      </c>
      <c r="M214" t="b">
        <v>0</v>
      </c>
      <c r="N214" s="15" t="s">
        <v>8299</v>
      </c>
      <c r="O214" t="s">
        <v>8303</v>
      </c>
    </row>
    <row r="215" spans="1:15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2">
        <v>42232.587974537033</v>
      </c>
      <c r="J215" s="12">
        <v>42202.594293981485</v>
      </c>
      <c r="K215" t="b">
        <v>0</v>
      </c>
      <c r="L215">
        <v>1</v>
      </c>
      <c r="M215" t="b">
        <v>0</v>
      </c>
      <c r="N215" s="15" t="s">
        <v>8299</v>
      </c>
      <c r="O215" t="s">
        <v>8303</v>
      </c>
    </row>
    <row r="216" spans="1:15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2">
        <v>42069.64061342593</v>
      </c>
      <c r="J216" s="12">
        <v>42009.64061342593</v>
      </c>
      <c r="K216" t="b">
        <v>0</v>
      </c>
      <c r="L216">
        <v>1</v>
      </c>
      <c r="M216" t="b">
        <v>0</v>
      </c>
      <c r="N216" s="15" t="s">
        <v>8299</v>
      </c>
      <c r="O216" t="s">
        <v>8303</v>
      </c>
    </row>
    <row r="217" spans="1:15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2">
        <v>42417.999305555553</v>
      </c>
      <c r="J217" s="12">
        <v>42375.230115740742</v>
      </c>
      <c r="K217" t="b">
        <v>0</v>
      </c>
      <c r="L217">
        <v>1</v>
      </c>
      <c r="M217" t="b">
        <v>0</v>
      </c>
      <c r="N217" s="15" t="s">
        <v>8299</v>
      </c>
      <c r="O217" t="s">
        <v>8303</v>
      </c>
    </row>
    <row r="218" spans="1:15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2">
        <v>42116.917094907403</v>
      </c>
      <c r="J218" s="12">
        <v>42066.958761574075</v>
      </c>
      <c r="K218" t="b">
        <v>0</v>
      </c>
      <c r="L218">
        <v>84</v>
      </c>
      <c r="M218" t="b">
        <v>0</v>
      </c>
      <c r="N218" s="15" t="s">
        <v>8299</v>
      </c>
      <c r="O218" t="s">
        <v>8303</v>
      </c>
    </row>
    <row r="219" spans="1:15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2">
        <v>42001.64061342593</v>
      </c>
      <c r="J219" s="12">
        <v>41970.64061342593</v>
      </c>
      <c r="K219" t="b">
        <v>0</v>
      </c>
      <c r="L219">
        <v>38</v>
      </c>
      <c r="M219" t="b">
        <v>0</v>
      </c>
      <c r="N219" s="15" t="s">
        <v>8299</v>
      </c>
      <c r="O219" t="s">
        <v>8303</v>
      </c>
    </row>
    <row r="220" spans="1:15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2">
        <v>42139.628344907411</v>
      </c>
      <c r="J220" s="12">
        <v>42079.628344907411</v>
      </c>
      <c r="K220" t="b">
        <v>0</v>
      </c>
      <c r="L220">
        <v>1</v>
      </c>
      <c r="M220" t="b">
        <v>0</v>
      </c>
      <c r="N220" s="15" t="s">
        <v>8299</v>
      </c>
      <c r="O220" t="s">
        <v>8303</v>
      </c>
    </row>
    <row r="221" spans="1:15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2">
        <v>42461.290972222225</v>
      </c>
      <c r="J221" s="12">
        <v>42429.326678240745</v>
      </c>
      <c r="K221" t="b">
        <v>0</v>
      </c>
      <c r="L221">
        <v>76</v>
      </c>
      <c r="M221" t="b">
        <v>0</v>
      </c>
      <c r="N221" s="15" t="s">
        <v>8299</v>
      </c>
      <c r="O221" t="s">
        <v>8303</v>
      </c>
    </row>
    <row r="222" spans="1:15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2">
        <v>42236.837499999994</v>
      </c>
      <c r="J222" s="12">
        <v>42195.643865740742</v>
      </c>
      <c r="K222" t="b">
        <v>0</v>
      </c>
      <c r="L222">
        <v>3</v>
      </c>
      <c r="M222" t="b">
        <v>0</v>
      </c>
      <c r="N222" s="15" t="s">
        <v>8299</v>
      </c>
      <c r="O222" t="s">
        <v>8303</v>
      </c>
    </row>
    <row r="223" spans="1:15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2">
        <v>42091.79587962963</v>
      </c>
      <c r="J223" s="12">
        <v>42031.837546296301</v>
      </c>
      <c r="K223" t="b">
        <v>0</v>
      </c>
      <c r="L223">
        <v>0</v>
      </c>
      <c r="M223" t="b">
        <v>0</v>
      </c>
      <c r="N223" s="15" t="s">
        <v>8299</v>
      </c>
      <c r="O223" t="s">
        <v>8303</v>
      </c>
    </row>
    <row r="224" spans="1:15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2">
        <v>42090.110416666663</v>
      </c>
      <c r="J224" s="12">
        <v>42031.769884259258</v>
      </c>
      <c r="K224" t="b">
        <v>0</v>
      </c>
      <c r="L224">
        <v>2</v>
      </c>
      <c r="M224" t="b">
        <v>0</v>
      </c>
      <c r="N224" s="15" t="s">
        <v>8299</v>
      </c>
      <c r="O224" t="s">
        <v>8303</v>
      </c>
    </row>
    <row r="225" spans="1:15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2">
        <v>42512.045138888891</v>
      </c>
      <c r="J225" s="12">
        <v>42482.048032407409</v>
      </c>
      <c r="K225" t="b">
        <v>0</v>
      </c>
      <c r="L225">
        <v>0</v>
      </c>
      <c r="M225" t="b">
        <v>0</v>
      </c>
      <c r="N225" s="15" t="s">
        <v>8299</v>
      </c>
      <c r="O225" t="s">
        <v>8303</v>
      </c>
    </row>
    <row r="226" spans="1:15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2">
        <v>42195.235254629632</v>
      </c>
      <c r="J226" s="12">
        <v>42135.235254629632</v>
      </c>
      <c r="K226" t="b">
        <v>0</v>
      </c>
      <c r="L226">
        <v>0</v>
      </c>
      <c r="M226" t="b">
        <v>0</v>
      </c>
      <c r="N226" s="15" t="s">
        <v>8299</v>
      </c>
      <c r="O226" t="s">
        <v>8303</v>
      </c>
    </row>
    <row r="227" spans="1:15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2">
        <v>42468.919606481482</v>
      </c>
      <c r="J227" s="12">
        <v>42438.961273148147</v>
      </c>
      <c r="K227" t="b">
        <v>0</v>
      </c>
      <c r="L227">
        <v>0</v>
      </c>
      <c r="M227" t="b">
        <v>0</v>
      </c>
      <c r="N227" s="15" t="s">
        <v>8299</v>
      </c>
      <c r="O227" t="s">
        <v>8303</v>
      </c>
    </row>
    <row r="228" spans="1:15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2">
        <v>42155.395138888889</v>
      </c>
      <c r="J228" s="12">
        <v>42106.666018518517</v>
      </c>
      <c r="K228" t="b">
        <v>0</v>
      </c>
      <c r="L228">
        <v>2</v>
      </c>
      <c r="M228" t="b">
        <v>0</v>
      </c>
      <c r="N228" s="15" t="s">
        <v>8299</v>
      </c>
      <c r="O228" t="s">
        <v>8303</v>
      </c>
    </row>
    <row r="229" spans="1:15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2">
        <v>42194.893993055557</v>
      </c>
      <c r="J229" s="12">
        <v>42164.893993055557</v>
      </c>
      <c r="K229" t="b">
        <v>0</v>
      </c>
      <c r="L229">
        <v>0</v>
      </c>
      <c r="M229" t="b">
        <v>0</v>
      </c>
      <c r="N229" s="15" t="s">
        <v>8299</v>
      </c>
      <c r="O229" t="s">
        <v>8303</v>
      </c>
    </row>
    <row r="230" spans="1:15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2">
        <v>42156.686400462961</v>
      </c>
      <c r="J230" s="12">
        <v>42096.686400462961</v>
      </c>
      <c r="K230" t="b">
        <v>0</v>
      </c>
      <c r="L230">
        <v>0</v>
      </c>
      <c r="M230" t="b">
        <v>0</v>
      </c>
      <c r="N230" s="15" t="s">
        <v>8299</v>
      </c>
      <c r="O230" t="s">
        <v>8303</v>
      </c>
    </row>
    <row r="231" spans="1:15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2">
        <v>42413.933993055558</v>
      </c>
      <c r="J231" s="12">
        <v>42383.933993055558</v>
      </c>
      <c r="K231" t="b">
        <v>0</v>
      </c>
      <c r="L231">
        <v>0</v>
      </c>
      <c r="M231" t="b">
        <v>0</v>
      </c>
      <c r="N231" s="15" t="s">
        <v>8299</v>
      </c>
      <c r="O231" t="s">
        <v>8303</v>
      </c>
    </row>
    <row r="232" spans="1:15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2">
        <v>42159.777210648142</v>
      </c>
      <c r="J232" s="12">
        <v>42129.777210648142</v>
      </c>
      <c r="K232" t="b">
        <v>0</v>
      </c>
      <c r="L232">
        <v>2</v>
      </c>
      <c r="M232" t="b">
        <v>0</v>
      </c>
      <c r="N232" s="15" t="s">
        <v>8299</v>
      </c>
      <c r="O232" t="s">
        <v>8303</v>
      </c>
    </row>
    <row r="233" spans="1:15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2">
        <v>42371.958923611113</v>
      </c>
      <c r="J233" s="12">
        <v>42341.958923611113</v>
      </c>
      <c r="K233" t="b">
        <v>0</v>
      </c>
      <c r="L233">
        <v>0</v>
      </c>
      <c r="M233" t="b">
        <v>0</v>
      </c>
      <c r="N233" s="15" t="s">
        <v>8299</v>
      </c>
      <c r="O233" t="s">
        <v>8303</v>
      </c>
    </row>
    <row r="234" spans="1:15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2">
        <v>42062.82576388889</v>
      </c>
      <c r="J234" s="12">
        <v>42032.82576388889</v>
      </c>
      <c r="K234" t="b">
        <v>0</v>
      </c>
      <c r="L234">
        <v>7</v>
      </c>
      <c r="M234" t="b">
        <v>0</v>
      </c>
      <c r="N234" s="15" t="s">
        <v>8299</v>
      </c>
      <c r="O234" t="s">
        <v>8303</v>
      </c>
    </row>
    <row r="235" spans="1:15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2">
        <v>42642.911712962959</v>
      </c>
      <c r="J235" s="12">
        <v>42612.911712962959</v>
      </c>
      <c r="K235" t="b">
        <v>0</v>
      </c>
      <c r="L235">
        <v>0</v>
      </c>
      <c r="M235" t="b">
        <v>0</v>
      </c>
      <c r="N235" s="15" t="s">
        <v>8299</v>
      </c>
      <c r="O235" t="s">
        <v>8303</v>
      </c>
    </row>
    <row r="236" spans="1:15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2">
        <v>42176.035405092596</v>
      </c>
      <c r="J236" s="12">
        <v>42136.035405092596</v>
      </c>
      <c r="K236" t="b">
        <v>0</v>
      </c>
      <c r="L236">
        <v>5</v>
      </c>
      <c r="M236" t="b">
        <v>0</v>
      </c>
      <c r="N236" s="15" t="s">
        <v>8299</v>
      </c>
      <c r="O236" t="s">
        <v>8303</v>
      </c>
    </row>
    <row r="237" spans="1:15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2">
        <v>42194.908530092594</v>
      </c>
      <c r="J237" s="12">
        <v>42164.908530092594</v>
      </c>
      <c r="K237" t="b">
        <v>0</v>
      </c>
      <c r="L237">
        <v>0</v>
      </c>
      <c r="M237" t="b">
        <v>0</v>
      </c>
      <c r="N237" s="15" t="s">
        <v>8299</v>
      </c>
      <c r="O237" t="s">
        <v>8303</v>
      </c>
    </row>
    <row r="238" spans="1:15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2">
        <v>42374</v>
      </c>
      <c r="J238" s="12">
        <v>42321.08447916666</v>
      </c>
      <c r="K238" t="b">
        <v>0</v>
      </c>
      <c r="L238">
        <v>0</v>
      </c>
      <c r="M238" t="b">
        <v>0</v>
      </c>
      <c r="N238" s="15" t="s">
        <v>8299</v>
      </c>
      <c r="O238" t="s">
        <v>8303</v>
      </c>
    </row>
    <row r="239" spans="1:15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2">
        <v>42437.577187499999</v>
      </c>
      <c r="J239" s="12">
        <v>42377.577187499999</v>
      </c>
      <c r="K239" t="b">
        <v>0</v>
      </c>
      <c r="L239">
        <v>1</v>
      </c>
      <c r="M239" t="b">
        <v>0</v>
      </c>
      <c r="N239" s="15" t="s">
        <v>8299</v>
      </c>
      <c r="O239" t="s">
        <v>8303</v>
      </c>
    </row>
    <row r="240" spans="1:15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2">
        <v>42734.375</v>
      </c>
      <c r="J240" s="12">
        <v>42713.962499999994</v>
      </c>
      <c r="K240" t="b">
        <v>0</v>
      </c>
      <c r="L240">
        <v>0</v>
      </c>
      <c r="M240" t="b">
        <v>0</v>
      </c>
      <c r="N240" s="15" t="s">
        <v>8299</v>
      </c>
      <c r="O240" t="s">
        <v>8303</v>
      </c>
    </row>
    <row r="241" spans="1:15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2">
        <v>42316.5</v>
      </c>
      <c r="J241" s="12">
        <v>42297.110300925924</v>
      </c>
      <c r="K241" t="b">
        <v>0</v>
      </c>
      <c r="L241">
        <v>5</v>
      </c>
      <c r="M241" t="b">
        <v>0</v>
      </c>
      <c r="N241" s="15" t="s">
        <v>8299</v>
      </c>
      <c r="O241" t="s">
        <v>8303</v>
      </c>
    </row>
    <row r="242" spans="1:15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2">
        <v>41399.708460648151</v>
      </c>
      <c r="J242" s="12">
        <v>41354.708460648151</v>
      </c>
      <c r="K242" t="b">
        <v>1</v>
      </c>
      <c r="L242">
        <v>137</v>
      </c>
      <c r="M242" t="b">
        <v>1</v>
      </c>
      <c r="N242" s="15" t="s">
        <v>8299</v>
      </c>
      <c r="O242" t="s">
        <v>8304</v>
      </c>
    </row>
    <row r="243" spans="1:15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2">
        <v>41994.697962962964</v>
      </c>
      <c r="J243" s="12">
        <v>41949.697962962964</v>
      </c>
      <c r="K243" t="b">
        <v>1</v>
      </c>
      <c r="L243">
        <v>376</v>
      </c>
      <c r="M243" t="b">
        <v>1</v>
      </c>
      <c r="N243" s="15" t="s">
        <v>8299</v>
      </c>
      <c r="O243" t="s">
        <v>8304</v>
      </c>
    </row>
    <row r="244" spans="1:15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2">
        <v>40897.492939814816</v>
      </c>
      <c r="J244" s="12">
        <v>40862.492939814816</v>
      </c>
      <c r="K244" t="b">
        <v>1</v>
      </c>
      <c r="L244">
        <v>202</v>
      </c>
      <c r="M244" t="b">
        <v>1</v>
      </c>
      <c r="N244" s="15" t="s">
        <v>8299</v>
      </c>
      <c r="O244" t="s">
        <v>8304</v>
      </c>
    </row>
    <row r="245" spans="1:15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2">
        <v>41692.047500000001</v>
      </c>
      <c r="J245" s="12">
        <v>41662.047500000001</v>
      </c>
      <c r="K245" t="b">
        <v>1</v>
      </c>
      <c r="L245">
        <v>328</v>
      </c>
      <c r="M245" t="b">
        <v>1</v>
      </c>
      <c r="N245" s="15" t="s">
        <v>8299</v>
      </c>
      <c r="O245" t="s">
        <v>8304</v>
      </c>
    </row>
    <row r="246" spans="1:15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2">
        <v>40253.29583333333</v>
      </c>
      <c r="J246" s="12">
        <v>40213.323599537034</v>
      </c>
      <c r="K246" t="b">
        <v>1</v>
      </c>
      <c r="L246">
        <v>84</v>
      </c>
      <c r="M246" t="b">
        <v>1</v>
      </c>
      <c r="N246" s="15" t="s">
        <v>8299</v>
      </c>
      <c r="O246" t="s">
        <v>8304</v>
      </c>
    </row>
    <row r="247" spans="1:15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2">
        <v>41137.053067129629</v>
      </c>
      <c r="J247" s="12">
        <v>41107.053067129629</v>
      </c>
      <c r="K247" t="b">
        <v>1</v>
      </c>
      <c r="L247">
        <v>96</v>
      </c>
      <c r="M247" t="b">
        <v>1</v>
      </c>
      <c r="N247" s="15" t="s">
        <v>8299</v>
      </c>
      <c r="O247" t="s">
        <v>8304</v>
      </c>
    </row>
    <row r="248" spans="1:15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2">
        <v>40530.405150462961</v>
      </c>
      <c r="J248" s="12">
        <v>40480.363483796296</v>
      </c>
      <c r="K248" t="b">
        <v>1</v>
      </c>
      <c r="L248">
        <v>223</v>
      </c>
      <c r="M248" t="b">
        <v>1</v>
      </c>
      <c r="N248" s="15" t="s">
        <v>8299</v>
      </c>
      <c r="O248" t="s">
        <v>8304</v>
      </c>
    </row>
    <row r="249" spans="1:15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2">
        <v>40467.152083333334</v>
      </c>
      <c r="J249" s="12">
        <v>40430.604328703703</v>
      </c>
      <c r="K249" t="b">
        <v>1</v>
      </c>
      <c r="L249">
        <v>62</v>
      </c>
      <c r="M249" t="b">
        <v>1</v>
      </c>
      <c r="N249" s="15" t="s">
        <v>8299</v>
      </c>
      <c r="O249" t="s">
        <v>8304</v>
      </c>
    </row>
    <row r="250" spans="1:15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2">
        <v>40915.774409722224</v>
      </c>
      <c r="J250" s="12">
        <v>40870.774409722224</v>
      </c>
      <c r="K250" t="b">
        <v>1</v>
      </c>
      <c r="L250">
        <v>146</v>
      </c>
      <c r="M250" t="b">
        <v>1</v>
      </c>
      <c r="N250" s="15" t="s">
        <v>8299</v>
      </c>
      <c r="O250" t="s">
        <v>8304</v>
      </c>
    </row>
    <row r="251" spans="1:15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2">
        <v>40412.736111111109</v>
      </c>
      <c r="J251" s="12">
        <v>40332.923842592594</v>
      </c>
      <c r="K251" t="b">
        <v>1</v>
      </c>
      <c r="L251">
        <v>235</v>
      </c>
      <c r="M251" t="b">
        <v>1</v>
      </c>
      <c r="N251" s="15" t="s">
        <v>8299</v>
      </c>
      <c r="O251" t="s">
        <v>8304</v>
      </c>
    </row>
    <row r="252" spans="1:15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2">
        <v>41431.565868055557</v>
      </c>
      <c r="J252" s="12">
        <v>41401.565868055557</v>
      </c>
      <c r="K252" t="b">
        <v>1</v>
      </c>
      <c r="L252">
        <v>437</v>
      </c>
      <c r="M252" t="b">
        <v>1</v>
      </c>
      <c r="N252" s="15" t="s">
        <v>8299</v>
      </c>
      <c r="O252" t="s">
        <v>8304</v>
      </c>
    </row>
    <row r="253" spans="1:15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2">
        <v>41045.791666666664</v>
      </c>
      <c r="J253" s="12">
        <v>41013.787569444445</v>
      </c>
      <c r="K253" t="b">
        <v>1</v>
      </c>
      <c r="L253">
        <v>77</v>
      </c>
      <c r="M253" t="b">
        <v>1</v>
      </c>
      <c r="N253" s="15" t="s">
        <v>8299</v>
      </c>
      <c r="O253" t="s">
        <v>8304</v>
      </c>
    </row>
    <row r="254" spans="1:15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2">
        <v>40330.165972222225</v>
      </c>
      <c r="J254" s="12">
        <v>40266.662708333337</v>
      </c>
      <c r="K254" t="b">
        <v>1</v>
      </c>
      <c r="L254">
        <v>108</v>
      </c>
      <c r="M254" t="b">
        <v>1</v>
      </c>
      <c r="N254" s="15" t="s">
        <v>8299</v>
      </c>
      <c r="O254" t="s">
        <v>8304</v>
      </c>
    </row>
    <row r="255" spans="1:15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2">
        <v>40954.650868055556</v>
      </c>
      <c r="J255" s="12">
        <v>40924.650868055556</v>
      </c>
      <c r="K255" t="b">
        <v>1</v>
      </c>
      <c r="L255">
        <v>7</v>
      </c>
      <c r="M255" t="b">
        <v>1</v>
      </c>
      <c r="N255" s="15" t="s">
        <v>8299</v>
      </c>
      <c r="O255" t="s">
        <v>8304</v>
      </c>
    </row>
    <row r="256" spans="1:15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2">
        <v>42294.083333333328</v>
      </c>
      <c r="J256" s="12">
        <v>42263.952662037031</v>
      </c>
      <c r="K256" t="b">
        <v>1</v>
      </c>
      <c r="L256">
        <v>314</v>
      </c>
      <c r="M256" t="b">
        <v>1</v>
      </c>
      <c r="N256" s="15" t="s">
        <v>8299</v>
      </c>
      <c r="O256" t="s">
        <v>8304</v>
      </c>
    </row>
    <row r="257" spans="1:15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2">
        <v>40618.48474537037</v>
      </c>
      <c r="J257" s="12">
        <v>40588.526412037041</v>
      </c>
      <c r="K257" t="b">
        <v>1</v>
      </c>
      <c r="L257">
        <v>188</v>
      </c>
      <c r="M257" t="b">
        <v>1</v>
      </c>
      <c r="N257" s="15" t="s">
        <v>8299</v>
      </c>
      <c r="O257" t="s">
        <v>8304</v>
      </c>
    </row>
    <row r="258" spans="1:15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2">
        <v>41349.769293981481</v>
      </c>
      <c r="J258" s="12">
        <v>41319.769293981481</v>
      </c>
      <c r="K258" t="b">
        <v>1</v>
      </c>
      <c r="L258">
        <v>275</v>
      </c>
      <c r="M258" t="b">
        <v>1</v>
      </c>
      <c r="N258" s="15" t="s">
        <v>8299</v>
      </c>
      <c r="O258" t="s">
        <v>8304</v>
      </c>
    </row>
    <row r="259" spans="1:15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2">
        <v>42509.626875000002</v>
      </c>
      <c r="J259" s="12">
        <v>42479.626875000002</v>
      </c>
      <c r="K259" t="b">
        <v>1</v>
      </c>
      <c r="L259">
        <v>560</v>
      </c>
      <c r="M259" t="b">
        <v>1</v>
      </c>
      <c r="N259" s="15" t="s">
        <v>8299</v>
      </c>
      <c r="O259" t="s">
        <v>8304</v>
      </c>
    </row>
    <row r="260" spans="1:15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2">
        <v>40712.051689814813</v>
      </c>
      <c r="J260" s="12">
        <v>40682.051689814813</v>
      </c>
      <c r="K260" t="b">
        <v>1</v>
      </c>
      <c r="L260">
        <v>688</v>
      </c>
      <c r="M260" t="b">
        <v>1</v>
      </c>
      <c r="N260" s="15" t="s">
        <v>8299</v>
      </c>
      <c r="O260" t="s">
        <v>8304</v>
      </c>
    </row>
    <row r="261" spans="1:15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2">
        <v>42102.738067129627</v>
      </c>
      <c r="J261" s="12">
        <v>42072.738067129627</v>
      </c>
      <c r="K261" t="b">
        <v>1</v>
      </c>
      <c r="L261">
        <v>942</v>
      </c>
      <c r="M261" t="b">
        <v>1</v>
      </c>
      <c r="N261" s="15" t="s">
        <v>8299</v>
      </c>
      <c r="O261" t="s">
        <v>8304</v>
      </c>
    </row>
    <row r="262" spans="1:15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2">
        <v>40376.415972222225</v>
      </c>
      <c r="J262" s="12">
        <v>40330.755543981482</v>
      </c>
      <c r="K262" t="b">
        <v>1</v>
      </c>
      <c r="L262">
        <v>88</v>
      </c>
      <c r="M262" t="b">
        <v>1</v>
      </c>
      <c r="N262" s="15" t="s">
        <v>8299</v>
      </c>
      <c r="O262" t="s">
        <v>8304</v>
      </c>
    </row>
    <row r="263" spans="1:15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2">
        <v>41067.621527777781</v>
      </c>
      <c r="J263" s="12">
        <v>41017.885462962964</v>
      </c>
      <c r="K263" t="b">
        <v>1</v>
      </c>
      <c r="L263">
        <v>220</v>
      </c>
      <c r="M263" t="b">
        <v>1</v>
      </c>
      <c r="N263" s="15" t="s">
        <v>8299</v>
      </c>
      <c r="O263" t="s">
        <v>8304</v>
      </c>
    </row>
    <row r="264" spans="1:15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2">
        <v>40600.24800925926</v>
      </c>
      <c r="J264" s="12">
        <v>40555.24800925926</v>
      </c>
      <c r="K264" t="b">
        <v>1</v>
      </c>
      <c r="L264">
        <v>145</v>
      </c>
      <c r="M264" t="b">
        <v>1</v>
      </c>
      <c r="N264" s="15" t="s">
        <v>8299</v>
      </c>
      <c r="O264" t="s">
        <v>8304</v>
      </c>
    </row>
    <row r="265" spans="1:15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2">
        <v>41179.954791666663</v>
      </c>
      <c r="J265" s="12">
        <v>41149.954791666663</v>
      </c>
      <c r="K265" t="b">
        <v>1</v>
      </c>
      <c r="L265">
        <v>963</v>
      </c>
      <c r="M265" t="b">
        <v>1</v>
      </c>
      <c r="N265" s="15" t="s">
        <v>8299</v>
      </c>
      <c r="O265" t="s">
        <v>8304</v>
      </c>
    </row>
    <row r="266" spans="1:15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2">
        <v>41040.620312500003</v>
      </c>
      <c r="J266" s="12">
        <v>41010.620312500003</v>
      </c>
      <c r="K266" t="b">
        <v>1</v>
      </c>
      <c r="L266">
        <v>91</v>
      </c>
      <c r="M266" t="b">
        <v>1</v>
      </c>
      <c r="N266" s="15" t="s">
        <v>8299</v>
      </c>
      <c r="O266" t="s">
        <v>8304</v>
      </c>
    </row>
    <row r="267" spans="1:15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2">
        <v>40308.844444444447</v>
      </c>
      <c r="J267" s="12">
        <v>40267.245717592588</v>
      </c>
      <c r="K267" t="b">
        <v>1</v>
      </c>
      <c r="L267">
        <v>58</v>
      </c>
      <c r="M267" t="b">
        <v>1</v>
      </c>
      <c r="N267" s="15" t="s">
        <v>8299</v>
      </c>
      <c r="O267" t="s">
        <v>8304</v>
      </c>
    </row>
    <row r="268" spans="1:15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2">
        <v>40291.160416666666</v>
      </c>
      <c r="J268" s="12">
        <v>40205.174849537041</v>
      </c>
      <c r="K268" t="b">
        <v>1</v>
      </c>
      <c r="L268">
        <v>36</v>
      </c>
      <c r="M268" t="b">
        <v>1</v>
      </c>
      <c r="N268" s="15" t="s">
        <v>8299</v>
      </c>
      <c r="O268" t="s">
        <v>8304</v>
      </c>
    </row>
    <row r="269" spans="1:15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2">
        <v>41815.452534722222</v>
      </c>
      <c r="J269" s="12">
        <v>41785.452534722222</v>
      </c>
      <c r="K269" t="b">
        <v>1</v>
      </c>
      <c r="L269">
        <v>165</v>
      </c>
      <c r="M269" t="b">
        <v>1</v>
      </c>
      <c r="N269" s="15" t="s">
        <v>8299</v>
      </c>
      <c r="O269" t="s">
        <v>8304</v>
      </c>
    </row>
    <row r="270" spans="1:15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2">
        <v>40854.194189814814</v>
      </c>
      <c r="J270" s="12">
        <v>40809.15252314815</v>
      </c>
      <c r="K270" t="b">
        <v>1</v>
      </c>
      <c r="L270">
        <v>111</v>
      </c>
      <c r="M270" t="b">
        <v>1</v>
      </c>
      <c r="N270" s="15" t="s">
        <v>8299</v>
      </c>
      <c r="O270" t="s">
        <v>8304</v>
      </c>
    </row>
    <row r="271" spans="1:15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2">
        <v>42788.197013888886</v>
      </c>
      <c r="J271" s="12">
        <v>42758.197013888886</v>
      </c>
      <c r="K271" t="b">
        <v>1</v>
      </c>
      <c r="L271">
        <v>1596</v>
      </c>
      <c r="M271" t="b">
        <v>1</v>
      </c>
      <c r="N271" s="15" t="s">
        <v>8299</v>
      </c>
      <c r="O271" t="s">
        <v>8304</v>
      </c>
    </row>
    <row r="272" spans="1:15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2">
        <v>40688.166666666664</v>
      </c>
      <c r="J272" s="12">
        <v>40637.866550925923</v>
      </c>
      <c r="K272" t="b">
        <v>1</v>
      </c>
      <c r="L272">
        <v>61</v>
      </c>
      <c r="M272" t="b">
        <v>1</v>
      </c>
      <c r="N272" s="15" t="s">
        <v>8299</v>
      </c>
      <c r="O272" t="s">
        <v>8304</v>
      </c>
    </row>
    <row r="273" spans="1:15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2">
        <v>41641.333333333336</v>
      </c>
      <c r="J273" s="12">
        <v>41612.10024305556</v>
      </c>
      <c r="K273" t="b">
        <v>1</v>
      </c>
      <c r="L273">
        <v>287</v>
      </c>
      <c r="M273" t="b">
        <v>1</v>
      </c>
      <c r="N273" s="15" t="s">
        <v>8299</v>
      </c>
      <c r="O273" t="s">
        <v>8304</v>
      </c>
    </row>
    <row r="274" spans="1:15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2">
        <v>40296.78402777778</v>
      </c>
      <c r="J274" s="12">
        <v>40235.900358796294</v>
      </c>
      <c r="K274" t="b">
        <v>1</v>
      </c>
      <c r="L274">
        <v>65</v>
      </c>
      <c r="M274" t="b">
        <v>1</v>
      </c>
      <c r="N274" s="15" t="s">
        <v>8299</v>
      </c>
      <c r="O274" t="s">
        <v>8304</v>
      </c>
    </row>
    <row r="275" spans="1:15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2">
        <v>40727.498449074075</v>
      </c>
      <c r="J275" s="12">
        <v>40697.498449074075</v>
      </c>
      <c r="K275" t="b">
        <v>1</v>
      </c>
      <c r="L275">
        <v>118</v>
      </c>
      <c r="M275" t="b">
        <v>1</v>
      </c>
      <c r="N275" s="15" t="s">
        <v>8299</v>
      </c>
      <c r="O275" t="s">
        <v>8304</v>
      </c>
    </row>
    <row r="276" spans="1:15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2">
        <v>41004.290972222225</v>
      </c>
      <c r="J276" s="12">
        <v>40969.912372685183</v>
      </c>
      <c r="K276" t="b">
        <v>1</v>
      </c>
      <c r="L276">
        <v>113</v>
      </c>
      <c r="M276" t="b">
        <v>1</v>
      </c>
      <c r="N276" s="15" t="s">
        <v>8299</v>
      </c>
      <c r="O276" t="s">
        <v>8304</v>
      </c>
    </row>
    <row r="277" spans="1:15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2">
        <v>41223.073680555557</v>
      </c>
      <c r="J277" s="12">
        <v>41193.032013888893</v>
      </c>
      <c r="K277" t="b">
        <v>1</v>
      </c>
      <c r="L277">
        <v>332</v>
      </c>
      <c r="M277" t="b">
        <v>1</v>
      </c>
      <c r="N277" s="15" t="s">
        <v>8299</v>
      </c>
      <c r="O277" t="s">
        <v>8304</v>
      </c>
    </row>
    <row r="278" spans="1:15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2">
        <v>41027.040208333332</v>
      </c>
      <c r="J278" s="12">
        <v>40967.081874999996</v>
      </c>
      <c r="K278" t="b">
        <v>1</v>
      </c>
      <c r="L278">
        <v>62</v>
      </c>
      <c r="M278" t="b">
        <v>1</v>
      </c>
      <c r="N278" s="15" t="s">
        <v>8299</v>
      </c>
      <c r="O278" t="s">
        <v>8304</v>
      </c>
    </row>
    <row r="279" spans="1:15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2">
        <v>42147.891423611116</v>
      </c>
      <c r="J279" s="12">
        <v>42117.891423611116</v>
      </c>
      <c r="K279" t="b">
        <v>1</v>
      </c>
      <c r="L279">
        <v>951</v>
      </c>
      <c r="M279" t="b">
        <v>1</v>
      </c>
      <c r="N279" s="15" t="s">
        <v>8299</v>
      </c>
      <c r="O279" t="s">
        <v>8304</v>
      </c>
    </row>
    <row r="280" spans="1:15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2">
        <v>41194.040960648148</v>
      </c>
      <c r="J280" s="12">
        <v>41164.040960648148</v>
      </c>
      <c r="K280" t="b">
        <v>1</v>
      </c>
      <c r="L280">
        <v>415</v>
      </c>
      <c r="M280" t="b">
        <v>1</v>
      </c>
      <c r="N280" s="15" t="s">
        <v>8299</v>
      </c>
      <c r="O280" t="s">
        <v>8304</v>
      </c>
    </row>
    <row r="281" spans="1:15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2">
        <v>42793.084027777775</v>
      </c>
      <c r="J281" s="12">
        <v>42759.244166666671</v>
      </c>
      <c r="K281" t="b">
        <v>1</v>
      </c>
      <c r="L281">
        <v>305</v>
      </c>
      <c r="M281" t="b">
        <v>1</v>
      </c>
      <c r="N281" s="15" t="s">
        <v>8299</v>
      </c>
      <c r="O281" t="s">
        <v>8304</v>
      </c>
    </row>
    <row r="282" spans="1:15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2">
        <v>41789.590682870366</v>
      </c>
      <c r="J282" s="12">
        <v>41744.590682870366</v>
      </c>
      <c r="K282" t="b">
        <v>1</v>
      </c>
      <c r="L282">
        <v>2139</v>
      </c>
      <c r="M282" t="b">
        <v>1</v>
      </c>
      <c r="N282" s="15" t="s">
        <v>8299</v>
      </c>
      <c r="O282" t="s">
        <v>8304</v>
      </c>
    </row>
    <row r="283" spans="1:15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2">
        <v>40035.80972222222</v>
      </c>
      <c r="J283" s="12">
        <v>39950.163344907407</v>
      </c>
      <c r="K283" t="b">
        <v>1</v>
      </c>
      <c r="L283">
        <v>79</v>
      </c>
      <c r="M283" t="b">
        <v>1</v>
      </c>
      <c r="N283" s="15" t="s">
        <v>8299</v>
      </c>
      <c r="O283" t="s">
        <v>8304</v>
      </c>
    </row>
    <row r="284" spans="1:15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2">
        <v>40231.916666666664</v>
      </c>
      <c r="J284" s="12">
        <v>40194.920046296298</v>
      </c>
      <c r="K284" t="b">
        <v>1</v>
      </c>
      <c r="L284">
        <v>179</v>
      </c>
      <c r="M284" t="b">
        <v>1</v>
      </c>
      <c r="N284" s="15" t="s">
        <v>8299</v>
      </c>
      <c r="O284" t="s">
        <v>8304</v>
      </c>
    </row>
    <row r="285" spans="1:15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2">
        <v>40695.207638888889</v>
      </c>
      <c r="J285" s="12">
        <v>40675.71</v>
      </c>
      <c r="K285" t="b">
        <v>1</v>
      </c>
      <c r="L285">
        <v>202</v>
      </c>
      <c r="M285" t="b">
        <v>1</v>
      </c>
      <c r="N285" s="15" t="s">
        <v>8299</v>
      </c>
      <c r="O285" t="s">
        <v>8304</v>
      </c>
    </row>
    <row r="286" spans="1:15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2">
        <v>40929.738194444442</v>
      </c>
      <c r="J286" s="12">
        <v>40904.738194444442</v>
      </c>
      <c r="K286" t="b">
        <v>1</v>
      </c>
      <c r="L286">
        <v>760</v>
      </c>
      <c r="M286" t="b">
        <v>1</v>
      </c>
      <c r="N286" s="15" t="s">
        <v>8299</v>
      </c>
      <c r="O286" t="s">
        <v>8304</v>
      </c>
    </row>
    <row r="287" spans="1:15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2">
        <v>41536.756111111114</v>
      </c>
      <c r="J287" s="12">
        <v>41506.756111111114</v>
      </c>
      <c r="K287" t="b">
        <v>1</v>
      </c>
      <c r="L287">
        <v>563</v>
      </c>
      <c r="M287" t="b">
        <v>1</v>
      </c>
      <c r="N287" s="15" t="s">
        <v>8299</v>
      </c>
      <c r="O287" t="s">
        <v>8304</v>
      </c>
    </row>
    <row r="288" spans="1:15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2">
        <v>41358.774583333332</v>
      </c>
      <c r="J288" s="12">
        <v>41313.816249999996</v>
      </c>
      <c r="K288" t="b">
        <v>1</v>
      </c>
      <c r="L288">
        <v>135</v>
      </c>
      <c r="M288" t="b">
        <v>1</v>
      </c>
      <c r="N288" s="15" t="s">
        <v>8299</v>
      </c>
      <c r="O288" t="s">
        <v>8304</v>
      </c>
    </row>
    <row r="289" spans="1:15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2">
        <v>41215.166666666664</v>
      </c>
      <c r="J289" s="12">
        <v>41184.277986111112</v>
      </c>
      <c r="K289" t="b">
        <v>1</v>
      </c>
      <c r="L289">
        <v>290</v>
      </c>
      <c r="M289" t="b">
        <v>1</v>
      </c>
      <c r="N289" s="15" t="s">
        <v>8299</v>
      </c>
      <c r="O289" t="s">
        <v>8304</v>
      </c>
    </row>
    <row r="290" spans="1:15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2">
        <v>41086.168900462959</v>
      </c>
      <c r="J290" s="12">
        <v>41051.168900462959</v>
      </c>
      <c r="K290" t="b">
        <v>1</v>
      </c>
      <c r="L290">
        <v>447</v>
      </c>
      <c r="M290" t="b">
        <v>1</v>
      </c>
      <c r="N290" s="15" t="s">
        <v>8299</v>
      </c>
      <c r="O290" t="s">
        <v>8304</v>
      </c>
    </row>
    <row r="291" spans="1:15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2">
        <v>41580.456412037034</v>
      </c>
      <c r="J291" s="12">
        <v>41550.456412037034</v>
      </c>
      <c r="K291" t="b">
        <v>1</v>
      </c>
      <c r="L291">
        <v>232</v>
      </c>
      <c r="M291" t="b">
        <v>1</v>
      </c>
      <c r="N291" s="15" t="s">
        <v>8299</v>
      </c>
      <c r="O291" t="s">
        <v>8304</v>
      </c>
    </row>
    <row r="292" spans="1:15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2">
        <v>40576.332638888889</v>
      </c>
      <c r="J292" s="12">
        <v>40526.36917824074</v>
      </c>
      <c r="K292" t="b">
        <v>1</v>
      </c>
      <c r="L292">
        <v>168</v>
      </c>
      <c r="M292" t="b">
        <v>1</v>
      </c>
      <c r="N292" s="15" t="s">
        <v>8299</v>
      </c>
      <c r="O292" t="s">
        <v>8304</v>
      </c>
    </row>
    <row r="293" spans="1:15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2">
        <v>41395.000694444447</v>
      </c>
      <c r="J293" s="12">
        <v>41376.769050925926</v>
      </c>
      <c r="K293" t="b">
        <v>1</v>
      </c>
      <c r="L293">
        <v>128</v>
      </c>
      <c r="M293" t="b">
        <v>1</v>
      </c>
      <c r="N293" s="15" t="s">
        <v>8299</v>
      </c>
      <c r="O293" t="s">
        <v>8304</v>
      </c>
    </row>
    <row r="294" spans="1:15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2">
        <v>40845.165972222225</v>
      </c>
      <c r="J294" s="12">
        <v>40812.803229166668</v>
      </c>
      <c r="K294" t="b">
        <v>1</v>
      </c>
      <c r="L294">
        <v>493</v>
      </c>
      <c r="M294" t="b">
        <v>1</v>
      </c>
      <c r="N294" s="15" t="s">
        <v>8299</v>
      </c>
      <c r="O294" t="s">
        <v>8304</v>
      </c>
    </row>
    <row r="295" spans="1:15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2">
        <v>41749.667986111112</v>
      </c>
      <c r="J295" s="12">
        <v>41719.667986111112</v>
      </c>
      <c r="K295" t="b">
        <v>1</v>
      </c>
      <c r="L295">
        <v>131</v>
      </c>
      <c r="M295" t="b">
        <v>1</v>
      </c>
      <c r="N295" s="15" t="s">
        <v>8299</v>
      </c>
      <c r="O295" t="s">
        <v>8304</v>
      </c>
    </row>
    <row r="296" spans="1:15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2">
        <v>40378.666666666664</v>
      </c>
      <c r="J296" s="12">
        <v>40343.084421296298</v>
      </c>
      <c r="K296" t="b">
        <v>1</v>
      </c>
      <c r="L296">
        <v>50</v>
      </c>
      <c r="M296" t="b">
        <v>1</v>
      </c>
      <c r="N296" s="15" t="s">
        <v>8299</v>
      </c>
      <c r="O296" t="s">
        <v>8304</v>
      </c>
    </row>
    <row r="297" spans="1:15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2">
        <v>41579</v>
      </c>
      <c r="J297" s="12">
        <v>41519.004733796297</v>
      </c>
      <c r="K297" t="b">
        <v>1</v>
      </c>
      <c r="L297">
        <v>665</v>
      </c>
      <c r="M297" t="b">
        <v>1</v>
      </c>
      <c r="N297" s="15" t="s">
        <v>8299</v>
      </c>
      <c r="O297" t="s">
        <v>8304</v>
      </c>
    </row>
    <row r="298" spans="1:15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2">
        <v>41159.475497685184</v>
      </c>
      <c r="J298" s="12">
        <v>41134.475497685184</v>
      </c>
      <c r="K298" t="b">
        <v>1</v>
      </c>
      <c r="L298">
        <v>129</v>
      </c>
      <c r="M298" t="b">
        <v>1</v>
      </c>
      <c r="N298" s="15" t="s">
        <v>8299</v>
      </c>
      <c r="O298" t="s">
        <v>8304</v>
      </c>
    </row>
    <row r="299" spans="1:15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2">
        <v>42125.165972222225</v>
      </c>
      <c r="J299" s="12">
        <v>42089.72802083334</v>
      </c>
      <c r="K299" t="b">
        <v>1</v>
      </c>
      <c r="L299">
        <v>142</v>
      </c>
      <c r="M299" t="b">
        <v>1</v>
      </c>
      <c r="N299" s="15" t="s">
        <v>8299</v>
      </c>
      <c r="O299" t="s">
        <v>8304</v>
      </c>
    </row>
    <row r="300" spans="1:15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2">
        <v>41768.875</v>
      </c>
      <c r="J300" s="12">
        <v>41709.463518518518</v>
      </c>
      <c r="K300" t="b">
        <v>1</v>
      </c>
      <c r="L300">
        <v>2436</v>
      </c>
      <c r="M300" t="b">
        <v>1</v>
      </c>
      <c r="N300" s="15" t="s">
        <v>8299</v>
      </c>
      <c r="O300" t="s">
        <v>8304</v>
      </c>
    </row>
    <row r="301" spans="1:15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2">
        <v>40499.266898148147</v>
      </c>
      <c r="J301" s="12">
        <v>40469.225231481483</v>
      </c>
      <c r="K301" t="b">
        <v>1</v>
      </c>
      <c r="L301">
        <v>244</v>
      </c>
      <c r="M301" t="b">
        <v>1</v>
      </c>
      <c r="N301" s="15" t="s">
        <v>8299</v>
      </c>
      <c r="O301" t="s">
        <v>8304</v>
      </c>
    </row>
    <row r="302" spans="1:15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2">
        <v>40657.959930555553</v>
      </c>
      <c r="J302" s="12">
        <v>40626.959930555553</v>
      </c>
      <c r="K302" t="b">
        <v>1</v>
      </c>
      <c r="L302">
        <v>298</v>
      </c>
      <c r="M302" t="b">
        <v>1</v>
      </c>
      <c r="N302" s="15" t="s">
        <v>8299</v>
      </c>
      <c r="O302" t="s">
        <v>8304</v>
      </c>
    </row>
    <row r="303" spans="1:15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2">
        <v>41352.696006944447</v>
      </c>
      <c r="J303" s="12">
        <v>41312.737673611111</v>
      </c>
      <c r="K303" t="b">
        <v>1</v>
      </c>
      <c r="L303">
        <v>251</v>
      </c>
      <c r="M303" t="b">
        <v>1</v>
      </c>
      <c r="N303" s="15" t="s">
        <v>8299</v>
      </c>
      <c r="O303" t="s">
        <v>8304</v>
      </c>
    </row>
    <row r="304" spans="1:15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2">
        <v>40963.856921296298</v>
      </c>
      <c r="J304" s="12">
        <v>40933.856921296298</v>
      </c>
      <c r="K304" t="b">
        <v>1</v>
      </c>
      <c r="L304">
        <v>108</v>
      </c>
      <c r="M304" t="b">
        <v>1</v>
      </c>
      <c r="N304" s="15" t="s">
        <v>8299</v>
      </c>
      <c r="O304" t="s">
        <v>8304</v>
      </c>
    </row>
    <row r="305" spans="1:15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2">
        <v>41062.071134259262</v>
      </c>
      <c r="J305" s="12">
        <v>41032.071134259262</v>
      </c>
      <c r="K305" t="b">
        <v>1</v>
      </c>
      <c r="L305">
        <v>82</v>
      </c>
      <c r="M305" t="b">
        <v>1</v>
      </c>
      <c r="N305" s="15" t="s">
        <v>8299</v>
      </c>
      <c r="O305" t="s">
        <v>8304</v>
      </c>
    </row>
    <row r="306" spans="1:15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2">
        <v>41153.083333333336</v>
      </c>
      <c r="J306" s="12">
        <v>41114.094872685186</v>
      </c>
      <c r="K306" t="b">
        <v>1</v>
      </c>
      <c r="L306">
        <v>74</v>
      </c>
      <c r="M306" t="b">
        <v>1</v>
      </c>
      <c r="N306" s="15" t="s">
        <v>8299</v>
      </c>
      <c r="O306" t="s">
        <v>8304</v>
      </c>
    </row>
    <row r="307" spans="1:15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2">
        <v>40978.630196759259</v>
      </c>
      <c r="J307" s="12">
        <v>40948.630196759259</v>
      </c>
      <c r="K307" t="b">
        <v>1</v>
      </c>
      <c r="L307">
        <v>189</v>
      </c>
      <c r="M307" t="b">
        <v>1</v>
      </c>
      <c r="N307" s="15" t="s">
        <v>8299</v>
      </c>
      <c r="O307" t="s">
        <v>8304</v>
      </c>
    </row>
    <row r="308" spans="1:15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2">
        <v>41353.795520833337</v>
      </c>
      <c r="J308" s="12">
        <v>41333.837187500001</v>
      </c>
      <c r="K308" t="b">
        <v>1</v>
      </c>
      <c r="L308">
        <v>80</v>
      </c>
      <c r="M308" t="b">
        <v>1</v>
      </c>
      <c r="N308" s="15" t="s">
        <v>8299</v>
      </c>
      <c r="O308" t="s">
        <v>8304</v>
      </c>
    </row>
    <row r="309" spans="1:15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2">
        <v>41312.944456018515</v>
      </c>
      <c r="J309" s="12">
        <v>41282.944456018515</v>
      </c>
      <c r="K309" t="b">
        <v>1</v>
      </c>
      <c r="L309">
        <v>576</v>
      </c>
      <c r="M309" t="b">
        <v>1</v>
      </c>
      <c r="N309" s="15" t="s">
        <v>8299</v>
      </c>
      <c r="O309" t="s">
        <v>8304</v>
      </c>
    </row>
    <row r="310" spans="1:15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2">
        <v>40612.694560185184</v>
      </c>
      <c r="J310" s="12">
        <v>40567.694560185184</v>
      </c>
      <c r="K310" t="b">
        <v>1</v>
      </c>
      <c r="L310">
        <v>202</v>
      </c>
      <c r="M310" t="b">
        <v>1</v>
      </c>
      <c r="N310" s="15" t="s">
        <v>8299</v>
      </c>
      <c r="O310" t="s">
        <v>8304</v>
      </c>
    </row>
    <row r="311" spans="1:15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2">
        <v>41155.751550925925</v>
      </c>
      <c r="J311" s="12">
        <v>41134.751550925925</v>
      </c>
      <c r="K311" t="b">
        <v>1</v>
      </c>
      <c r="L311">
        <v>238</v>
      </c>
      <c r="M311" t="b">
        <v>1</v>
      </c>
      <c r="N311" s="15" t="s">
        <v>8299</v>
      </c>
      <c r="O311" t="s">
        <v>8304</v>
      </c>
    </row>
    <row r="312" spans="1:15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2">
        <v>40836.083333333336</v>
      </c>
      <c r="J312" s="12">
        <v>40821.183136574073</v>
      </c>
      <c r="K312" t="b">
        <v>1</v>
      </c>
      <c r="L312">
        <v>36</v>
      </c>
      <c r="M312" t="b">
        <v>1</v>
      </c>
      <c r="N312" s="15" t="s">
        <v>8299</v>
      </c>
      <c r="O312" t="s">
        <v>8304</v>
      </c>
    </row>
    <row r="313" spans="1:15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2">
        <v>40909.332638888889</v>
      </c>
      <c r="J313" s="12">
        <v>40868.219814814816</v>
      </c>
      <c r="K313" t="b">
        <v>1</v>
      </c>
      <c r="L313">
        <v>150</v>
      </c>
      <c r="M313" t="b">
        <v>1</v>
      </c>
      <c r="N313" s="15" t="s">
        <v>8299</v>
      </c>
      <c r="O313" t="s">
        <v>8304</v>
      </c>
    </row>
    <row r="314" spans="1:15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2">
        <v>41378.877685185187</v>
      </c>
      <c r="J314" s="12">
        <v>41348.877685185187</v>
      </c>
      <c r="K314" t="b">
        <v>1</v>
      </c>
      <c r="L314">
        <v>146</v>
      </c>
      <c r="M314" t="b">
        <v>1</v>
      </c>
      <c r="N314" s="15" t="s">
        <v>8299</v>
      </c>
      <c r="O314" t="s">
        <v>8304</v>
      </c>
    </row>
    <row r="315" spans="1:15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2">
        <v>40401.665972222225</v>
      </c>
      <c r="J315" s="12">
        <v>40357.227939814817</v>
      </c>
      <c r="K315" t="b">
        <v>1</v>
      </c>
      <c r="L315">
        <v>222</v>
      </c>
      <c r="M315" t="b">
        <v>1</v>
      </c>
      <c r="N315" s="15" t="s">
        <v>8299</v>
      </c>
      <c r="O315" t="s">
        <v>8304</v>
      </c>
    </row>
    <row r="316" spans="1:15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2">
        <v>41334.833194444444</v>
      </c>
      <c r="J316" s="12">
        <v>41304.833194444444</v>
      </c>
      <c r="K316" t="b">
        <v>1</v>
      </c>
      <c r="L316">
        <v>120</v>
      </c>
      <c r="M316" t="b">
        <v>1</v>
      </c>
      <c r="N316" s="15" t="s">
        <v>8299</v>
      </c>
      <c r="O316" t="s">
        <v>8304</v>
      </c>
    </row>
    <row r="317" spans="1:15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2">
        <v>41143.77238425926</v>
      </c>
      <c r="J317" s="12">
        <v>41113.77238425926</v>
      </c>
      <c r="K317" t="b">
        <v>1</v>
      </c>
      <c r="L317">
        <v>126</v>
      </c>
      <c r="M317" t="b">
        <v>1</v>
      </c>
      <c r="N317" s="15" t="s">
        <v>8299</v>
      </c>
      <c r="O317" t="s">
        <v>8304</v>
      </c>
    </row>
    <row r="318" spans="1:15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2">
        <v>41984.207638888889</v>
      </c>
      <c r="J318" s="12">
        <v>41950.923576388886</v>
      </c>
      <c r="K318" t="b">
        <v>1</v>
      </c>
      <c r="L318">
        <v>158</v>
      </c>
      <c r="M318" t="b">
        <v>1</v>
      </c>
      <c r="N318" s="15" t="s">
        <v>8299</v>
      </c>
      <c r="O318" t="s">
        <v>8304</v>
      </c>
    </row>
    <row r="319" spans="1:15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2">
        <v>41619.676886574074</v>
      </c>
      <c r="J319" s="12">
        <v>41589.676886574074</v>
      </c>
      <c r="K319" t="b">
        <v>1</v>
      </c>
      <c r="L319">
        <v>316</v>
      </c>
      <c r="M319" t="b">
        <v>1</v>
      </c>
      <c r="N319" s="15" t="s">
        <v>8299</v>
      </c>
      <c r="O319" t="s">
        <v>8304</v>
      </c>
    </row>
    <row r="320" spans="1:15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2">
        <v>41359.997118055559</v>
      </c>
      <c r="J320" s="12">
        <v>41330.038784722223</v>
      </c>
      <c r="K320" t="b">
        <v>1</v>
      </c>
      <c r="L320">
        <v>284</v>
      </c>
      <c r="M320" t="b">
        <v>1</v>
      </c>
      <c r="N320" s="15" t="s">
        <v>8299</v>
      </c>
      <c r="O320" t="s">
        <v>8304</v>
      </c>
    </row>
    <row r="321" spans="1:15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2">
        <v>40211.332638888889</v>
      </c>
      <c r="J321" s="12">
        <v>40123.83829861111</v>
      </c>
      <c r="K321" t="b">
        <v>1</v>
      </c>
      <c r="L321">
        <v>51</v>
      </c>
      <c r="M321" t="b">
        <v>1</v>
      </c>
      <c r="N321" s="15" t="s">
        <v>8299</v>
      </c>
      <c r="O321" t="s">
        <v>8304</v>
      </c>
    </row>
    <row r="322" spans="1:15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2">
        <v>42360.958333333328</v>
      </c>
      <c r="J322" s="12">
        <v>42331.551307870366</v>
      </c>
      <c r="K322" t="b">
        <v>1</v>
      </c>
      <c r="L322">
        <v>158</v>
      </c>
      <c r="M322" t="b">
        <v>1</v>
      </c>
      <c r="N322" s="15" t="s">
        <v>8299</v>
      </c>
      <c r="O322" t="s">
        <v>8304</v>
      </c>
    </row>
    <row r="323" spans="1:15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2">
        <v>42682.488263888896</v>
      </c>
      <c r="J323" s="12">
        <v>42647.446597222224</v>
      </c>
      <c r="K323" t="b">
        <v>1</v>
      </c>
      <c r="L323">
        <v>337</v>
      </c>
      <c r="M323" t="b">
        <v>1</v>
      </c>
      <c r="N323" s="15" t="s">
        <v>8299</v>
      </c>
      <c r="O323" t="s">
        <v>8304</v>
      </c>
    </row>
    <row r="324" spans="1:15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2">
        <v>42503.57</v>
      </c>
      <c r="J324" s="12">
        <v>42473.57</v>
      </c>
      <c r="K324" t="b">
        <v>1</v>
      </c>
      <c r="L324">
        <v>186</v>
      </c>
      <c r="M324" t="b">
        <v>1</v>
      </c>
      <c r="N324" s="15" t="s">
        <v>8299</v>
      </c>
      <c r="O324" t="s">
        <v>8304</v>
      </c>
    </row>
    <row r="325" spans="1:15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2">
        <v>42725.332638888889</v>
      </c>
      <c r="J325" s="12">
        <v>42697.32136574074</v>
      </c>
      <c r="K325" t="b">
        <v>1</v>
      </c>
      <c r="L325">
        <v>58</v>
      </c>
      <c r="M325" t="b">
        <v>1</v>
      </c>
      <c r="N325" s="15" t="s">
        <v>8299</v>
      </c>
      <c r="O325" t="s">
        <v>8304</v>
      </c>
    </row>
    <row r="326" spans="1:15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2">
        <v>42217.626250000001</v>
      </c>
      <c r="J326" s="12">
        <v>42184.626250000001</v>
      </c>
      <c r="K326" t="b">
        <v>1</v>
      </c>
      <c r="L326">
        <v>82</v>
      </c>
      <c r="M326" t="b">
        <v>1</v>
      </c>
      <c r="N326" s="15" t="s">
        <v>8299</v>
      </c>
      <c r="O326" t="s">
        <v>8304</v>
      </c>
    </row>
    <row r="327" spans="1:15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2">
        <v>42724.187881944439</v>
      </c>
      <c r="J327" s="12">
        <v>42689.187881944439</v>
      </c>
      <c r="K327" t="b">
        <v>1</v>
      </c>
      <c r="L327">
        <v>736</v>
      </c>
      <c r="M327" t="b">
        <v>1</v>
      </c>
      <c r="N327" s="15" t="s">
        <v>8299</v>
      </c>
      <c r="O327" t="s">
        <v>8304</v>
      </c>
    </row>
    <row r="328" spans="1:15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2">
        <v>42808.956250000003</v>
      </c>
      <c r="J328" s="12">
        <v>42775.314884259264</v>
      </c>
      <c r="K328" t="b">
        <v>1</v>
      </c>
      <c r="L328">
        <v>1151</v>
      </c>
      <c r="M328" t="b">
        <v>1</v>
      </c>
      <c r="N328" s="15" t="s">
        <v>8299</v>
      </c>
      <c r="O328" t="s">
        <v>8304</v>
      </c>
    </row>
    <row r="329" spans="1:15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2">
        <v>42085.333333333328</v>
      </c>
      <c r="J329" s="12">
        <v>42058.235289351855</v>
      </c>
      <c r="K329" t="b">
        <v>1</v>
      </c>
      <c r="L329">
        <v>34</v>
      </c>
      <c r="M329" t="b">
        <v>1</v>
      </c>
      <c r="N329" s="15" t="s">
        <v>8299</v>
      </c>
      <c r="O329" t="s">
        <v>8304</v>
      </c>
    </row>
    <row r="330" spans="1:15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2">
        <v>42309.166666666672</v>
      </c>
      <c r="J330" s="12">
        <v>42278.946620370371</v>
      </c>
      <c r="K330" t="b">
        <v>1</v>
      </c>
      <c r="L330">
        <v>498</v>
      </c>
      <c r="M330" t="b">
        <v>1</v>
      </c>
      <c r="N330" s="15" t="s">
        <v>8299</v>
      </c>
      <c r="O330" t="s">
        <v>8304</v>
      </c>
    </row>
    <row r="331" spans="1:15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2">
        <v>42315.166666666672</v>
      </c>
      <c r="J331" s="12">
        <v>42291.46674768519</v>
      </c>
      <c r="K331" t="b">
        <v>1</v>
      </c>
      <c r="L331">
        <v>167</v>
      </c>
      <c r="M331" t="b">
        <v>1</v>
      </c>
      <c r="N331" s="15" t="s">
        <v>8299</v>
      </c>
      <c r="O331" t="s">
        <v>8304</v>
      </c>
    </row>
    <row r="332" spans="1:15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2">
        <v>41411.165972222225</v>
      </c>
      <c r="J332" s="12">
        <v>41379.515775462962</v>
      </c>
      <c r="K332" t="b">
        <v>1</v>
      </c>
      <c r="L332">
        <v>340</v>
      </c>
      <c r="M332" t="b">
        <v>1</v>
      </c>
      <c r="N332" s="15" t="s">
        <v>8299</v>
      </c>
      <c r="O332" t="s">
        <v>8304</v>
      </c>
    </row>
    <row r="333" spans="1:15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2">
        <v>42538.581412037034</v>
      </c>
      <c r="J333" s="12">
        <v>42507.581412037034</v>
      </c>
      <c r="K333" t="b">
        <v>1</v>
      </c>
      <c r="L333">
        <v>438</v>
      </c>
      <c r="M333" t="b">
        <v>1</v>
      </c>
      <c r="N333" s="15" t="s">
        <v>8299</v>
      </c>
      <c r="O333" t="s">
        <v>8304</v>
      </c>
    </row>
    <row r="334" spans="1:15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2">
        <v>42305.333333333328</v>
      </c>
      <c r="J334" s="12">
        <v>42263.680289351847</v>
      </c>
      <c r="K334" t="b">
        <v>1</v>
      </c>
      <c r="L334">
        <v>555</v>
      </c>
      <c r="M334" t="b">
        <v>1</v>
      </c>
      <c r="N334" s="15" t="s">
        <v>8299</v>
      </c>
      <c r="O334" t="s">
        <v>8304</v>
      </c>
    </row>
    <row r="335" spans="1:15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2">
        <v>42467.59480324074</v>
      </c>
      <c r="J335" s="12">
        <v>42437.636469907404</v>
      </c>
      <c r="K335" t="b">
        <v>1</v>
      </c>
      <c r="L335">
        <v>266</v>
      </c>
      <c r="M335" t="b">
        <v>1</v>
      </c>
      <c r="N335" s="15" t="s">
        <v>8299</v>
      </c>
      <c r="O335" t="s">
        <v>8304</v>
      </c>
    </row>
    <row r="336" spans="1:15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2">
        <v>42139.791666666672</v>
      </c>
      <c r="J336" s="12">
        <v>42101.682372685187</v>
      </c>
      <c r="K336" t="b">
        <v>1</v>
      </c>
      <c r="L336">
        <v>69</v>
      </c>
      <c r="M336" t="b">
        <v>1</v>
      </c>
      <c r="N336" s="15" t="s">
        <v>8299</v>
      </c>
      <c r="O336" t="s">
        <v>8304</v>
      </c>
    </row>
    <row r="337" spans="1:15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2">
        <v>42132.916666666672</v>
      </c>
      <c r="J337" s="12">
        <v>42101.737442129626</v>
      </c>
      <c r="K337" t="b">
        <v>1</v>
      </c>
      <c r="L337">
        <v>80</v>
      </c>
      <c r="M337" t="b">
        <v>1</v>
      </c>
      <c r="N337" s="15" t="s">
        <v>8299</v>
      </c>
      <c r="O337" t="s">
        <v>8304</v>
      </c>
    </row>
    <row r="338" spans="1:15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2">
        <v>42321.637939814813</v>
      </c>
      <c r="J338" s="12">
        <v>42291.596273148149</v>
      </c>
      <c r="K338" t="b">
        <v>1</v>
      </c>
      <c r="L338">
        <v>493</v>
      </c>
      <c r="M338" t="b">
        <v>1</v>
      </c>
      <c r="N338" s="15" t="s">
        <v>8299</v>
      </c>
      <c r="O338" t="s">
        <v>8304</v>
      </c>
    </row>
    <row r="339" spans="1:15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2">
        <v>42077.086898148147</v>
      </c>
      <c r="J339" s="12">
        <v>42047.128564814819</v>
      </c>
      <c r="K339" t="b">
        <v>1</v>
      </c>
      <c r="L339">
        <v>31</v>
      </c>
      <c r="M339" t="b">
        <v>1</v>
      </c>
      <c r="N339" s="15" t="s">
        <v>8299</v>
      </c>
      <c r="O339" t="s">
        <v>8304</v>
      </c>
    </row>
    <row r="340" spans="1:15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2">
        <v>42616.041666666672</v>
      </c>
      <c r="J340" s="12">
        <v>42559.755671296298</v>
      </c>
      <c r="K340" t="b">
        <v>1</v>
      </c>
      <c r="L340">
        <v>236</v>
      </c>
      <c r="M340" t="b">
        <v>1</v>
      </c>
      <c r="N340" s="15" t="s">
        <v>8299</v>
      </c>
      <c r="O340" t="s">
        <v>8304</v>
      </c>
    </row>
    <row r="341" spans="1:15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2">
        <v>42123.760046296295</v>
      </c>
      <c r="J341" s="12">
        <v>42093.760046296295</v>
      </c>
      <c r="K341" t="b">
        <v>1</v>
      </c>
      <c r="L341">
        <v>89</v>
      </c>
      <c r="M341" t="b">
        <v>1</v>
      </c>
      <c r="N341" s="15" t="s">
        <v>8299</v>
      </c>
      <c r="O341" t="s">
        <v>8304</v>
      </c>
    </row>
    <row r="342" spans="1:15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2">
        <v>42802.875</v>
      </c>
      <c r="J342" s="12">
        <v>42772.669062500005</v>
      </c>
      <c r="K342" t="b">
        <v>1</v>
      </c>
      <c r="L342">
        <v>299</v>
      </c>
      <c r="M342" t="b">
        <v>1</v>
      </c>
      <c r="N342" s="15" t="s">
        <v>8299</v>
      </c>
      <c r="O342" t="s">
        <v>8304</v>
      </c>
    </row>
    <row r="343" spans="1:15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2">
        <v>41913.165972222225</v>
      </c>
      <c r="J343" s="12">
        <v>41894.879606481481</v>
      </c>
      <c r="K343" t="b">
        <v>1</v>
      </c>
      <c r="L343">
        <v>55</v>
      </c>
      <c r="M343" t="b">
        <v>1</v>
      </c>
      <c r="N343" s="15" t="s">
        <v>8299</v>
      </c>
      <c r="O343" t="s">
        <v>8304</v>
      </c>
    </row>
    <row r="344" spans="1:15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2">
        <v>42489.780844907407</v>
      </c>
      <c r="J344" s="12">
        <v>42459.780844907407</v>
      </c>
      <c r="K344" t="b">
        <v>1</v>
      </c>
      <c r="L344">
        <v>325</v>
      </c>
      <c r="M344" t="b">
        <v>1</v>
      </c>
      <c r="N344" s="15" t="s">
        <v>8299</v>
      </c>
      <c r="O344" t="s">
        <v>8304</v>
      </c>
    </row>
    <row r="345" spans="1:15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2">
        <v>41957.125</v>
      </c>
      <c r="J345" s="12">
        <v>41926.73778935185</v>
      </c>
      <c r="K345" t="b">
        <v>1</v>
      </c>
      <c r="L345">
        <v>524</v>
      </c>
      <c r="M345" t="b">
        <v>1</v>
      </c>
      <c r="N345" s="15" t="s">
        <v>8299</v>
      </c>
      <c r="O345" t="s">
        <v>8304</v>
      </c>
    </row>
    <row r="346" spans="1:15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2">
        <v>42156.097222222219</v>
      </c>
      <c r="J346" s="12">
        <v>42111.970995370371</v>
      </c>
      <c r="K346" t="b">
        <v>1</v>
      </c>
      <c r="L346">
        <v>285</v>
      </c>
      <c r="M346" t="b">
        <v>1</v>
      </c>
      <c r="N346" s="15" t="s">
        <v>8299</v>
      </c>
      <c r="O346" t="s">
        <v>8304</v>
      </c>
    </row>
    <row r="347" spans="1:15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2">
        <v>42144.944328703699</v>
      </c>
      <c r="J347" s="12">
        <v>42114.944328703699</v>
      </c>
      <c r="K347" t="b">
        <v>1</v>
      </c>
      <c r="L347">
        <v>179</v>
      </c>
      <c r="M347" t="b">
        <v>1</v>
      </c>
      <c r="N347" s="15" t="s">
        <v>8299</v>
      </c>
      <c r="O347" t="s">
        <v>8304</v>
      </c>
    </row>
    <row r="348" spans="1:15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2">
        <v>42291.500243055561</v>
      </c>
      <c r="J348" s="12">
        <v>42261.500243055561</v>
      </c>
      <c r="K348" t="b">
        <v>1</v>
      </c>
      <c r="L348">
        <v>188</v>
      </c>
      <c r="M348" t="b">
        <v>1</v>
      </c>
      <c r="N348" s="15" t="s">
        <v>8299</v>
      </c>
      <c r="O348" t="s">
        <v>8304</v>
      </c>
    </row>
    <row r="349" spans="1:15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2">
        <v>42322.537141203706</v>
      </c>
      <c r="J349" s="12">
        <v>42292.495474537034</v>
      </c>
      <c r="K349" t="b">
        <v>1</v>
      </c>
      <c r="L349">
        <v>379</v>
      </c>
      <c r="M349" t="b">
        <v>1</v>
      </c>
      <c r="N349" s="15" t="s">
        <v>8299</v>
      </c>
      <c r="O349" t="s">
        <v>8304</v>
      </c>
    </row>
    <row r="350" spans="1:15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2">
        <v>42237.58699074074</v>
      </c>
      <c r="J350" s="12">
        <v>42207.58699074074</v>
      </c>
      <c r="K350" t="b">
        <v>1</v>
      </c>
      <c r="L350">
        <v>119</v>
      </c>
      <c r="M350" t="b">
        <v>1</v>
      </c>
      <c r="N350" s="15" t="s">
        <v>8299</v>
      </c>
      <c r="O350" t="s">
        <v>8304</v>
      </c>
    </row>
    <row r="351" spans="1:15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2">
        <v>42790.498935185184</v>
      </c>
      <c r="J351" s="12">
        <v>42760.498935185184</v>
      </c>
      <c r="K351" t="b">
        <v>1</v>
      </c>
      <c r="L351">
        <v>167</v>
      </c>
      <c r="M351" t="b">
        <v>1</v>
      </c>
      <c r="N351" s="15" t="s">
        <v>8299</v>
      </c>
      <c r="O351" t="s">
        <v>8304</v>
      </c>
    </row>
    <row r="352" spans="1:15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2">
        <v>42624.165972222225</v>
      </c>
      <c r="J352" s="12">
        <v>42586.066076388888</v>
      </c>
      <c r="K352" t="b">
        <v>1</v>
      </c>
      <c r="L352">
        <v>221</v>
      </c>
      <c r="M352" t="b">
        <v>1</v>
      </c>
      <c r="N352" s="15" t="s">
        <v>8299</v>
      </c>
      <c r="O352" t="s">
        <v>8304</v>
      </c>
    </row>
    <row r="353" spans="1:15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2">
        <v>42467.923078703709</v>
      </c>
      <c r="J353" s="12">
        <v>42427.964745370366</v>
      </c>
      <c r="K353" t="b">
        <v>1</v>
      </c>
      <c r="L353">
        <v>964</v>
      </c>
      <c r="M353" t="b">
        <v>1</v>
      </c>
      <c r="N353" s="15" t="s">
        <v>8299</v>
      </c>
      <c r="O353" t="s">
        <v>8304</v>
      </c>
    </row>
    <row r="354" spans="1:15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2">
        <v>41920.167453703703</v>
      </c>
      <c r="J354" s="12">
        <v>41890.167453703703</v>
      </c>
      <c r="K354" t="b">
        <v>1</v>
      </c>
      <c r="L354">
        <v>286</v>
      </c>
      <c r="M354" t="b">
        <v>1</v>
      </c>
      <c r="N354" s="15" t="s">
        <v>8299</v>
      </c>
      <c r="O354" t="s">
        <v>8304</v>
      </c>
    </row>
    <row r="355" spans="1:15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2">
        <v>42327.833553240736</v>
      </c>
      <c r="J355" s="12">
        <v>42297.791886574079</v>
      </c>
      <c r="K355" t="b">
        <v>1</v>
      </c>
      <c r="L355">
        <v>613</v>
      </c>
      <c r="M355" t="b">
        <v>1</v>
      </c>
      <c r="N355" s="15" t="s">
        <v>8299</v>
      </c>
      <c r="O355" t="s">
        <v>8304</v>
      </c>
    </row>
    <row r="356" spans="1:15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2">
        <v>42468.786122685182</v>
      </c>
      <c r="J356" s="12">
        <v>42438.827789351853</v>
      </c>
      <c r="K356" t="b">
        <v>1</v>
      </c>
      <c r="L356">
        <v>29</v>
      </c>
      <c r="M356" t="b">
        <v>1</v>
      </c>
      <c r="N356" s="15" t="s">
        <v>8299</v>
      </c>
      <c r="O356" t="s">
        <v>8304</v>
      </c>
    </row>
    <row r="357" spans="1:15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2">
        <v>41974.3355787037</v>
      </c>
      <c r="J357" s="12">
        <v>41943.293912037036</v>
      </c>
      <c r="K357" t="b">
        <v>1</v>
      </c>
      <c r="L357">
        <v>165</v>
      </c>
      <c r="M357" t="b">
        <v>1</v>
      </c>
      <c r="N357" s="15" t="s">
        <v>8299</v>
      </c>
      <c r="O357" t="s">
        <v>8304</v>
      </c>
    </row>
    <row r="358" spans="1:15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2">
        <v>42445.761493055557</v>
      </c>
      <c r="J358" s="12">
        <v>42415.803159722222</v>
      </c>
      <c r="K358" t="b">
        <v>1</v>
      </c>
      <c r="L358">
        <v>97</v>
      </c>
      <c r="M358" t="b">
        <v>1</v>
      </c>
      <c r="N358" s="15" t="s">
        <v>8299</v>
      </c>
      <c r="O358" t="s">
        <v>8304</v>
      </c>
    </row>
    <row r="359" spans="1:15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2">
        <v>42118.222187499996</v>
      </c>
      <c r="J359" s="12">
        <v>42078.222187499996</v>
      </c>
      <c r="K359" t="b">
        <v>1</v>
      </c>
      <c r="L359">
        <v>303</v>
      </c>
      <c r="M359" t="b">
        <v>1</v>
      </c>
      <c r="N359" s="15" t="s">
        <v>8299</v>
      </c>
      <c r="O359" t="s">
        <v>8304</v>
      </c>
    </row>
    <row r="360" spans="1:15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2">
        <v>42536.625</v>
      </c>
      <c r="J360" s="12">
        <v>42507.860196759255</v>
      </c>
      <c r="K360" t="b">
        <v>1</v>
      </c>
      <c r="L360">
        <v>267</v>
      </c>
      <c r="M360" t="b">
        <v>1</v>
      </c>
      <c r="N360" s="15" t="s">
        <v>8299</v>
      </c>
      <c r="O360" t="s">
        <v>8304</v>
      </c>
    </row>
    <row r="361" spans="1:15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2">
        <v>41957.216666666667</v>
      </c>
      <c r="J361" s="12">
        <v>41935.070486111108</v>
      </c>
      <c r="K361" t="b">
        <v>1</v>
      </c>
      <c r="L361">
        <v>302</v>
      </c>
      <c r="M361" t="b">
        <v>1</v>
      </c>
      <c r="N361" s="15" t="s">
        <v>8299</v>
      </c>
      <c r="O361" t="s">
        <v>8304</v>
      </c>
    </row>
    <row r="362" spans="1:15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2">
        <v>42208.132638888885</v>
      </c>
      <c r="J362" s="12">
        <v>42163.897916666669</v>
      </c>
      <c r="K362" t="b">
        <v>0</v>
      </c>
      <c r="L362">
        <v>87</v>
      </c>
      <c r="M362" t="b">
        <v>1</v>
      </c>
      <c r="N362" s="15" t="s">
        <v>8299</v>
      </c>
      <c r="O362" t="s">
        <v>8304</v>
      </c>
    </row>
    <row r="363" spans="1:15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2">
        <v>41966.042893518519</v>
      </c>
      <c r="J363" s="12">
        <v>41936.001226851848</v>
      </c>
      <c r="K363" t="b">
        <v>0</v>
      </c>
      <c r="L363">
        <v>354</v>
      </c>
      <c r="M363" t="b">
        <v>1</v>
      </c>
      <c r="N363" s="15" t="s">
        <v>8299</v>
      </c>
      <c r="O363" t="s">
        <v>8304</v>
      </c>
    </row>
    <row r="364" spans="1:15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2">
        <v>41859</v>
      </c>
      <c r="J364" s="12">
        <v>41837.210543981484</v>
      </c>
      <c r="K364" t="b">
        <v>0</v>
      </c>
      <c r="L364">
        <v>86</v>
      </c>
      <c r="M364" t="b">
        <v>1</v>
      </c>
      <c r="N364" s="15" t="s">
        <v>8299</v>
      </c>
      <c r="O364" t="s">
        <v>8304</v>
      </c>
    </row>
    <row r="365" spans="1:15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2">
        <v>40300.806944444441</v>
      </c>
      <c r="J365" s="12">
        <v>40255.744629629626</v>
      </c>
      <c r="K365" t="b">
        <v>0</v>
      </c>
      <c r="L365">
        <v>26</v>
      </c>
      <c r="M365" t="b">
        <v>1</v>
      </c>
      <c r="N365" s="15" t="s">
        <v>8299</v>
      </c>
      <c r="O365" t="s">
        <v>8304</v>
      </c>
    </row>
    <row r="366" spans="1:15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2">
        <v>41811.165972222225</v>
      </c>
      <c r="J366" s="12">
        <v>41780.859629629631</v>
      </c>
      <c r="K366" t="b">
        <v>0</v>
      </c>
      <c r="L366">
        <v>113</v>
      </c>
      <c r="M366" t="b">
        <v>1</v>
      </c>
      <c r="N366" s="15" t="s">
        <v>8299</v>
      </c>
      <c r="O366" t="s">
        <v>8304</v>
      </c>
    </row>
    <row r="367" spans="1:15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2">
        <v>41698.606469907405</v>
      </c>
      <c r="J367" s="12">
        <v>41668.606469907405</v>
      </c>
      <c r="K367" t="b">
        <v>0</v>
      </c>
      <c r="L367">
        <v>65</v>
      </c>
      <c r="M367" t="b">
        <v>1</v>
      </c>
      <c r="N367" s="15" t="s">
        <v>8299</v>
      </c>
      <c r="O367" t="s">
        <v>8304</v>
      </c>
    </row>
    <row r="368" spans="1:15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2">
        <v>41049.793032407404</v>
      </c>
      <c r="J368" s="12">
        <v>41019.793032407404</v>
      </c>
      <c r="K368" t="b">
        <v>0</v>
      </c>
      <c r="L368">
        <v>134</v>
      </c>
      <c r="M368" t="b">
        <v>1</v>
      </c>
      <c r="N368" s="15" t="s">
        <v>8299</v>
      </c>
      <c r="O368" t="s">
        <v>8304</v>
      </c>
    </row>
    <row r="369" spans="1:15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2">
        <v>41395.207638888889</v>
      </c>
      <c r="J369" s="12">
        <v>41355.577291666668</v>
      </c>
      <c r="K369" t="b">
        <v>0</v>
      </c>
      <c r="L369">
        <v>119</v>
      </c>
      <c r="M369" t="b">
        <v>1</v>
      </c>
      <c r="N369" s="15" t="s">
        <v>8299</v>
      </c>
      <c r="O369" t="s">
        <v>8304</v>
      </c>
    </row>
    <row r="370" spans="1:15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2">
        <v>42078.563912037032</v>
      </c>
      <c r="J370" s="12">
        <v>42043.605578703704</v>
      </c>
      <c r="K370" t="b">
        <v>0</v>
      </c>
      <c r="L370">
        <v>159</v>
      </c>
      <c r="M370" t="b">
        <v>1</v>
      </c>
      <c r="N370" s="15" t="s">
        <v>8299</v>
      </c>
      <c r="O370" t="s">
        <v>8304</v>
      </c>
    </row>
    <row r="371" spans="1:15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2">
        <v>40923.551724537036</v>
      </c>
      <c r="J371" s="12">
        <v>40893.551724537036</v>
      </c>
      <c r="K371" t="b">
        <v>0</v>
      </c>
      <c r="L371">
        <v>167</v>
      </c>
      <c r="M371" t="b">
        <v>1</v>
      </c>
      <c r="N371" s="15" t="s">
        <v>8299</v>
      </c>
      <c r="O371" t="s">
        <v>8304</v>
      </c>
    </row>
    <row r="372" spans="1:15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2">
        <v>42741.795138888891</v>
      </c>
      <c r="J372" s="12">
        <v>42711.795138888891</v>
      </c>
      <c r="K372" t="b">
        <v>0</v>
      </c>
      <c r="L372">
        <v>43</v>
      </c>
      <c r="M372" t="b">
        <v>1</v>
      </c>
      <c r="N372" s="15" t="s">
        <v>8299</v>
      </c>
      <c r="O372" t="s">
        <v>8304</v>
      </c>
    </row>
    <row r="373" spans="1:15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2">
        <v>41306.767812500002</v>
      </c>
      <c r="J373" s="12">
        <v>41261.767812500002</v>
      </c>
      <c r="K373" t="b">
        <v>0</v>
      </c>
      <c r="L373">
        <v>1062</v>
      </c>
      <c r="M373" t="b">
        <v>1</v>
      </c>
      <c r="N373" s="15" t="s">
        <v>8299</v>
      </c>
      <c r="O373" t="s">
        <v>8304</v>
      </c>
    </row>
    <row r="374" spans="1:15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2">
        <v>42465.666666666672</v>
      </c>
      <c r="J374" s="12">
        <v>42425.576898148152</v>
      </c>
      <c r="K374" t="b">
        <v>0</v>
      </c>
      <c r="L374">
        <v>9</v>
      </c>
      <c r="M374" t="b">
        <v>1</v>
      </c>
      <c r="N374" s="15" t="s">
        <v>8299</v>
      </c>
      <c r="O374" t="s">
        <v>8304</v>
      </c>
    </row>
    <row r="375" spans="1:15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2">
        <v>41108.91201388889</v>
      </c>
      <c r="J375" s="12">
        <v>41078.91201388889</v>
      </c>
      <c r="K375" t="b">
        <v>0</v>
      </c>
      <c r="L375">
        <v>89</v>
      </c>
      <c r="M375" t="b">
        <v>1</v>
      </c>
      <c r="N375" s="15" t="s">
        <v>8299</v>
      </c>
      <c r="O375" t="s">
        <v>8304</v>
      </c>
    </row>
    <row r="376" spans="1:15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2">
        <v>40802.889247685183</v>
      </c>
      <c r="J376" s="12">
        <v>40757.889247685183</v>
      </c>
      <c r="K376" t="b">
        <v>0</v>
      </c>
      <c r="L376">
        <v>174</v>
      </c>
      <c r="M376" t="b">
        <v>1</v>
      </c>
      <c r="N376" s="15" t="s">
        <v>8299</v>
      </c>
      <c r="O376" t="s">
        <v>8304</v>
      </c>
    </row>
    <row r="377" spans="1:15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2">
        <v>41699.720833333333</v>
      </c>
      <c r="J377" s="12">
        <v>41657.985081018516</v>
      </c>
      <c r="K377" t="b">
        <v>0</v>
      </c>
      <c r="L377">
        <v>14</v>
      </c>
      <c r="M377" t="b">
        <v>1</v>
      </c>
      <c r="N377" s="15" t="s">
        <v>8299</v>
      </c>
      <c r="O377" t="s">
        <v>8304</v>
      </c>
    </row>
    <row r="378" spans="1:15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2">
        <v>42607.452731481477</v>
      </c>
      <c r="J378" s="12">
        <v>42576.452731481477</v>
      </c>
      <c r="K378" t="b">
        <v>0</v>
      </c>
      <c r="L378">
        <v>48</v>
      </c>
      <c r="M378" t="b">
        <v>1</v>
      </c>
      <c r="N378" s="15" t="s">
        <v>8299</v>
      </c>
      <c r="O378" t="s">
        <v>8304</v>
      </c>
    </row>
    <row r="379" spans="1:15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2">
        <v>42322.292361111111</v>
      </c>
      <c r="J379" s="12">
        <v>42292.250787037032</v>
      </c>
      <c r="K379" t="b">
        <v>0</v>
      </c>
      <c r="L379">
        <v>133</v>
      </c>
      <c r="M379" t="b">
        <v>1</v>
      </c>
      <c r="N379" s="15" t="s">
        <v>8299</v>
      </c>
      <c r="O379" t="s">
        <v>8304</v>
      </c>
    </row>
    <row r="380" spans="1:15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2">
        <v>42394.994444444441</v>
      </c>
      <c r="J380" s="12">
        <v>42370.571851851855</v>
      </c>
      <c r="K380" t="b">
        <v>0</v>
      </c>
      <c r="L380">
        <v>83</v>
      </c>
      <c r="M380" t="b">
        <v>1</v>
      </c>
      <c r="N380" s="15" t="s">
        <v>8299</v>
      </c>
      <c r="O380" t="s">
        <v>8304</v>
      </c>
    </row>
    <row r="381" spans="1:15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2">
        <v>41032.688333333332</v>
      </c>
      <c r="J381" s="12">
        <v>40987.688333333332</v>
      </c>
      <c r="K381" t="b">
        <v>0</v>
      </c>
      <c r="L381">
        <v>149</v>
      </c>
      <c r="M381" t="b">
        <v>1</v>
      </c>
      <c r="N381" s="15" t="s">
        <v>8299</v>
      </c>
      <c r="O381" t="s">
        <v>8304</v>
      </c>
    </row>
    <row r="382" spans="1:15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2">
        <v>42392.719814814816</v>
      </c>
      <c r="J382" s="12">
        <v>42367.719814814816</v>
      </c>
      <c r="K382" t="b">
        <v>0</v>
      </c>
      <c r="L382">
        <v>49</v>
      </c>
      <c r="M382" t="b">
        <v>1</v>
      </c>
      <c r="N382" s="15" t="s">
        <v>8299</v>
      </c>
      <c r="O382" t="s">
        <v>8304</v>
      </c>
    </row>
    <row r="383" spans="1:15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2">
        <v>41120.208333333336</v>
      </c>
      <c r="J383" s="12">
        <v>41085.698113425926</v>
      </c>
      <c r="K383" t="b">
        <v>0</v>
      </c>
      <c r="L383">
        <v>251</v>
      </c>
      <c r="M383" t="b">
        <v>1</v>
      </c>
      <c r="N383" s="15" t="s">
        <v>8299</v>
      </c>
      <c r="O383" t="s">
        <v>8304</v>
      </c>
    </row>
    <row r="384" spans="1:15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2">
        <v>41158.709490740745</v>
      </c>
      <c r="J384" s="12">
        <v>41144.709490740745</v>
      </c>
      <c r="K384" t="b">
        <v>0</v>
      </c>
      <c r="L384">
        <v>22</v>
      </c>
      <c r="M384" t="b">
        <v>1</v>
      </c>
      <c r="N384" s="15" t="s">
        <v>8299</v>
      </c>
      <c r="O384" t="s">
        <v>8304</v>
      </c>
    </row>
    <row r="385" spans="1:15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2">
        <v>41778.117581018516</v>
      </c>
      <c r="J385" s="12">
        <v>41755.117581018516</v>
      </c>
      <c r="K385" t="b">
        <v>0</v>
      </c>
      <c r="L385">
        <v>48</v>
      </c>
      <c r="M385" t="b">
        <v>1</v>
      </c>
      <c r="N385" s="15" t="s">
        <v>8299</v>
      </c>
      <c r="O385" t="s">
        <v>8304</v>
      </c>
    </row>
    <row r="386" spans="1:15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2">
        <v>42010.781793981485</v>
      </c>
      <c r="J386" s="12">
        <v>41980.781793981485</v>
      </c>
      <c r="K386" t="b">
        <v>0</v>
      </c>
      <c r="L386">
        <v>383</v>
      </c>
      <c r="M386" t="b">
        <v>1</v>
      </c>
      <c r="N386" s="15" t="s">
        <v>8299</v>
      </c>
      <c r="O386" t="s">
        <v>8304</v>
      </c>
    </row>
    <row r="387" spans="1:15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2">
        <v>41964.626168981486</v>
      </c>
      <c r="J387" s="12">
        <v>41934.584502314814</v>
      </c>
      <c r="K387" t="b">
        <v>0</v>
      </c>
      <c r="L387">
        <v>237</v>
      </c>
      <c r="M387" t="b">
        <v>1</v>
      </c>
      <c r="N387" s="15" t="s">
        <v>8299</v>
      </c>
      <c r="O387" t="s">
        <v>8304</v>
      </c>
    </row>
    <row r="388" spans="1:15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2">
        <v>42226.951284722221</v>
      </c>
      <c r="J388" s="12">
        <v>42211.951284722221</v>
      </c>
      <c r="K388" t="b">
        <v>0</v>
      </c>
      <c r="L388">
        <v>13</v>
      </c>
      <c r="M388" t="b">
        <v>1</v>
      </c>
      <c r="N388" s="15" t="s">
        <v>8299</v>
      </c>
      <c r="O388" t="s">
        <v>8304</v>
      </c>
    </row>
    <row r="389" spans="1:15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2">
        <v>42231.25</v>
      </c>
      <c r="J389" s="12">
        <v>42200.67659722222</v>
      </c>
      <c r="K389" t="b">
        <v>0</v>
      </c>
      <c r="L389">
        <v>562</v>
      </c>
      <c r="M389" t="b">
        <v>1</v>
      </c>
      <c r="N389" s="15" t="s">
        <v>8299</v>
      </c>
      <c r="O389" t="s">
        <v>8304</v>
      </c>
    </row>
    <row r="390" spans="1:15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2">
        <v>42579.076157407413</v>
      </c>
      <c r="J390" s="12">
        <v>42549.076157407413</v>
      </c>
      <c r="K390" t="b">
        <v>0</v>
      </c>
      <c r="L390">
        <v>71</v>
      </c>
      <c r="M390" t="b">
        <v>1</v>
      </c>
      <c r="N390" s="15" t="s">
        <v>8299</v>
      </c>
      <c r="O390" t="s">
        <v>8304</v>
      </c>
    </row>
    <row r="391" spans="1:15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2">
        <v>41705.957638888889</v>
      </c>
      <c r="J391" s="12">
        <v>41674.063078703701</v>
      </c>
      <c r="K391" t="b">
        <v>0</v>
      </c>
      <c r="L391">
        <v>1510</v>
      </c>
      <c r="M391" t="b">
        <v>1</v>
      </c>
      <c r="N391" s="15" t="s">
        <v>8299</v>
      </c>
      <c r="O391" t="s">
        <v>8304</v>
      </c>
    </row>
    <row r="392" spans="1:15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2">
        <v>42132.036712962959</v>
      </c>
      <c r="J392" s="12">
        <v>42112.036712962959</v>
      </c>
      <c r="K392" t="b">
        <v>0</v>
      </c>
      <c r="L392">
        <v>14</v>
      </c>
      <c r="M392" t="b">
        <v>1</v>
      </c>
      <c r="N392" s="15" t="s">
        <v>8299</v>
      </c>
      <c r="O392" t="s">
        <v>8304</v>
      </c>
    </row>
    <row r="393" spans="1:15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2">
        <v>40895.040972222225</v>
      </c>
      <c r="J393" s="12">
        <v>40865.042256944449</v>
      </c>
      <c r="K393" t="b">
        <v>0</v>
      </c>
      <c r="L393">
        <v>193</v>
      </c>
      <c r="M393" t="b">
        <v>1</v>
      </c>
      <c r="N393" s="15" t="s">
        <v>8299</v>
      </c>
      <c r="O393" t="s">
        <v>8304</v>
      </c>
    </row>
    <row r="394" spans="1:15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2">
        <v>40794.125</v>
      </c>
      <c r="J394" s="12">
        <v>40763.717256944445</v>
      </c>
      <c r="K394" t="b">
        <v>0</v>
      </c>
      <c r="L394">
        <v>206</v>
      </c>
      <c r="M394" t="b">
        <v>1</v>
      </c>
      <c r="N394" s="15" t="s">
        <v>8299</v>
      </c>
      <c r="O394" t="s">
        <v>8304</v>
      </c>
    </row>
    <row r="395" spans="1:15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2">
        <v>41557.708935185183</v>
      </c>
      <c r="J395" s="12">
        <v>41526.708935185183</v>
      </c>
      <c r="K395" t="b">
        <v>0</v>
      </c>
      <c r="L395">
        <v>351</v>
      </c>
      <c r="M395" t="b">
        <v>1</v>
      </c>
      <c r="N395" s="15" t="s">
        <v>8299</v>
      </c>
      <c r="O395" t="s">
        <v>8304</v>
      </c>
    </row>
    <row r="396" spans="1:15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2">
        <v>42477.776412037041</v>
      </c>
      <c r="J396" s="12">
        <v>42417.818078703705</v>
      </c>
      <c r="K396" t="b">
        <v>0</v>
      </c>
      <c r="L396">
        <v>50</v>
      </c>
      <c r="M396" t="b">
        <v>1</v>
      </c>
      <c r="N396" s="15" t="s">
        <v>8299</v>
      </c>
      <c r="O396" t="s">
        <v>8304</v>
      </c>
    </row>
    <row r="397" spans="1:15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2">
        <v>41026.897222222222</v>
      </c>
      <c r="J397" s="12">
        <v>40990.909259259257</v>
      </c>
      <c r="K397" t="b">
        <v>0</v>
      </c>
      <c r="L397">
        <v>184</v>
      </c>
      <c r="M397" t="b">
        <v>1</v>
      </c>
      <c r="N397" s="15" t="s">
        <v>8299</v>
      </c>
      <c r="O397" t="s">
        <v>8304</v>
      </c>
    </row>
    <row r="398" spans="1:15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2">
        <v>41097.564884259256</v>
      </c>
      <c r="J398" s="12">
        <v>41082.564884259256</v>
      </c>
      <c r="K398" t="b">
        <v>0</v>
      </c>
      <c r="L398">
        <v>196</v>
      </c>
      <c r="M398" t="b">
        <v>1</v>
      </c>
      <c r="N398" s="15" t="s">
        <v>8299</v>
      </c>
      <c r="O398" t="s">
        <v>8304</v>
      </c>
    </row>
    <row r="399" spans="1:15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2">
        <v>40422.155555555553</v>
      </c>
      <c r="J399" s="12">
        <v>40379.776435185187</v>
      </c>
      <c r="K399" t="b">
        <v>0</v>
      </c>
      <c r="L399">
        <v>229</v>
      </c>
      <c r="M399" t="b">
        <v>1</v>
      </c>
      <c r="N399" s="15" t="s">
        <v>8299</v>
      </c>
      <c r="O399" t="s">
        <v>8304</v>
      </c>
    </row>
    <row r="400" spans="1:15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2">
        <v>42123.793124999997</v>
      </c>
      <c r="J400" s="12">
        <v>42078.793124999997</v>
      </c>
      <c r="K400" t="b">
        <v>0</v>
      </c>
      <c r="L400">
        <v>67</v>
      </c>
      <c r="M400" t="b">
        <v>1</v>
      </c>
      <c r="N400" s="15" t="s">
        <v>8299</v>
      </c>
      <c r="O400" t="s">
        <v>8304</v>
      </c>
    </row>
    <row r="401" spans="1:15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2">
        <v>42718.5</v>
      </c>
      <c r="J401" s="12">
        <v>42687.875775462962</v>
      </c>
      <c r="K401" t="b">
        <v>0</v>
      </c>
      <c r="L401">
        <v>95</v>
      </c>
      <c r="M401" t="b">
        <v>1</v>
      </c>
      <c r="N401" s="15" t="s">
        <v>8299</v>
      </c>
      <c r="O401" t="s">
        <v>8304</v>
      </c>
    </row>
    <row r="402" spans="1:15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2">
        <v>41776.145833333336</v>
      </c>
      <c r="J402" s="12">
        <v>41745.635960648149</v>
      </c>
      <c r="K402" t="b">
        <v>0</v>
      </c>
      <c r="L402">
        <v>62</v>
      </c>
      <c r="M402" t="b">
        <v>1</v>
      </c>
      <c r="N402" s="15" t="s">
        <v>8299</v>
      </c>
      <c r="O402" t="s">
        <v>8304</v>
      </c>
    </row>
    <row r="403" spans="1:15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2">
        <v>40762.842245370368</v>
      </c>
      <c r="J403" s="12">
        <v>40732.842245370368</v>
      </c>
      <c r="K403" t="b">
        <v>0</v>
      </c>
      <c r="L403">
        <v>73</v>
      </c>
      <c r="M403" t="b">
        <v>1</v>
      </c>
      <c r="N403" s="15" t="s">
        <v>8299</v>
      </c>
      <c r="O403" t="s">
        <v>8304</v>
      </c>
    </row>
    <row r="404" spans="1:15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2">
        <v>42313.58121527778</v>
      </c>
      <c r="J404" s="12">
        <v>42292.539548611108</v>
      </c>
      <c r="K404" t="b">
        <v>0</v>
      </c>
      <c r="L404">
        <v>43</v>
      </c>
      <c r="M404" t="b">
        <v>1</v>
      </c>
      <c r="N404" s="15" t="s">
        <v>8299</v>
      </c>
      <c r="O404" t="s">
        <v>8304</v>
      </c>
    </row>
    <row r="405" spans="1:15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2">
        <v>40765.297222222223</v>
      </c>
      <c r="J405" s="12">
        <v>40718.310659722221</v>
      </c>
      <c r="K405" t="b">
        <v>0</v>
      </c>
      <c r="L405">
        <v>70</v>
      </c>
      <c r="M405" t="b">
        <v>1</v>
      </c>
      <c r="N405" s="15" t="s">
        <v>8299</v>
      </c>
      <c r="O405" t="s">
        <v>8304</v>
      </c>
    </row>
    <row r="406" spans="1:15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2">
        <v>41675.961111111108</v>
      </c>
      <c r="J406" s="12">
        <v>41646.628032407411</v>
      </c>
      <c r="K406" t="b">
        <v>0</v>
      </c>
      <c r="L406">
        <v>271</v>
      </c>
      <c r="M406" t="b">
        <v>1</v>
      </c>
      <c r="N406" s="15" t="s">
        <v>8299</v>
      </c>
      <c r="O406" t="s">
        <v>8304</v>
      </c>
    </row>
    <row r="407" spans="1:15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2">
        <v>41704.08494212963</v>
      </c>
      <c r="J407" s="12">
        <v>41674.08494212963</v>
      </c>
      <c r="K407" t="b">
        <v>0</v>
      </c>
      <c r="L407">
        <v>55</v>
      </c>
      <c r="M407" t="b">
        <v>1</v>
      </c>
      <c r="N407" s="15" t="s">
        <v>8299</v>
      </c>
      <c r="O407" t="s">
        <v>8304</v>
      </c>
    </row>
    <row r="408" spans="1:15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2">
        <v>40672.249305555553</v>
      </c>
      <c r="J408" s="12">
        <v>40638.162465277775</v>
      </c>
      <c r="K408" t="b">
        <v>0</v>
      </c>
      <c r="L408">
        <v>35</v>
      </c>
      <c r="M408" t="b">
        <v>1</v>
      </c>
      <c r="N408" s="15" t="s">
        <v>8299</v>
      </c>
      <c r="O408" t="s">
        <v>8304</v>
      </c>
    </row>
    <row r="409" spans="1:15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2">
        <v>40866.912615740745</v>
      </c>
      <c r="J409" s="12">
        <v>40806.870949074073</v>
      </c>
      <c r="K409" t="b">
        <v>0</v>
      </c>
      <c r="L409">
        <v>22</v>
      </c>
      <c r="M409" t="b">
        <v>1</v>
      </c>
      <c r="N409" s="15" t="s">
        <v>8299</v>
      </c>
      <c r="O409" t="s">
        <v>8304</v>
      </c>
    </row>
    <row r="410" spans="1:15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2">
        <v>41583.777662037035</v>
      </c>
      <c r="J410" s="12">
        <v>41543.735995370371</v>
      </c>
      <c r="K410" t="b">
        <v>0</v>
      </c>
      <c r="L410">
        <v>38</v>
      </c>
      <c r="M410" t="b">
        <v>1</v>
      </c>
      <c r="N410" s="15" t="s">
        <v>8299</v>
      </c>
      <c r="O410" t="s">
        <v>8304</v>
      </c>
    </row>
    <row r="411" spans="1:15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2">
        <v>42573.862777777773</v>
      </c>
      <c r="J411" s="12">
        <v>42543.862777777773</v>
      </c>
      <c r="K411" t="b">
        <v>0</v>
      </c>
      <c r="L411">
        <v>15</v>
      </c>
      <c r="M411" t="b">
        <v>1</v>
      </c>
      <c r="N411" s="15" t="s">
        <v>8299</v>
      </c>
      <c r="O411" t="s">
        <v>8304</v>
      </c>
    </row>
    <row r="412" spans="1:15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2">
        <v>42173.981446759266</v>
      </c>
      <c r="J412" s="12">
        <v>42113.981446759266</v>
      </c>
      <c r="K412" t="b">
        <v>0</v>
      </c>
      <c r="L412">
        <v>7</v>
      </c>
      <c r="M412" t="b">
        <v>1</v>
      </c>
      <c r="N412" s="15" t="s">
        <v>8299</v>
      </c>
      <c r="O412" t="s">
        <v>8304</v>
      </c>
    </row>
    <row r="413" spans="1:15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2">
        <v>41630.208333333336</v>
      </c>
      <c r="J413" s="12">
        <v>41598.17597222222</v>
      </c>
      <c r="K413" t="b">
        <v>0</v>
      </c>
      <c r="L413">
        <v>241</v>
      </c>
      <c r="M413" t="b">
        <v>1</v>
      </c>
      <c r="N413" s="15" t="s">
        <v>8299</v>
      </c>
      <c r="O413" t="s">
        <v>8304</v>
      </c>
    </row>
    <row r="414" spans="1:15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2">
        <v>41115.742800925924</v>
      </c>
      <c r="J414" s="12">
        <v>41099.742800925924</v>
      </c>
      <c r="K414" t="b">
        <v>0</v>
      </c>
      <c r="L414">
        <v>55</v>
      </c>
      <c r="M414" t="b">
        <v>1</v>
      </c>
      <c r="N414" s="15" t="s">
        <v>8299</v>
      </c>
      <c r="O414" t="s">
        <v>8304</v>
      </c>
    </row>
    <row r="415" spans="1:15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2">
        <v>41109.877442129626</v>
      </c>
      <c r="J415" s="12">
        <v>41079.877442129626</v>
      </c>
      <c r="K415" t="b">
        <v>0</v>
      </c>
      <c r="L415">
        <v>171</v>
      </c>
      <c r="M415" t="b">
        <v>1</v>
      </c>
      <c r="N415" s="15" t="s">
        <v>8299</v>
      </c>
      <c r="O415" t="s">
        <v>8304</v>
      </c>
    </row>
    <row r="416" spans="1:15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2">
        <v>41559.063252314816</v>
      </c>
      <c r="J416" s="12">
        <v>41529.063252314816</v>
      </c>
      <c r="K416" t="b">
        <v>0</v>
      </c>
      <c r="L416">
        <v>208</v>
      </c>
      <c r="M416" t="b">
        <v>1</v>
      </c>
      <c r="N416" s="15" t="s">
        <v>8299</v>
      </c>
      <c r="O416" t="s">
        <v>8304</v>
      </c>
    </row>
    <row r="417" spans="1:15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2">
        <v>41929.5</v>
      </c>
      <c r="J417" s="12">
        <v>41904.851875</v>
      </c>
      <c r="K417" t="b">
        <v>0</v>
      </c>
      <c r="L417">
        <v>21</v>
      </c>
      <c r="M417" t="b">
        <v>1</v>
      </c>
      <c r="N417" s="15" t="s">
        <v>8299</v>
      </c>
      <c r="O417" t="s">
        <v>8304</v>
      </c>
    </row>
    <row r="418" spans="1:15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2">
        <v>41678.396192129629</v>
      </c>
      <c r="J418" s="12">
        <v>41648.396192129629</v>
      </c>
      <c r="K418" t="b">
        <v>0</v>
      </c>
      <c r="L418">
        <v>25</v>
      </c>
      <c r="M418" t="b">
        <v>1</v>
      </c>
      <c r="N418" s="15" t="s">
        <v>8299</v>
      </c>
      <c r="O418" t="s">
        <v>8304</v>
      </c>
    </row>
    <row r="419" spans="1:15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2">
        <v>41372.189583333333</v>
      </c>
      <c r="J419" s="12">
        <v>41360.970601851855</v>
      </c>
      <c r="K419" t="b">
        <v>0</v>
      </c>
      <c r="L419">
        <v>52</v>
      </c>
      <c r="M419" t="b">
        <v>1</v>
      </c>
      <c r="N419" s="15" t="s">
        <v>8299</v>
      </c>
      <c r="O419" t="s">
        <v>8304</v>
      </c>
    </row>
    <row r="420" spans="1:15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2">
        <v>42208.282372685186</v>
      </c>
      <c r="J420" s="12">
        <v>42178.282372685186</v>
      </c>
      <c r="K420" t="b">
        <v>0</v>
      </c>
      <c r="L420">
        <v>104</v>
      </c>
      <c r="M420" t="b">
        <v>1</v>
      </c>
      <c r="N420" s="15" t="s">
        <v>8299</v>
      </c>
      <c r="O420" t="s">
        <v>8304</v>
      </c>
    </row>
    <row r="421" spans="1:15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2">
        <v>41454.842442129629</v>
      </c>
      <c r="J421" s="12">
        <v>41394.842442129629</v>
      </c>
      <c r="K421" t="b">
        <v>0</v>
      </c>
      <c r="L421">
        <v>73</v>
      </c>
      <c r="M421" t="b">
        <v>1</v>
      </c>
      <c r="N421" s="15" t="s">
        <v>8299</v>
      </c>
      <c r="O421" t="s">
        <v>8304</v>
      </c>
    </row>
    <row r="422" spans="1:15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2">
        <v>41712.194803240738</v>
      </c>
      <c r="J422" s="12">
        <v>41682.23646990741</v>
      </c>
      <c r="K422" t="b">
        <v>0</v>
      </c>
      <c r="L422">
        <v>3</v>
      </c>
      <c r="M422" t="b">
        <v>0</v>
      </c>
      <c r="N422" s="15" t="s">
        <v>8299</v>
      </c>
      <c r="O422" t="s">
        <v>8305</v>
      </c>
    </row>
    <row r="423" spans="1:15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2">
        <v>42237.491388888884</v>
      </c>
      <c r="J423" s="12">
        <v>42177.491388888884</v>
      </c>
      <c r="K423" t="b">
        <v>0</v>
      </c>
      <c r="L423">
        <v>6</v>
      </c>
      <c r="M423" t="b">
        <v>0</v>
      </c>
      <c r="N423" s="15" t="s">
        <v>8299</v>
      </c>
      <c r="O423" t="s">
        <v>8305</v>
      </c>
    </row>
    <row r="424" spans="1:15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2">
        <v>41893.260381944441</v>
      </c>
      <c r="J424" s="12">
        <v>41863.260381944441</v>
      </c>
      <c r="K424" t="b">
        <v>0</v>
      </c>
      <c r="L424">
        <v>12</v>
      </c>
      <c r="M424" t="b">
        <v>0</v>
      </c>
      <c r="N424" s="15" t="s">
        <v>8299</v>
      </c>
      <c r="O424" t="s">
        <v>8305</v>
      </c>
    </row>
    <row r="425" spans="1:15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2">
        <v>41430.92627314815</v>
      </c>
      <c r="J425" s="12">
        <v>41400.92627314815</v>
      </c>
      <c r="K425" t="b">
        <v>0</v>
      </c>
      <c r="L425">
        <v>13</v>
      </c>
      <c r="M425" t="b">
        <v>0</v>
      </c>
      <c r="N425" s="15" t="s">
        <v>8299</v>
      </c>
      <c r="O425" t="s">
        <v>8305</v>
      </c>
    </row>
    <row r="426" spans="1:15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2">
        <v>40994.334479166668</v>
      </c>
      <c r="J426" s="12">
        <v>40934.376145833332</v>
      </c>
      <c r="K426" t="b">
        <v>0</v>
      </c>
      <c r="L426">
        <v>5</v>
      </c>
      <c r="M426" t="b">
        <v>0</v>
      </c>
      <c r="N426" s="15" t="s">
        <v>8299</v>
      </c>
      <c r="O426" t="s">
        <v>8305</v>
      </c>
    </row>
    <row r="427" spans="1:15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2">
        <v>42335.902824074074</v>
      </c>
      <c r="J427" s="12">
        <v>42275.861157407402</v>
      </c>
      <c r="K427" t="b">
        <v>0</v>
      </c>
      <c r="L427">
        <v>2</v>
      </c>
      <c r="M427" t="b">
        <v>0</v>
      </c>
      <c r="N427" s="15" t="s">
        <v>8299</v>
      </c>
      <c r="O427" t="s">
        <v>8305</v>
      </c>
    </row>
    <row r="428" spans="1:15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2">
        <v>42430.711967592593</v>
      </c>
      <c r="J428" s="12">
        <v>42400.711967592593</v>
      </c>
      <c r="K428" t="b">
        <v>0</v>
      </c>
      <c r="L428">
        <v>8</v>
      </c>
      <c r="M428" t="b">
        <v>0</v>
      </c>
      <c r="N428" s="15" t="s">
        <v>8299</v>
      </c>
      <c r="O428" t="s">
        <v>8305</v>
      </c>
    </row>
    <row r="429" spans="1:15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2">
        <v>42299.790972222225</v>
      </c>
      <c r="J429" s="12">
        <v>42285.909027777772</v>
      </c>
      <c r="K429" t="b">
        <v>0</v>
      </c>
      <c r="L429">
        <v>0</v>
      </c>
      <c r="M429" t="b">
        <v>0</v>
      </c>
      <c r="N429" s="15" t="s">
        <v>8299</v>
      </c>
      <c r="O429" t="s">
        <v>8305</v>
      </c>
    </row>
    <row r="430" spans="1:15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2">
        <v>41806.916666666664</v>
      </c>
      <c r="J430" s="12">
        <v>41778.766724537039</v>
      </c>
      <c r="K430" t="b">
        <v>0</v>
      </c>
      <c r="L430">
        <v>13</v>
      </c>
      <c r="M430" t="b">
        <v>0</v>
      </c>
      <c r="N430" s="15" t="s">
        <v>8299</v>
      </c>
      <c r="O430" t="s">
        <v>8305</v>
      </c>
    </row>
    <row r="431" spans="1:15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2">
        <v>40144.207638888889</v>
      </c>
      <c r="J431" s="12">
        <v>40070.901412037041</v>
      </c>
      <c r="K431" t="b">
        <v>0</v>
      </c>
      <c r="L431">
        <v>0</v>
      </c>
      <c r="M431" t="b">
        <v>0</v>
      </c>
      <c r="N431" s="15" t="s">
        <v>8299</v>
      </c>
      <c r="O431" t="s">
        <v>8305</v>
      </c>
    </row>
    <row r="432" spans="1:15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2">
        <v>41528.107256944444</v>
      </c>
      <c r="J432" s="12">
        <v>41513.107256944444</v>
      </c>
      <c r="K432" t="b">
        <v>0</v>
      </c>
      <c r="L432">
        <v>5</v>
      </c>
      <c r="M432" t="b">
        <v>0</v>
      </c>
      <c r="N432" s="15" t="s">
        <v>8299</v>
      </c>
      <c r="O432" t="s">
        <v>8305</v>
      </c>
    </row>
    <row r="433" spans="1:15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2">
        <v>42556.871331018512</v>
      </c>
      <c r="J433" s="12">
        <v>42526.871331018512</v>
      </c>
      <c r="K433" t="b">
        <v>0</v>
      </c>
      <c r="L433">
        <v>8</v>
      </c>
      <c r="M433" t="b">
        <v>0</v>
      </c>
      <c r="N433" s="15" t="s">
        <v>8299</v>
      </c>
      <c r="O433" t="s">
        <v>8305</v>
      </c>
    </row>
    <row r="434" spans="1:15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2">
        <v>42298.726631944446</v>
      </c>
      <c r="J434" s="12">
        <v>42238.726631944446</v>
      </c>
      <c r="K434" t="b">
        <v>0</v>
      </c>
      <c r="L434">
        <v>8</v>
      </c>
      <c r="M434" t="b">
        <v>0</v>
      </c>
      <c r="N434" s="15" t="s">
        <v>8299</v>
      </c>
      <c r="O434" t="s">
        <v>8305</v>
      </c>
    </row>
    <row r="435" spans="1:15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2">
        <v>42288.629884259266</v>
      </c>
      <c r="J435" s="12">
        <v>42228.629884259266</v>
      </c>
      <c r="K435" t="b">
        <v>0</v>
      </c>
      <c r="L435">
        <v>0</v>
      </c>
      <c r="M435" t="b">
        <v>0</v>
      </c>
      <c r="N435" s="15" t="s">
        <v>8299</v>
      </c>
      <c r="O435" t="s">
        <v>8305</v>
      </c>
    </row>
    <row r="436" spans="1:15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2">
        <v>41609.876180555555</v>
      </c>
      <c r="J436" s="12">
        <v>41576.834513888891</v>
      </c>
      <c r="K436" t="b">
        <v>0</v>
      </c>
      <c r="L436">
        <v>2</v>
      </c>
      <c r="M436" t="b">
        <v>0</v>
      </c>
      <c r="N436" s="15" t="s">
        <v>8299</v>
      </c>
      <c r="O436" t="s">
        <v>8305</v>
      </c>
    </row>
    <row r="437" spans="1:15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2">
        <v>41530.747453703705</v>
      </c>
      <c r="J437" s="12">
        <v>41500.747453703705</v>
      </c>
      <c r="K437" t="b">
        <v>0</v>
      </c>
      <c r="L437">
        <v>3</v>
      </c>
      <c r="M437" t="b">
        <v>0</v>
      </c>
      <c r="N437" s="15" t="s">
        <v>8299</v>
      </c>
      <c r="O437" t="s">
        <v>8305</v>
      </c>
    </row>
    <row r="438" spans="1:15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2">
        <v>41486.36241898148</v>
      </c>
      <c r="J438" s="12">
        <v>41456.36241898148</v>
      </c>
      <c r="K438" t="b">
        <v>0</v>
      </c>
      <c r="L438">
        <v>0</v>
      </c>
      <c r="M438" t="b">
        <v>0</v>
      </c>
      <c r="N438" s="15" t="s">
        <v>8299</v>
      </c>
      <c r="O438" t="s">
        <v>8305</v>
      </c>
    </row>
    <row r="439" spans="1:15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2">
        <v>42651.31858796296</v>
      </c>
      <c r="J439" s="12">
        <v>42591.31858796296</v>
      </c>
      <c r="K439" t="b">
        <v>0</v>
      </c>
      <c r="L439">
        <v>0</v>
      </c>
      <c r="M439" t="b">
        <v>0</v>
      </c>
      <c r="N439" s="15" t="s">
        <v>8299</v>
      </c>
      <c r="O439" t="s">
        <v>8305</v>
      </c>
    </row>
    <row r="440" spans="1:15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2">
        <v>42326.302754629629</v>
      </c>
      <c r="J440" s="12">
        <v>42296.261087962965</v>
      </c>
      <c r="K440" t="b">
        <v>0</v>
      </c>
      <c r="L440">
        <v>11</v>
      </c>
      <c r="M440" t="b">
        <v>0</v>
      </c>
      <c r="N440" s="15" t="s">
        <v>8299</v>
      </c>
      <c r="O440" t="s">
        <v>8305</v>
      </c>
    </row>
    <row r="441" spans="1:15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2">
        <v>41929.761782407404</v>
      </c>
      <c r="J441" s="12">
        <v>41919.761782407404</v>
      </c>
      <c r="K441" t="b">
        <v>0</v>
      </c>
      <c r="L441">
        <v>0</v>
      </c>
      <c r="M441" t="b">
        <v>0</v>
      </c>
      <c r="N441" s="15" t="s">
        <v>8299</v>
      </c>
      <c r="O441" t="s">
        <v>8305</v>
      </c>
    </row>
    <row r="442" spans="1:15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2">
        <v>42453.943900462968</v>
      </c>
      <c r="J442" s="12">
        <v>42423.985567129625</v>
      </c>
      <c r="K442" t="b">
        <v>0</v>
      </c>
      <c r="L442">
        <v>1</v>
      </c>
      <c r="M442" t="b">
        <v>0</v>
      </c>
      <c r="N442" s="15" t="s">
        <v>8299</v>
      </c>
      <c r="O442" t="s">
        <v>8305</v>
      </c>
    </row>
    <row r="443" spans="1:15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2">
        <v>41580.793935185182</v>
      </c>
      <c r="J443" s="12">
        <v>41550.793935185182</v>
      </c>
      <c r="K443" t="b">
        <v>0</v>
      </c>
      <c r="L443">
        <v>0</v>
      </c>
      <c r="M443" t="b">
        <v>0</v>
      </c>
      <c r="N443" s="15" t="s">
        <v>8299</v>
      </c>
      <c r="O443" t="s">
        <v>8305</v>
      </c>
    </row>
    <row r="444" spans="1:15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2">
        <v>42054.888692129629</v>
      </c>
      <c r="J444" s="12">
        <v>42024.888692129629</v>
      </c>
      <c r="K444" t="b">
        <v>0</v>
      </c>
      <c r="L444">
        <v>17</v>
      </c>
      <c r="M444" t="b">
        <v>0</v>
      </c>
      <c r="N444" s="15" t="s">
        <v>8299</v>
      </c>
      <c r="O444" t="s">
        <v>8305</v>
      </c>
    </row>
    <row r="445" spans="1:15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2">
        <v>41680.015057870369</v>
      </c>
      <c r="J445" s="12">
        <v>41650.015057870369</v>
      </c>
      <c r="K445" t="b">
        <v>0</v>
      </c>
      <c r="L445">
        <v>2</v>
      </c>
      <c r="M445" t="b">
        <v>0</v>
      </c>
      <c r="N445" s="15" t="s">
        <v>8299</v>
      </c>
      <c r="O445" t="s">
        <v>8305</v>
      </c>
    </row>
    <row r="446" spans="1:15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2">
        <v>40954.906956018516</v>
      </c>
      <c r="J446" s="12">
        <v>40894.906956018516</v>
      </c>
      <c r="K446" t="b">
        <v>0</v>
      </c>
      <c r="L446">
        <v>1</v>
      </c>
      <c r="M446" t="b">
        <v>0</v>
      </c>
      <c r="N446" s="15" t="s">
        <v>8299</v>
      </c>
      <c r="O446" t="s">
        <v>8305</v>
      </c>
    </row>
    <row r="447" spans="1:15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2">
        <v>42145.335358796292</v>
      </c>
      <c r="J447" s="12">
        <v>42130.335358796292</v>
      </c>
      <c r="K447" t="b">
        <v>0</v>
      </c>
      <c r="L447">
        <v>2</v>
      </c>
      <c r="M447" t="b">
        <v>0</v>
      </c>
      <c r="N447" s="15" t="s">
        <v>8299</v>
      </c>
      <c r="O447" t="s">
        <v>8305</v>
      </c>
    </row>
    <row r="448" spans="1:15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2">
        <v>42067.083564814813</v>
      </c>
      <c r="J448" s="12">
        <v>42037.083564814813</v>
      </c>
      <c r="K448" t="b">
        <v>0</v>
      </c>
      <c r="L448">
        <v>16</v>
      </c>
      <c r="M448" t="b">
        <v>0</v>
      </c>
      <c r="N448" s="15" t="s">
        <v>8299</v>
      </c>
      <c r="O448" t="s">
        <v>8305</v>
      </c>
    </row>
    <row r="449" spans="1:15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2">
        <v>41356.513460648144</v>
      </c>
      <c r="J449" s="12">
        <v>41331.555127314816</v>
      </c>
      <c r="K449" t="b">
        <v>0</v>
      </c>
      <c r="L449">
        <v>1</v>
      </c>
      <c r="M449" t="b">
        <v>0</v>
      </c>
      <c r="N449" s="15" t="s">
        <v>8299</v>
      </c>
      <c r="O449" t="s">
        <v>8305</v>
      </c>
    </row>
    <row r="450" spans="1:15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2">
        <v>41773.758043981477</v>
      </c>
      <c r="J450" s="12">
        <v>41753.758043981477</v>
      </c>
      <c r="K450" t="b">
        <v>0</v>
      </c>
      <c r="L450">
        <v>4</v>
      </c>
      <c r="M450" t="b">
        <v>0</v>
      </c>
      <c r="N450" s="15" t="s">
        <v>8299</v>
      </c>
      <c r="O450" t="s">
        <v>8305</v>
      </c>
    </row>
    <row r="451" spans="1:15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2">
        <v>41564.568113425928</v>
      </c>
      <c r="J451" s="12">
        <v>41534.568113425928</v>
      </c>
      <c r="K451" t="b">
        <v>0</v>
      </c>
      <c r="L451">
        <v>5</v>
      </c>
      <c r="M451" t="b">
        <v>0</v>
      </c>
      <c r="N451" s="15" t="s">
        <v>8299</v>
      </c>
      <c r="O451" t="s">
        <v>8305</v>
      </c>
    </row>
    <row r="452" spans="1:15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2">
        <v>41684.946759259255</v>
      </c>
      <c r="J452" s="12">
        <v>41654.946759259255</v>
      </c>
      <c r="K452" t="b">
        <v>0</v>
      </c>
      <c r="L452">
        <v>7</v>
      </c>
      <c r="M452" t="b">
        <v>0</v>
      </c>
      <c r="N452" s="15" t="s">
        <v>8299</v>
      </c>
      <c r="O452" t="s">
        <v>8305</v>
      </c>
    </row>
    <row r="453" spans="1:15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2">
        <v>41664.715173611112</v>
      </c>
      <c r="J453" s="12">
        <v>41634.715173611112</v>
      </c>
      <c r="K453" t="b">
        <v>0</v>
      </c>
      <c r="L453">
        <v>0</v>
      </c>
      <c r="M453" t="b">
        <v>0</v>
      </c>
      <c r="N453" s="15" t="s">
        <v>8299</v>
      </c>
      <c r="O453" t="s">
        <v>8305</v>
      </c>
    </row>
    <row r="454" spans="1:15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2">
        <v>42137.703877314809</v>
      </c>
      <c r="J454" s="12">
        <v>42107.703877314809</v>
      </c>
      <c r="K454" t="b">
        <v>0</v>
      </c>
      <c r="L454">
        <v>12</v>
      </c>
      <c r="M454" t="b">
        <v>0</v>
      </c>
      <c r="N454" s="15" t="s">
        <v>8299</v>
      </c>
      <c r="O454" t="s">
        <v>8305</v>
      </c>
    </row>
    <row r="455" spans="1:15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2">
        <v>42054.824988425928</v>
      </c>
      <c r="J455" s="12">
        <v>42038.824988425928</v>
      </c>
      <c r="K455" t="b">
        <v>0</v>
      </c>
      <c r="L455">
        <v>2</v>
      </c>
      <c r="M455" t="b">
        <v>0</v>
      </c>
      <c r="N455" s="15" t="s">
        <v>8299</v>
      </c>
      <c r="O455" t="s">
        <v>8305</v>
      </c>
    </row>
    <row r="456" spans="1:15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2">
        <v>41969.551388888889</v>
      </c>
      <c r="J456" s="12">
        <v>41938.717256944445</v>
      </c>
      <c r="K456" t="b">
        <v>0</v>
      </c>
      <c r="L456">
        <v>5</v>
      </c>
      <c r="M456" t="b">
        <v>0</v>
      </c>
      <c r="N456" s="15" t="s">
        <v>8299</v>
      </c>
      <c r="O456" t="s">
        <v>8305</v>
      </c>
    </row>
    <row r="457" spans="1:15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2">
        <v>41016.021527777775</v>
      </c>
      <c r="J457" s="12">
        <v>40971.002569444441</v>
      </c>
      <c r="K457" t="b">
        <v>0</v>
      </c>
      <c r="L457">
        <v>2</v>
      </c>
      <c r="M457" t="b">
        <v>0</v>
      </c>
      <c r="N457" s="15" t="s">
        <v>8299</v>
      </c>
      <c r="O457" t="s">
        <v>8305</v>
      </c>
    </row>
    <row r="458" spans="1:15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2">
        <v>41569.165972222225</v>
      </c>
      <c r="J458" s="12">
        <v>41547.694456018515</v>
      </c>
      <c r="K458" t="b">
        <v>0</v>
      </c>
      <c r="L458">
        <v>3</v>
      </c>
      <c r="M458" t="b">
        <v>0</v>
      </c>
      <c r="N458" s="15" t="s">
        <v>8299</v>
      </c>
      <c r="O458" t="s">
        <v>8305</v>
      </c>
    </row>
    <row r="459" spans="1:15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2">
        <v>41867.767500000002</v>
      </c>
      <c r="J459" s="12">
        <v>41837.767500000002</v>
      </c>
      <c r="K459" t="b">
        <v>0</v>
      </c>
      <c r="L459">
        <v>0</v>
      </c>
      <c r="M459" t="b">
        <v>0</v>
      </c>
      <c r="N459" s="15" t="s">
        <v>8299</v>
      </c>
      <c r="O459" t="s">
        <v>8305</v>
      </c>
    </row>
    <row r="460" spans="1:15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2">
        <v>41408.69976851852</v>
      </c>
      <c r="J460" s="12">
        <v>41378.69976851852</v>
      </c>
      <c r="K460" t="b">
        <v>0</v>
      </c>
      <c r="L460">
        <v>49</v>
      </c>
      <c r="M460" t="b">
        <v>0</v>
      </c>
      <c r="N460" s="15" t="s">
        <v>8299</v>
      </c>
      <c r="O460" t="s">
        <v>8305</v>
      </c>
    </row>
    <row r="461" spans="1:15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2">
        <v>40860.682025462964</v>
      </c>
      <c r="J461" s="12">
        <v>40800.6403587963</v>
      </c>
      <c r="K461" t="b">
        <v>0</v>
      </c>
      <c r="L461">
        <v>1</v>
      </c>
      <c r="M461" t="b">
        <v>0</v>
      </c>
      <c r="N461" s="15" t="s">
        <v>8299</v>
      </c>
      <c r="O461" t="s">
        <v>8305</v>
      </c>
    </row>
    <row r="462" spans="1:15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2">
        <v>41791.166666666664</v>
      </c>
      <c r="J462" s="12">
        <v>41759.542534722219</v>
      </c>
      <c r="K462" t="b">
        <v>0</v>
      </c>
      <c r="L462">
        <v>2</v>
      </c>
      <c r="M462" t="b">
        <v>0</v>
      </c>
      <c r="N462" s="15" t="s">
        <v>8299</v>
      </c>
      <c r="O462" t="s">
        <v>8305</v>
      </c>
    </row>
    <row r="463" spans="1:15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2">
        <v>41427.84684027778</v>
      </c>
      <c r="J463" s="12">
        <v>41407.84684027778</v>
      </c>
      <c r="K463" t="b">
        <v>0</v>
      </c>
      <c r="L463">
        <v>0</v>
      </c>
      <c r="M463" t="b">
        <v>0</v>
      </c>
      <c r="N463" s="15" t="s">
        <v>8299</v>
      </c>
      <c r="O463" t="s">
        <v>8305</v>
      </c>
    </row>
    <row r="464" spans="1:15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2">
        <v>40765.126631944448</v>
      </c>
      <c r="J464" s="12">
        <v>40705.126631944448</v>
      </c>
      <c r="K464" t="b">
        <v>0</v>
      </c>
      <c r="L464">
        <v>0</v>
      </c>
      <c r="M464" t="b">
        <v>0</v>
      </c>
      <c r="N464" s="15" t="s">
        <v>8299</v>
      </c>
      <c r="O464" t="s">
        <v>8305</v>
      </c>
    </row>
    <row r="465" spans="1:15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2">
        <v>40810.710104166668</v>
      </c>
      <c r="J465" s="12">
        <v>40750.710104166668</v>
      </c>
      <c r="K465" t="b">
        <v>0</v>
      </c>
      <c r="L465">
        <v>11</v>
      </c>
      <c r="M465" t="b">
        <v>0</v>
      </c>
      <c r="N465" s="15" t="s">
        <v>8299</v>
      </c>
      <c r="O465" t="s">
        <v>8305</v>
      </c>
    </row>
    <row r="466" spans="1:15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2">
        <v>42508.848784722228</v>
      </c>
      <c r="J466" s="12">
        <v>42488.848784722228</v>
      </c>
      <c r="K466" t="b">
        <v>0</v>
      </c>
      <c r="L466">
        <v>1</v>
      </c>
      <c r="M466" t="b">
        <v>0</v>
      </c>
      <c r="N466" s="15" t="s">
        <v>8299</v>
      </c>
      <c r="O466" t="s">
        <v>8305</v>
      </c>
    </row>
    <row r="467" spans="1:15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2">
        <v>41817.120069444441</v>
      </c>
      <c r="J467" s="12">
        <v>41801.120069444441</v>
      </c>
      <c r="K467" t="b">
        <v>0</v>
      </c>
      <c r="L467">
        <v>8</v>
      </c>
      <c r="M467" t="b">
        <v>0</v>
      </c>
      <c r="N467" s="15" t="s">
        <v>8299</v>
      </c>
      <c r="O467" t="s">
        <v>8305</v>
      </c>
    </row>
    <row r="468" spans="1:15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2">
        <v>41159.942870370374</v>
      </c>
      <c r="J468" s="12">
        <v>41129.942870370374</v>
      </c>
      <c r="K468" t="b">
        <v>0</v>
      </c>
      <c r="L468">
        <v>5</v>
      </c>
      <c r="M468" t="b">
        <v>0</v>
      </c>
      <c r="N468" s="15" t="s">
        <v>8299</v>
      </c>
      <c r="O468" t="s">
        <v>8305</v>
      </c>
    </row>
    <row r="469" spans="1:15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2">
        <v>41180.679791666669</v>
      </c>
      <c r="J469" s="12">
        <v>41135.679791666669</v>
      </c>
      <c r="K469" t="b">
        <v>0</v>
      </c>
      <c r="L469">
        <v>39</v>
      </c>
      <c r="M469" t="b">
        <v>0</v>
      </c>
      <c r="N469" s="15" t="s">
        <v>8299</v>
      </c>
      <c r="O469" t="s">
        <v>8305</v>
      </c>
    </row>
    <row r="470" spans="1:15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2">
        <v>41101.160474537035</v>
      </c>
      <c r="J470" s="12">
        <v>41041.167627314811</v>
      </c>
      <c r="K470" t="b">
        <v>0</v>
      </c>
      <c r="L470">
        <v>0</v>
      </c>
      <c r="M470" t="b">
        <v>0</v>
      </c>
      <c r="N470" s="15" t="s">
        <v>8299</v>
      </c>
      <c r="O470" t="s">
        <v>8305</v>
      </c>
    </row>
    <row r="471" spans="1:15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2">
        <v>41887.989861111113</v>
      </c>
      <c r="J471" s="12">
        <v>41827.989861111113</v>
      </c>
      <c r="K471" t="b">
        <v>0</v>
      </c>
      <c r="L471">
        <v>0</v>
      </c>
      <c r="M471" t="b">
        <v>0</v>
      </c>
      <c r="N471" s="15" t="s">
        <v>8299</v>
      </c>
      <c r="O471" t="s">
        <v>8305</v>
      </c>
    </row>
    <row r="472" spans="1:15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2">
        <v>41655.166666666664</v>
      </c>
      <c r="J472" s="12">
        <v>41605.167696759258</v>
      </c>
      <c r="K472" t="b">
        <v>0</v>
      </c>
      <c r="L472">
        <v>2</v>
      </c>
      <c r="M472" t="b">
        <v>0</v>
      </c>
      <c r="N472" s="15" t="s">
        <v>8299</v>
      </c>
      <c r="O472" t="s">
        <v>8305</v>
      </c>
    </row>
    <row r="473" spans="1:15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2">
        <v>41748.680312500001</v>
      </c>
      <c r="J473" s="12">
        <v>41703.721979166665</v>
      </c>
      <c r="K473" t="b">
        <v>0</v>
      </c>
      <c r="L473">
        <v>170</v>
      </c>
      <c r="M473" t="b">
        <v>0</v>
      </c>
      <c r="N473" s="15" t="s">
        <v>8299</v>
      </c>
      <c r="O473" t="s">
        <v>8305</v>
      </c>
    </row>
    <row r="474" spans="1:15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2">
        <v>41874.922662037039</v>
      </c>
      <c r="J474" s="12">
        <v>41844.922662037039</v>
      </c>
      <c r="K474" t="b">
        <v>0</v>
      </c>
      <c r="L474">
        <v>5</v>
      </c>
      <c r="M474" t="b">
        <v>0</v>
      </c>
      <c r="N474" s="15" t="s">
        <v>8299</v>
      </c>
      <c r="O474" t="s">
        <v>8305</v>
      </c>
    </row>
    <row r="475" spans="1:15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2">
        <v>41899.698136574072</v>
      </c>
      <c r="J475" s="12">
        <v>41869.698136574072</v>
      </c>
      <c r="K475" t="b">
        <v>0</v>
      </c>
      <c r="L475">
        <v>14</v>
      </c>
      <c r="M475" t="b">
        <v>0</v>
      </c>
      <c r="N475" s="15" t="s">
        <v>8299</v>
      </c>
      <c r="O475" t="s">
        <v>8305</v>
      </c>
    </row>
    <row r="476" spans="1:15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2">
        <v>42783.329039351855</v>
      </c>
      <c r="J476" s="12">
        <v>42753.329039351855</v>
      </c>
      <c r="K476" t="b">
        <v>0</v>
      </c>
      <c r="L476">
        <v>1</v>
      </c>
      <c r="M476" t="b">
        <v>0</v>
      </c>
      <c r="N476" s="15" t="s">
        <v>8299</v>
      </c>
      <c r="O476" t="s">
        <v>8305</v>
      </c>
    </row>
    <row r="477" spans="1:15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2">
        <v>42130.086145833338</v>
      </c>
      <c r="J477" s="12">
        <v>42100.086145833338</v>
      </c>
      <c r="K477" t="b">
        <v>0</v>
      </c>
      <c r="L477">
        <v>0</v>
      </c>
      <c r="M477" t="b">
        <v>0</v>
      </c>
      <c r="N477" s="15" t="s">
        <v>8299</v>
      </c>
      <c r="O477" t="s">
        <v>8305</v>
      </c>
    </row>
    <row r="478" spans="1:15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2">
        <v>41793.165972222225</v>
      </c>
      <c r="J478" s="12">
        <v>41757.975011574075</v>
      </c>
      <c r="K478" t="b">
        <v>0</v>
      </c>
      <c r="L478">
        <v>124</v>
      </c>
      <c r="M478" t="b">
        <v>0</v>
      </c>
      <c r="N478" s="15" t="s">
        <v>8299</v>
      </c>
      <c r="O478" t="s">
        <v>8305</v>
      </c>
    </row>
    <row r="479" spans="1:15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2">
        <v>41047.83488425926</v>
      </c>
      <c r="J479" s="12">
        <v>40987.83488425926</v>
      </c>
      <c r="K479" t="b">
        <v>0</v>
      </c>
      <c r="L479">
        <v>0</v>
      </c>
      <c r="M479" t="b">
        <v>0</v>
      </c>
      <c r="N479" s="15" t="s">
        <v>8299</v>
      </c>
      <c r="O479" t="s">
        <v>8305</v>
      </c>
    </row>
    <row r="480" spans="1:15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2">
        <v>42095.869317129633</v>
      </c>
      <c r="J480" s="12">
        <v>42065.910983796297</v>
      </c>
      <c r="K480" t="b">
        <v>0</v>
      </c>
      <c r="L480">
        <v>0</v>
      </c>
      <c r="M480" t="b">
        <v>0</v>
      </c>
      <c r="N480" s="15" t="s">
        <v>8299</v>
      </c>
      <c r="O480" t="s">
        <v>8305</v>
      </c>
    </row>
    <row r="481" spans="1:15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2">
        <v>41964.449479166666</v>
      </c>
      <c r="J481" s="12">
        <v>41904.407812500001</v>
      </c>
      <c r="K481" t="b">
        <v>0</v>
      </c>
      <c r="L481">
        <v>55</v>
      </c>
      <c r="M481" t="b">
        <v>0</v>
      </c>
      <c r="N481" s="15" t="s">
        <v>8299</v>
      </c>
      <c r="O481" t="s">
        <v>8305</v>
      </c>
    </row>
    <row r="482" spans="1:15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2">
        <v>41495.500173611108</v>
      </c>
      <c r="J482" s="12">
        <v>41465.500173611108</v>
      </c>
      <c r="K482" t="b">
        <v>0</v>
      </c>
      <c r="L482">
        <v>140</v>
      </c>
      <c r="M482" t="b">
        <v>0</v>
      </c>
      <c r="N482" s="15" t="s">
        <v>8299</v>
      </c>
      <c r="O482" t="s">
        <v>8305</v>
      </c>
    </row>
    <row r="483" spans="1:15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2">
        <v>41192.672326388885</v>
      </c>
      <c r="J483" s="12">
        <v>41162.672326388885</v>
      </c>
      <c r="K483" t="b">
        <v>0</v>
      </c>
      <c r="L483">
        <v>21</v>
      </c>
      <c r="M483" t="b">
        <v>0</v>
      </c>
      <c r="N483" s="15" t="s">
        <v>8299</v>
      </c>
      <c r="O483" t="s">
        <v>8305</v>
      </c>
    </row>
    <row r="484" spans="1:15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2">
        <v>42474.606944444444</v>
      </c>
      <c r="J484" s="12">
        <v>42447.896875000006</v>
      </c>
      <c r="K484" t="b">
        <v>0</v>
      </c>
      <c r="L484">
        <v>1</v>
      </c>
      <c r="M484" t="b">
        <v>0</v>
      </c>
      <c r="N484" s="15" t="s">
        <v>8299</v>
      </c>
      <c r="O484" t="s">
        <v>8305</v>
      </c>
    </row>
    <row r="485" spans="1:15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2">
        <v>41303.197592592594</v>
      </c>
      <c r="J485" s="12">
        <v>41243.197592592594</v>
      </c>
      <c r="K485" t="b">
        <v>0</v>
      </c>
      <c r="L485">
        <v>147</v>
      </c>
      <c r="M485" t="b">
        <v>0</v>
      </c>
      <c r="N485" s="15" t="s">
        <v>8299</v>
      </c>
      <c r="O485" t="s">
        <v>8305</v>
      </c>
    </row>
    <row r="486" spans="1:15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2">
        <v>42313.981157407412</v>
      </c>
      <c r="J486" s="12">
        <v>42272.93949074074</v>
      </c>
      <c r="K486" t="b">
        <v>0</v>
      </c>
      <c r="L486">
        <v>11</v>
      </c>
      <c r="M486" t="b">
        <v>0</v>
      </c>
      <c r="N486" s="15" t="s">
        <v>8299</v>
      </c>
      <c r="O486" t="s">
        <v>8305</v>
      </c>
    </row>
    <row r="487" spans="1:15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2">
        <v>41411.50577546296</v>
      </c>
      <c r="J487" s="12">
        <v>41381.50577546296</v>
      </c>
      <c r="K487" t="b">
        <v>0</v>
      </c>
      <c r="L487">
        <v>125</v>
      </c>
      <c r="M487" t="b">
        <v>0</v>
      </c>
      <c r="N487" s="15" t="s">
        <v>8299</v>
      </c>
      <c r="O487" t="s">
        <v>8305</v>
      </c>
    </row>
    <row r="488" spans="1:15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2">
        <v>41791.94258101852</v>
      </c>
      <c r="J488" s="12">
        <v>41761.94258101852</v>
      </c>
      <c r="K488" t="b">
        <v>0</v>
      </c>
      <c r="L488">
        <v>1</v>
      </c>
      <c r="M488" t="b">
        <v>0</v>
      </c>
      <c r="N488" s="15" t="s">
        <v>8299</v>
      </c>
      <c r="O488" t="s">
        <v>8305</v>
      </c>
    </row>
    <row r="489" spans="1:15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2">
        <v>42729.636504629627</v>
      </c>
      <c r="J489" s="12">
        <v>42669.594837962963</v>
      </c>
      <c r="K489" t="b">
        <v>0</v>
      </c>
      <c r="L489">
        <v>0</v>
      </c>
      <c r="M489" t="b">
        <v>0</v>
      </c>
      <c r="N489" s="15" t="s">
        <v>8299</v>
      </c>
      <c r="O489" t="s">
        <v>8305</v>
      </c>
    </row>
    <row r="490" spans="1:15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2">
        <v>42744.054398148146</v>
      </c>
      <c r="J490" s="12">
        <v>42714.054398148146</v>
      </c>
      <c r="K490" t="b">
        <v>0</v>
      </c>
      <c r="L490">
        <v>0</v>
      </c>
      <c r="M490" t="b">
        <v>0</v>
      </c>
      <c r="N490" s="15" t="s">
        <v>8299</v>
      </c>
      <c r="O490" t="s">
        <v>8305</v>
      </c>
    </row>
    <row r="491" spans="1:15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2">
        <v>40913.481249999997</v>
      </c>
      <c r="J491" s="12">
        <v>40882.481666666667</v>
      </c>
      <c r="K491" t="b">
        <v>0</v>
      </c>
      <c r="L491">
        <v>3</v>
      </c>
      <c r="M491" t="b">
        <v>0</v>
      </c>
      <c r="N491" s="15" t="s">
        <v>8299</v>
      </c>
      <c r="O491" t="s">
        <v>8305</v>
      </c>
    </row>
    <row r="492" spans="1:15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2">
        <v>41143.968576388892</v>
      </c>
      <c r="J492" s="12">
        <v>41113.968576388892</v>
      </c>
      <c r="K492" t="b">
        <v>0</v>
      </c>
      <c r="L492">
        <v>0</v>
      </c>
      <c r="M492" t="b">
        <v>0</v>
      </c>
      <c r="N492" s="15" t="s">
        <v>8299</v>
      </c>
      <c r="O492" t="s">
        <v>8305</v>
      </c>
    </row>
    <row r="493" spans="1:15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2">
        <v>42396.982627314821</v>
      </c>
      <c r="J493" s="12">
        <v>42366.982627314821</v>
      </c>
      <c r="K493" t="b">
        <v>0</v>
      </c>
      <c r="L493">
        <v>0</v>
      </c>
      <c r="M493" t="b">
        <v>0</v>
      </c>
      <c r="N493" s="15" t="s">
        <v>8299</v>
      </c>
      <c r="O493" t="s">
        <v>8305</v>
      </c>
    </row>
    <row r="494" spans="1:15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2">
        <v>42656.03506944445</v>
      </c>
      <c r="J494" s="12">
        <v>42596.03506944445</v>
      </c>
      <c r="K494" t="b">
        <v>0</v>
      </c>
      <c r="L494">
        <v>0</v>
      </c>
      <c r="M494" t="b">
        <v>0</v>
      </c>
      <c r="N494" s="15" t="s">
        <v>8299</v>
      </c>
      <c r="O494" t="s">
        <v>8305</v>
      </c>
    </row>
    <row r="495" spans="1:15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2">
        <v>42144.726134259254</v>
      </c>
      <c r="J495" s="12">
        <v>42114.726134259254</v>
      </c>
      <c r="K495" t="b">
        <v>0</v>
      </c>
      <c r="L495">
        <v>0</v>
      </c>
      <c r="M495" t="b">
        <v>0</v>
      </c>
      <c r="N495" s="15" t="s">
        <v>8299</v>
      </c>
      <c r="O495" t="s">
        <v>8305</v>
      </c>
    </row>
    <row r="496" spans="1:15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2">
        <v>41823.125</v>
      </c>
      <c r="J496" s="12">
        <v>41799.830613425926</v>
      </c>
      <c r="K496" t="b">
        <v>0</v>
      </c>
      <c r="L496">
        <v>3</v>
      </c>
      <c r="M496" t="b">
        <v>0</v>
      </c>
      <c r="N496" s="15" t="s">
        <v>8299</v>
      </c>
      <c r="O496" t="s">
        <v>8305</v>
      </c>
    </row>
    <row r="497" spans="1:15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2">
        <v>42201.827604166669</v>
      </c>
      <c r="J497" s="12">
        <v>42171.827604166669</v>
      </c>
      <c r="K497" t="b">
        <v>0</v>
      </c>
      <c r="L497">
        <v>0</v>
      </c>
      <c r="M497" t="b">
        <v>0</v>
      </c>
      <c r="N497" s="15" t="s">
        <v>8299</v>
      </c>
      <c r="O497" t="s">
        <v>8305</v>
      </c>
    </row>
    <row r="498" spans="1:15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2">
        <v>41680.93141203704</v>
      </c>
      <c r="J498" s="12">
        <v>41620.93141203704</v>
      </c>
      <c r="K498" t="b">
        <v>0</v>
      </c>
      <c r="L498">
        <v>1</v>
      </c>
      <c r="M498" t="b">
        <v>0</v>
      </c>
      <c r="N498" s="15" t="s">
        <v>8299</v>
      </c>
      <c r="O498" t="s">
        <v>8305</v>
      </c>
    </row>
    <row r="499" spans="1:15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2">
        <v>41998.208333333328</v>
      </c>
      <c r="J499" s="12">
        <v>41945.037789351853</v>
      </c>
      <c r="K499" t="b">
        <v>0</v>
      </c>
      <c r="L499">
        <v>3</v>
      </c>
      <c r="M499" t="b">
        <v>0</v>
      </c>
      <c r="N499" s="15" t="s">
        <v>8299</v>
      </c>
      <c r="O499" t="s">
        <v>8305</v>
      </c>
    </row>
    <row r="500" spans="1:15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2">
        <v>40900.762141203704</v>
      </c>
      <c r="J500" s="12">
        <v>40858.762141203704</v>
      </c>
      <c r="K500" t="b">
        <v>0</v>
      </c>
      <c r="L500">
        <v>22</v>
      </c>
      <c r="M500" t="b">
        <v>0</v>
      </c>
      <c r="N500" s="15" t="s">
        <v>8299</v>
      </c>
      <c r="O500" t="s">
        <v>8305</v>
      </c>
    </row>
    <row r="501" spans="1:15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2">
        <v>40098.874305555553</v>
      </c>
      <c r="J501" s="12">
        <v>40043.895462962959</v>
      </c>
      <c r="K501" t="b">
        <v>0</v>
      </c>
      <c r="L501">
        <v>26</v>
      </c>
      <c r="M501" t="b">
        <v>0</v>
      </c>
      <c r="N501" s="15" t="s">
        <v>8299</v>
      </c>
      <c r="O501" t="s">
        <v>8305</v>
      </c>
    </row>
    <row r="502" spans="1:15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2">
        <v>40306.927777777775</v>
      </c>
      <c r="J502" s="12">
        <v>40247.886006944449</v>
      </c>
      <c r="K502" t="b">
        <v>0</v>
      </c>
      <c r="L502">
        <v>4</v>
      </c>
      <c r="M502" t="b">
        <v>0</v>
      </c>
      <c r="N502" s="15" t="s">
        <v>8299</v>
      </c>
      <c r="O502" t="s">
        <v>8305</v>
      </c>
    </row>
    <row r="503" spans="1:15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2">
        <v>40733.234386574077</v>
      </c>
      <c r="J503" s="12">
        <v>40703.234386574077</v>
      </c>
      <c r="K503" t="b">
        <v>0</v>
      </c>
      <c r="L503">
        <v>0</v>
      </c>
      <c r="M503" t="b">
        <v>0</v>
      </c>
      <c r="N503" s="15" t="s">
        <v>8299</v>
      </c>
      <c r="O503" t="s">
        <v>8305</v>
      </c>
    </row>
    <row r="504" spans="1:15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2">
        <v>40986.511863425927</v>
      </c>
      <c r="J504" s="12">
        <v>40956.553530092591</v>
      </c>
      <c r="K504" t="b">
        <v>0</v>
      </c>
      <c r="L504">
        <v>4</v>
      </c>
      <c r="M504" t="b">
        <v>0</v>
      </c>
      <c r="N504" s="15" t="s">
        <v>8299</v>
      </c>
      <c r="O504" t="s">
        <v>8305</v>
      </c>
    </row>
    <row r="505" spans="1:15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2">
        <v>42021.526655092588</v>
      </c>
      <c r="J505" s="12">
        <v>41991.526655092588</v>
      </c>
      <c r="K505" t="b">
        <v>0</v>
      </c>
      <c r="L505">
        <v>9</v>
      </c>
      <c r="M505" t="b">
        <v>0</v>
      </c>
      <c r="N505" s="15" t="s">
        <v>8299</v>
      </c>
      <c r="O505" t="s">
        <v>8305</v>
      </c>
    </row>
    <row r="506" spans="1:15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2">
        <v>41009.941979166666</v>
      </c>
      <c r="J506" s="12">
        <v>40949.98364583333</v>
      </c>
      <c r="K506" t="b">
        <v>0</v>
      </c>
      <c r="L506">
        <v>5</v>
      </c>
      <c r="M506" t="b">
        <v>0</v>
      </c>
      <c r="N506" s="15" t="s">
        <v>8299</v>
      </c>
      <c r="O506" t="s">
        <v>8305</v>
      </c>
    </row>
    <row r="507" spans="1:15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2">
        <v>42363.098217592589</v>
      </c>
      <c r="J507" s="12">
        <v>42318.098217592589</v>
      </c>
      <c r="K507" t="b">
        <v>0</v>
      </c>
      <c r="L507">
        <v>14</v>
      </c>
      <c r="M507" t="b">
        <v>0</v>
      </c>
      <c r="N507" s="15" t="s">
        <v>8299</v>
      </c>
      <c r="O507" t="s">
        <v>8305</v>
      </c>
    </row>
    <row r="508" spans="1:15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2">
        <v>41496.552314814813</v>
      </c>
      <c r="J508" s="12">
        <v>41466.552314814813</v>
      </c>
      <c r="K508" t="b">
        <v>0</v>
      </c>
      <c r="L508">
        <v>1</v>
      </c>
      <c r="M508" t="b">
        <v>0</v>
      </c>
      <c r="N508" s="15" t="s">
        <v>8299</v>
      </c>
      <c r="O508" t="s">
        <v>8305</v>
      </c>
    </row>
    <row r="509" spans="1:15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2">
        <v>41201.958993055552</v>
      </c>
      <c r="J509" s="12">
        <v>41156.958993055552</v>
      </c>
      <c r="K509" t="b">
        <v>0</v>
      </c>
      <c r="L509">
        <v>10</v>
      </c>
      <c r="M509" t="b">
        <v>0</v>
      </c>
      <c r="N509" s="15" t="s">
        <v>8299</v>
      </c>
      <c r="O509" t="s">
        <v>8305</v>
      </c>
    </row>
    <row r="510" spans="1:15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2">
        <v>41054.593055555553</v>
      </c>
      <c r="J510" s="12">
        <v>40995.024317129632</v>
      </c>
      <c r="K510" t="b">
        <v>0</v>
      </c>
      <c r="L510">
        <v>3</v>
      </c>
      <c r="M510" t="b">
        <v>0</v>
      </c>
      <c r="N510" s="15" t="s">
        <v>8299</v>
      </c>
      <c r="O510" t="s">
        <v>8305</v>
      </c>
    </row>
    <row r="511" spans="1:15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2">
        <v>42183.631597222222</v>
      </c>
      <c r="J511" s="12">
        <v>42153.631597222222</v>
      </c>
      <c r="K511" t="b">
        <v>0</v>
      </c>
      <c r="L511">
        <v>1</v>
      </c>
      <c r="M511" t="b">
        <v>0</v>
      </c>
      <c r="N511" s="15" t="s">
        <v>8299</v>
      </c>
      <c r="O511" t="s">
        <v>8305</v>
      </c>
    </row>
    <row r="512" spans="1:15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2">
        <v>42430.176377314812</v>
      </c>
      <c r="J512" s="12">
        <v>42400.176377314812</v>
      </c>
      <c r="K512" t="b">
        <v>0</v>
      </c>
      <c r="L512">
        <v>0</v>
      </c>
      <c r="M512" t="b">
        <v>0</v>
      </c>
      <c r="N512" s="15" t="s">
        <v>8299</v>
      </c>
      <c r="O512" t="s">
        <v>8305</v>
      </c>
    </row>
    <row r="513" spans="1:15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2">
        <v>41370.261365740742</v>
      </c>
      <c r="J513" s="12">
        <v>41340.303032407406</v>
      </c>
      <c r="K513" t="b">
        <v>0</v>
      </c>
      <c r="L513">
        <v>5</v>
      </c>
      <c r="M513" t="b">
        <v>0</v>
      </c>
      <c r="N513" s="15" t="s">
        <v>8299</v>
      </c>
      <c r="O513" t="s">
        <v>8305</v>
      </c>
    </row>
    <row r="514" spans="1:15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2">
        <v>42694.783877314811</v>
      </c>
      <c r="J514" s="12">
        <v>42649.742210648154</v>
      </c>
      <c r="K514" t="b">
        <v>0</v>
      </c>
      <c r="L514">
        <v>2</v>
      </c>
      <c r="M514" t="b">
        <v>0</v>
      </c>
      <c r="N514" s="15" t="s">
        <v>8299</v>
      </c>
      <c r="O514" t="s">
        <v>8305</v>
      </c>
    </row>
    <row r="515" spans="1:15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2">
        <v>42597.291666666672</v>
      </c>
      <c r="J515" s="12">
        <v>42552.653993055559</v>
      </c>
      <c r="K515" t="b">
        <v>0</v>
      </c>
      <c r="L515">
        <v>68</v>
      </c>
      <c r="M515" t="b">
        <v>0</v>
      </c>
      <c r="N515" s="15" t="s">
        <v>8299</v>
      </c>
      <c r="O515" t="s">
        <v>8305</v>
      </c>
    </row>
    <row r="516" spans="1:15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2">
        <v>41860.613969907405</v>
      </c>
      <c r="J516" s="12">
        <v>41830.613969907405</v>
      </c>
      <c r="K516" t="b">
        <v>0</v>
      </c>
      <c r="L516">
        <v>3</v>
      </c>
      <c r="M516" t="b">
        <v>0</v>
      </c>
      <c r="N516" s="15" t="s">
        <v>8299</v>
      </c>
      <c r="O516" t="s">
        <v>8305</v>
      </c>
    </row>
    <row r="517" spans="1:15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2">
        <v>42367.490752314814</v>
      </c>
      <c r="J517" s="12">
        <v>42327.490752314814</v>
      </c>
      <c r="K517" t="b">
        <v>0</v>
      </c>
      <c r="L517">
        <v>34</v>
      </c>
      <c r="M517" t="b">
        <v>0</v>
      </c>
      <c r="N517" s="15" t="s">
        <v>8299</v>
      </c>
      <c r="O517" t="s">
        <v>8305</v>
      </c>
    </row>
    <row r="518" spans="1:15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2">
        <v>42151.778703703705</v>
      </c>
      <c r="J518" s="12">
        <v>42091.778703703705</v>
      </c>
      <c r="K518" t="b">
        <v>0</v>
      </c>
      <c r="L518">
        <v>0</v>
      </c>
      <c r="M518" t="b">
        <v>0</v>
      </c>
      <c r="N518" s="15" t="s">
        <v>8299</v>
      </c>
      <c r="O518" t="s">
        <v>8305</v>
      </c>
    </row>
    <row r="519" spans="1:15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2">
        <v>42768.615289351852</v>
      </c>
      <c r="J519" s="12">
        <v>42738.615289351852</v>
      </c>
      <c r="K519" t="b">
        <v>0</v>
      </c>
      <c r="L519">
        <v>3</v>
      </c>
      <c r="M519" t="b">
        <v>0</v>
      </c>
      <c r="N519" s="15" t="s">
        <v>8299</v>
      </c>
      <c r="O519" t="s">
        <v>8305</v>
      </c>
    </row>
    <row r="520" spans="1:15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2">
        <v>42253.615277777775</v>
      </c>
      <c r="J520" s="12">
        <v>42223.616018518514</v>
      </c>
      <c r="K520" t="b">
        <v>0</v>
      </c>
      <c r="L520">
        <v>0</v>
      </c>
      <c r="M520" t="b">
        <v>0</v>
      </c>
      <c r="N520" s="15" t="s">
        <v>8299</v>
      </c>
      <c r="O520" t="s">
        <v>8305</v>
      </c>
    </row>
    <row r="521" spans="1:15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2">
        <v>41248.391446759262</v>
      </c>
      <c r="J521" s="12">
        <v>41218.391446759262</v>
      </c>
      <c r="K521" t="b">
        <v>0</v>
      </c>
      <c r="L521">
        <v>70</v>
      </c>
      <c r="M521" t="b">
        <v>0</v>
      </c>
      <c r="N521" s="15" t="s">
        <v>8299</v>
      </c>
      <c r="O521" t="s">
        <v>8305</v>
      </c>
    </row>
    <row r="522" spans="1:15" ht="48" x14ac:dyDescent="0.2">
      <c r="A522">
        <v>1144</v>
      </c>
      <c r="B522" s="3" t="s">
        <v>1145</v>
      </c>
      <c r="C522" s="3" t="s">
        <v>5254</v>
      </c>
      <c r="D522" s="6">
        <v>9300</v>
      </c>
      <c r="E522" s="8">
        <v>0</v>
      </c>
      <c r="F522" t="s">
        <v>8220</v>
      </c>
      <c r="G522" t="s">
        <v>8223</v>
      </c>
      <c r="H522" t="s">
        <v>8245</v>
      </c>
      <c r="I522" s="12">
        <v>42123.181944444441</v>
      </c>
      <c r="J522" s="12">
        <v>42093.181944444441</v>
      </c>
      <c r="K522" t="b">
        <v>0</v>
      </c>
      <c r="L522">
        <v>0</v>
      </c>
      <c r="M522" t="b">
        <v>0</v>
      </c>
      <c r="N522" s="15" t="s">
        <v>8325</v>
      </c>
      <c r="O522" t="s">
        <v>8326</v>
      </c>
    </row>
    <row r="523" spans="1:15" ht="48" x14ac:dyDescent="0.2">
      <c r="A523">
        <v>1145</v>
      </c>
      <c r="B523" s="3" t="s">
        <v>1146</v>
      </c>
      <c r="C523" s="3" t="s">
        <v>5255</v>
      </c>
      <c r="D523" s="6">
        <v>80000</v>
      </c>
      <c r="E523" s="8">
        <v>100</v>
      </c>
      <c r="F523" t="s">
        <v>8220</v>
      </c>
      <c r="G523" t="s">
        <v>8223</v>
      </c>
      <c r="H523" t="s">
        <v>8245</v>
      </c>
      <c r="I523" s="12">
        <v>41914.747592592597</v>
      </c>
      <c r="J523" s="12">
        <v>41854.747592592597</v>
      </c>
      <c r="K523" t="b">
        <v>0</v>
      </c>
      <c r="L523">
        <v>1</v>
      </c>
      <c r="M523" t="b">
        <v>0</v>
      </c>
      <c r="N523" s="15" t="s">
        <v>8325</v>
      </c>
      <c r="O523" t="s">
        <v>8326</v>
      </c>
    </row>
    <row r="524" spans="1:15" ht="32" x14ac:dyDescent="0.2">
      <c r="A524">
        <v>1146</v>
      </c>
      <c r="B524" s="3" t="s">
        <v>1147</v>
      </c>
      <c r="C524" s="3" t="s">
        <v>5256</v>
      </c>
      <c r="D524" s="6">
        <v>6000</v>
      </c>
      <c r="E524" s="8">
        <v>530</v>
      </c>
      <c r="F524" t="s">
        <v>8220</v>
      </c>
      <c r="G524" t="s">
        <v>8223</v>
      </c>
      <c r="H524" t="s">
        <v>8245</v>
      </c>
      <c r="I524" s="12">
        <v>41761.9533912037</v>
      </c>
      <c r="J524" s="12">
        <v>41723.9533912037</v>
      </c>
      <c r="K524" t="b">
        <v>0</v>
      </c>
      <c r="L524">
        <v>12</v>
      </c>
      <c r="M524" t="b">
        <v>0</v>
      </c>
      <c r="N524" s="15" t="s">
        <v>8325</v>
      </c>
      <c r="O524" t="s">
        <v>8326</v>
      </c>
    </row>
    <row r="525" spans="1:15" ht="48" x14ac:dyDescent="0.2">
      <c r="A525">
        <v>1147</v>
      </c>
      <c r="B525" s="3" t="s">
        <v>1148</v>
      </c>
      <c r="C525" s="3" t="s">
        <v>5257</v>
      </c>
      <c r="D525" s="6">
        <v>25000</v>
      </c>
      <c r="E525" s="8">
        <v>0</v>
      </c>
      <c r="F525" t="s">
        <v>8220</v>
      </c>
      <c r="G525" t="s">
        <v>8228</v>
      </c>
      <c r="H525" t="s">
        <v>8250</v>
      </c>
      <c r="I525" s="12">
        <v>41931.972025462965</v>
      </c>
      <c r="J525" s="12">
        <v>41871.972025462965</v>
      </c>
      <c r="K525" t="b">
        <v>0</v>
      </c>
      <c r="L525">
        <v>0</v>
      </c>
      <c r="M525" t="b">
        <v>0</v>
      </c>
      <c r="N525" s="15" t="s">
        <v>8325</v>
      </c>
      <c r="O525" t="s">
        <v>8326</v>
      </c>
    </row>
    <row r="526" spans="1:15" ht="32" x14ac:dyDescent="0.2">
      <c r="A526">
        <v>1148</v>
      </c>
      <c r="B526" s="3" t="s">
        <v>1149</v>
      </c>
      <c r="C526" s="3" t="s">
        <v>5258</v>
      </c>
      <c r="D526" s="6">
        <v>15000</v>
      </c>
      <c r="E526" s="8">
        <v>73</v>
      </c>
      <c r="F526" t="s">
        <v>8220</v>
      </c>
      <c r="G526" t="s">
        <v>8223</v>
      </c>
      <c r="H526" t="s">
        <v>8245</v>
      </c>
      <c r="I526" s="12">
        <v>42705.212743055556</v>
      </c>
      <c r="J526" s="12">
        <v>42675.171076388884</v>
      </c>
      <c r="K526" t="b">
        <v>0</v>
      </c>
      <c r="L526">
        <v>3</v>
      </c>
      <c r="M526" t="b">
        <v>0</v>
      </c>
      <c r="N526" s="15" t="s">
        <v>8325</v>
      </c>
      <c r="O526" t="s">
        <v>8326</v>
      </c>
    </row>
    <row r="527" spans="1:15" ht="32" x14ac:dyDescent="0.2">
      <c r="A527">
        <v>1149</v>
      </c>
      <c r="B527" s="3" t="s">
        <v>1150</v>
      </c>
      <c r="C527" s="3" t="s">
        <v>5259</v>
      </c>
      <c r="D527" s="6">
        <v>50000</v>
      </c>
      <c r="E527" s="8">
        <v>75</v>
      </c>
      <c r="F527" t="s">
        <v>8220</v>
      </c>
      <c r="G527" t="s">
        <v>8223</v>
      </c>
      <c r="H527" t="s">
        <v>8245</v>
      </c>
      <c r="I527" s="12">
        <v>42537.71025462963</v>
      </c>
      <c r="J527" s="12">
        <v>42507.71025462963</v>
      </c>
      <c r="K527" t="b">
        <v>0</v>
      </c>
      <c r="L527">
        <v>2</v>
      </c>
      <c r="M527" t="b">
        <v>0</v>
      </c>
      <c r="N527" s="15" t="s">
        <v>8325</v>
      </c>
      <c r="O527" t="s">
        <v>8326</v>
      </c>
    </row>
    <row r="528" spans="1:15" ht="32" x14ac:dyDescent="0.2">
      <c r="A528">
        <v>1150</v>
      </c>
      <c r="B528" s="3" t="s">
        <v>1151</v>
      </c>
      <c r="C528" s="3" t="s">
        <v>5260</v>
      </c>
      <c r="D528" s="6">
        <v>2500</v>
      </c>
      <c r="E528" s="8">
        <v>252</v>
      </c>
      <c r="F528" t="s">
        <v>8220</v>
      </c>
      <c r="G528" t="s">
        <v>8223</v>
      </c>
      <c r="H528" t="s">
        <v>8245</v>
      </c>
      <c r="I528" s="12">
        <v>42377.954571759255</v>
      </c>
      <c r="J528" s="12">
        <v>42317.954571759255</v>
      </c>
      <c r="K528" t="b">
        <v>0</v>
      </c>
      <c r="L528">
        <v>6</v>
      </c>
      <c r="M528" t="b">
        <v>0</v>
      </c>
      <c r="N528" s="15" t="s">
        <v>8325</v>
      </c>
      <c r="O528" t="s">
        <v>8326</v>
      </c>
    </row>
    <row r="529" spans="1:15" ht="48" x14ac:dyDescent="0.2">
      <c r="A529">
        <v>1151</v>
      </c>
      <c r="B529" s="3" t="s">
        <v>1152</v>
      </c>
      <c r="C529" s="3" t="s">
        <v>5261</v>
      </c>
      <c r="D529" s="6">
        <v>25000</v>
      </c>
      <c r="E529" s="8">
        <v>0</v>
      </c>
      <c r="F529" t="s">
        <v>8220</v>
      </c>
      <c r="G529" t="s">
        <v>8223</v>
      </c>
      <c r="H529" t="s">
        <v>8245</v>
      </c>
      <c r="I529" s="12">
        <v>42254.102581018517</v>
      </c>
      <c r="J529" s="12">
        <v>42224.102581018517</v>
      </c>
      <c r="K529" t="b">
        <v>0</v>
      </c>
      <c r="L529">
        <v>0</v>
      </c>
      <c r="M529" t="b">
        <v>0</v>
      </c>
      <c r="N529" s="15" t="s">
        <v>8325</v>
      </c>
      <c r="O529" t="s">
        <v>8326</v>
      </c>
    </row>
    <row r="530" spans="1:15" ht="16" x14ac:dyDescent="0.2">
      <c r="A530">
        <v>1152</v>
      </c>
      <c r="B530" s="3" t="s">
        <v>1153</v>
      </c>
      <c r="C530" s="3" t="s">
        <v>5262</v>
      </c>
      <c r="D530" s="6">
        <v>16000</v>
      </c>
      <c r="E530" s="8">
        <v>911</v>
      </c>
      <c r="F530" t="s">
        <v>8220</v>
      </c>
      <c r="G530" t="s">
        <v>8223</v>
      </c>
      <c r="H530" t="s">
        <v>8245</v>
      </c>
      <c r="I530" s="12">
        <v>42139.709629629629</v>
      </c>
      <c r="J530" s="12">
        <v>42109.709629629629</v>
      </c>
      <c r="K530" t="b">
        <v>0</v>
      </c>
      <c r="L530">
        <v>15</v>
      </c>
      <c r="M530" t="b">
        <v>0</v>
      </c>
      <c r="N530" s="15" t="s">
        <v>8325</v>
      </c>
      <c r="O530" t="s">
        <v>8326</v>
      </c>
    </row>
    <row r="531" spans="1:15" ht="32" x14ac:dyDescent="0.2">
      <c r="A531">
        <v>1153</v>
      </c>
      <c r="B531" s="3" t="s">
        <v>1154</v>
      </c>
      <c r="C531" s="3" t="s">
        <v>5263</v>
      </c>
      <c r="D531" s="6">
        <v>8000</v>
      </c>
      <c r="E531" s="8">
        <v>50</v>
      </c>
      <c r="F531" t="s">
        <v>8220</v>
      </c>
      <c r="G531" t="s">
        <v>8223</v>
      </c>
      <c r="H531" t="s">
        <v>8245</v>
      </c>
      <c r="I531" s="12">
        <v>42173.714178240742</v>
      </c>
      <c r="J531" s="12">
        <v>42143.714178240742</v>
      </c>
      <c r="K531" t="b">
        <v>0</v>
      </c>
      <c r="L531">
        <v>1</v>
      </c>
      <c r="M531" t="b">
        <v>0</v>
      </c>
      <c r="N531" s="15" t="s">
        <v>8325</v>
      </c>
      <c r="O531" t="s">
        <v>8326</v>
      </c>
    </row>
    <row r="532" spans="1:15" ht="48" x14ac:dyDescent="0.2">
      <c r="A532">
        <v>1154</v>
      </c>
      <c r="B532" s="3" t="s">
        <v>1155</v>
      </c>
      <c r="C532" s="3" t="s">
        <v>5264</v>
      </c>
      <c r="D532" s="6">
        <v>5000</v>
      </c>
      <c r="E532" s="8">
        <v>325</v>
      </c>
      <c r="F532" t="s">
        <v>8220</v>
      </c>
      <c r="G532" t="s">
        <v>8223</v>
      </c>
      <c r="H532" t="s">
        <v>8245</v>
      </c>
      <c r="I532" s="12">
        <v>42253.108865740738</v>
      </c>
      <c r="J532" s="12">
        <v>42223.108865740738</v>
      </c>
      <c r="K532" t="b">
        <v>0</v>
      </c>
      <c r="L532">
        <v>3</v>
      </c>
      <c r="M532" t="b">
        <v>0</v>
      </c>
      <c r="N532" s="15" t="s">
        <v>8325</v>
      </c>
      <c r="O532" t="s">
        <v>8326</v>
      </c>
    </row>
    <row r="533" spans="1:15" ht="48" x14ac:dyDescent="0.2">
      <c r="A533">
        <v>1155</v>
      </c>
      <c r="B533" s="3" t="s">
        <v>1156</v>
      </c>
      <c r="C533" s="3" t="s">
        <v>5265</v>
      </c>
      <c r="D533" s="6">
        <v>25000</v>
      </c>
      <c r="E533" s="8">
        <v>188</v>
      </c>
      <c r="F533" t="s">
        <v>8220</v>
      </c>
      <c r="G533" t="s">
        <v>8223</v>
      </c>
      <c r="H533" t="s">
        <v>8245</v>
      </c>
      <c r="I533" s="12">
        <v>41865.763981481483</v>
      </c>
      <c r="J533" s="12">
        <v>41835.763981481483</v>
      </c>
      <c r="K533" t="b">
        <v>0</v>
      </c>
      <c r="L533">
        <v>8</v>
      </c>
      <c r="M533" t="b">
        <v>0</v>
      </c>
      <c r="N533" s="15" t="s">
        <v>8325</v>
      </c>
      <c r="O533" t="s">
        <v>8326</v>
      </c>
    </row>
    <row r="534" spans="1:15" ht="48" x14ac:dyDescent="0.2">
      <c r="A534">
        <v>1156</v>
      </c>
      <c r="B534" s="3" t="s">
        <v>1157</v>
      </c>
      <c r="C534" s="3" t="s">
        <v>5266</v>
      </c>
      <c r="D534" s="6">
        <v>6500</v>
      </c>
      <c r="E534" s="8">
        <v>0</v>
      </c>
      <c r="F534" t="s">
        <v>8220</v>
      </c>
      <c r="G534" t="s">
        <v>8223</v>
      </c>
      <c r="H534" t="s">
        <v>8245</v>
      </c>
      <c r="I534" s="12">
        <v>42059.07131944444</v>
      </c>
      <c r="J534" s="12">
        <v>42029.07131944444</v>
      </c>
      <c r="K534" t="b">
        <v>0</v>
      </c>
      <c r="L534">
        <v>0</v>
      </c>
      <c r="M534" t="b">
        <v>0</v>
      </c>
      <c r="N534" s="15" t="s">
        <v>8325</v>
      </c>
      <c r="O534" t="s">
        <v>8326</v>
      </c>
    </row>
    <row r="535" spans="1:15" ht="48" x14ac:dyDescent="0.2">
      <c r="A535">
        <v>1157</v>
      </c>
      <c r="B535" s="3" t="s">
        <v>1158</v>
      </c>
      <c r="C535" s="3" t="s">
        <v>5267</v>
      </c>
      <c r="D535" s="6">
        <v>10000</v>
      </c>
      <c r="E535" s="8">
        <v>151</v>
      </c>
      <c r="F535" t="s">
        <v>8220</v>
      </c>
      <c r="G535" t="s">
        <v>8223</v>
      </c>
      <c r="H535" t="s">
        <v>8245</v>
      </c>
      <c r="I535" s="12">
        <v>41978.669907407413</v>
      </c>
      <c r="J535" s="12">
        <v>41918.628240740742</v>
      </c>
      <c r="K535" t="b">
        <v>0</v>
      </c>
      <c r="L535">
        <v>3</v>
      </c>
      <c r="M535" t="b">
        <v>0</v>
      </c>
      <c r="N535" s="15" t="s">
        <v>8325</v>
      </c>
      <c r="O535" t="s">
        <v>8326</v>
      </c>
    </row>
    <row r="536" spans="1:15" ht="48" x14ac:dyDescent="0.2">
      <c r="A536">
        <v>1158</v>
      </c>
      <c r="B536" s="3" t="s">
        <v>1159</v>
      </c>
      <c r="C536" s="3" t="s">
        <v>5268</v>
      </c>
      <c r="D536" s="6">
        <v>7500</v>
      </c>
      <c r="E536" s="8">
        <v>35</v>
      </c>
      <c r="F536" t="s">
        <v>8220</v>
      </c>
      <c r="G536" t="s">
        <v>8223</v>
      </c>
      <c r="H536" t="s">
        <v>8245</v>
      </c>
      <c r="I536" s="12">
        <v>41982.09175925926</v>
      </c>
      <c r="J536" s="12">
        <v>41952.09175925926</v>
      </c>
      <c r="K536" t="b">
        <v>0</v>
      </c>
      <c r="L536">
        <v>3</v>
      </c>
      <c r="M536" t="b">
        <v>0</v>
      </c>
      <c r="N536" s="15" t="s">
        <v>8325</v>
      </c>
      <c r="O536" t="s">
        <v>8326</v>
      </c>
    </row>
    <row r="537" spans="1:15" ht="48" x14ac:dyDescent="0.2">
      <c r="A537">
        <v>1159</v>
      </c>
      <c r="B537" s="3" t="s">
        <v>1160</v>
      </c>
      <c r="C537" s="3" t="s">
        <v>5269</v>
      </c>
      <c r="D537" s="6">
        <v>6750</v>
      </c>
      <c r="E537" s="8">
        <v>0</v>
      </c>
      <c r="F537" t="s">
        <v>8220</v>
      </c>
      <c r="G537" t="s">
        <v>8223</v>
      </c>
      <c r="H537" t="s">
        <v>8245</v>
      </c>
      <c r="I537" s="12">
        <v>42185.65625</v>
      </c>
      <c r="J537" s="12">
        <v>42154.726446759261</v>
      </c>
      <c r="K537" t="b">
        <v>0</v>
      </c>
      <c r="L537">
        <v>0</v>
      </c>
      <c r="M537" t="b">
        <v>0</v>
      </c>
      <c r="N537" s="15" t="s">
        <v>8325</v>
      </c>
      <c r="O537" t="s">
        <v>8326</v>
      </c>
    </row>
    <row r="538" spans="1:15" ht="48" x14ac:dyDescent="0.2">
      <c r="A538">
        <v>1160</v>
      </c>
      <c r="B538" s="3" t="s">
        <v>1161</v>
      </c>
      <c r="C538" s="3" t="s">
        <v>5270</v>
      </c>
      <c r="D538" s="6">
        <v>30000</v>
      </c>
      <c r="E538" s="8">
        <v>1155</v>
      </c>
      <c r="F538" t="s">
        <v>8220</v>
      </c>
      <c r="G538" t="s">
        <v>8223</v>
      </c>
      <c r="H538" t="s">
        <v>8245</v>
      </c>
      <c r="I538" s="12">
        <v>42091.113263888896</v>
      </c>
      <c r="J538" s="12">
        <v>42061.154930555553</v>
      </c>
      <c r="K538" t="b">
        <v>0</v>
      </c>
      <c r="L538">
        <v>19</v>
      </c>
      <c r="M538" t="b">
        <v>0</v>
      </c>
      <c r="N538" s="15" t="s">
        <v>8325</v>
      </c>
      <c r="O538" t="s">
        <v>8326</v>
      </c>
    </row>
    <row r="539" spans="1:15" ht="48" x14ac:dyDescent="0.2">
      <c r="A539">
        <v>1161</v>
      </c>
      <c r="B539" s="3" t="s">
        <v>1162</v>
      </c>
      <c r="C539" s="3" t="s">
        <v>5271</v>
      </c>
      <c r="D539" s="6">
        <v>18000</v>
      </c>
      <c r="E539" s="8">
        <v>0</v>
      </c>
      <c r="F539" t="s">
        <v>8220</v>
      </c>
      <c r="G539" t="s">
        <v>8223</v>
      </c>
      <c r="H539" t="s">
        <v>8245</v>
      </c>
      <c r="I539" s="12">
        <v>42143.629502314812</v>
      </c>
      <c r="J539" s="12">
        <v>42122.629502314812</v>
      </c>
      <c r="K539" t="b">
        <v>0</v>
      </c>
      <c r="L539">
        <v>0</v>
      </c>
      <c r="M539" t="b">
        <v>0</v>
      </c>
      <c r="N539" s="15" t="s">
        <v>8325</v>
      </c>
      <c r="O539" t="s">
        <v>8326</v>
      </c>
    </row>
    <row r="540" spans="1:15" ht="48" x14ac:dyDescent="0.2">
      <c r="A540">
        <v>1162</v>
      </c>
      <c r="B540" s="3" t="s">
        <v>1163</v>
      </c>
      <c r="C540" s="3" t="s">
        <v>5272</v>
      </c>
      <c r="D540" s="6">
        <v>60000</v>
      </c>
      <c r="E540" s="8">
        <v>35</v>
      </c>
      <c r="F540" t="s">
        <v>8220</v>
      </c>
      <c r="G540" t="s">
        <v>8223</v>
      </c>
      <c r="H540" t="s">
        <v>8245</v>
      </c>
      <c r="I540" s="12">
        <v>41907.683611111112</v>
      </c>
      <c r="J540" s="12">
        <v>41876.683611111112</v>
      </c>
      <c r="K540" t="b">
        <v>0</v>
      </c>
      <c r="L540">
        <v>2</v>
      </c>
      <c r="M540" t="b">
        <v>0</v>
      </c>
      <c r="N540" s="15" t="s">
        <v>8325</v>
      </c>
      <c r="O540" t="s">
        <v>8326</v>
      </c>
    </row>
    <row r="541" spans="1:15" ht="48" x14ac:dyDescent="0.2">
      <c r="A541">
        <v>1163</v>
      </c>
      <c r="B541" s="3" t="s">
        <v>1164</v>
      </c>
      <c r="C541" s="3" t="s">
        <v>5273</v>
      </c>
      <c r="D541" s="6">
        <v>5200</v>
      </c>
      <c r="E541" s="8">
        <v>0</v>
      </c>
      <c r="F541" t="s">
        <v>8220</v>
      </c>
      <c r="G541" t="s">
        <v>8223</v>
      </c>
      <c r="H541" t="s">
        <v>8245</v>
      </c>
      <c r="I541" s="12">
        <v>41860.723611111112</v>
      </c>
      <c r="J541" s="12">
        <v>41830.723611111112</v>
      </c>
      <c r="K541" t="b">
        <v>0</v>
      </c>
      <c r="L541">
        <v>0</v>
      </c>
      <c r="M541" t="b">
        <v>0</v>
      </c>
      <c r="N541" s="15" t="s">
        <v>8325</v>
      </c>
      <c r="O541" t="s">
        <v>8326</v>
      </c>
    </row>
    <row r="542" spans="1:15" ht="64" x14ac:dyDescent="0.2">
      <c r="A542">
        <v>1164</v>
      </c>
      <c r="B542" s="3" t="s">
        <v>1165</v>
      </c>
      <c r="C542" s="3" t="s">
        <v>5274</v>
      </c>
      <c r="D542" s="6">
        <v>10000</v>
      </c>
      <c r="E542" s="8">
        <v>0</v>
      </c>
      <c r="F542" t="s">
        <v>8220</v>
      </c>
      <c r="G542" t="s">
        <v>8223</v>
      </c>
      <c r="H542" t="s">
        <v>8245</v>
      </c>
      <c r="I542" s="12">
        <v>42539.724328703705</v>
      </c>
      <c r="J542" s="12">
        <v>42509.724328703705</v>
      </c>
      <c r="K542" t="b">
        <v>0</v>
      </c>
      <c r="L542">
        <v>0</v>
      </c>
      <c r="M542" t="b">
        <v>0</v>
      </c>
      <c r="N542" s="15" t="s">
        <v>8325</v>
      </c>
      <c r="O542" t="s">
        <v>8326</v>
      </c>
    </row>
    <row r="543" spans="1:15" ht="48" x14ac:dyDescent="0.2">
      <c r="A543">
        <v>1165</v>
      </c>
      <c r="B543" s="3" t="s">
        <v>1166</v>
      </c>
      <c r="C543" s="3" t="s">
        <v>5275</v>
      </c>
      <c r="D543" s="6">
        <v>10000</v>
      </c>
      <c r="E543" s="8">
        <v>2070.5</v>
      </c>
      <c r="F543" t="s">
        <v>8220</v>
      </c>
      <c r="G543" t="s">
        <v>8223</v>
      </c>
      <c r="H543" t="s">
        <v>8245</v>
      </c>
      <c r="I543" s="12">
        <v>41826.214467592588</v>
      </c>
      <c r="J543" s="12">
        <v>41792.214467592588</v>
      </c>
      <c r="K543" t="b">
        <v>0</v>
      </c>
      <c r="L543">
        <v>25</v>
      </c>
      <c r="M543" t="b">
        <v>0</v>
      </c>
      <c r="N543" s="15" t="s">
        <v>8325</v>
      </c>
      <c r="O543" t="s">
        <v>8326</v>
      </c>
    </row>
    <row r="544" spans="1:15" ht="48" x14ac:dyDescent="0.2">
      <c r="A544">
        <v>1166</v>
      </c>
      <c r="B544" s="3" t="s">
        <v>1167</v>
      </c>
      <c r="C544" s="3" t="s">
        <v>5276</v>
      </c>
      <c r="D544" s="6">
        <v>15000</v>
      </c>
      <c r="E544" s="8">
        <v>2871</v>
      </c>
      <c r="F544" t="s">
        <v>8220</v>
      </c>
      <c r="G544" t="s">
        <v>8223</v>
      </c>
      <c r="H544" t="s">
        <v>8245</v>
      </c>
      <c r="I544" s="12">
        <v>42181.166666666672</v>
      </c>
      <c r="J544" s="12">
        <v>42150.485439814816</v>
      </c>
      <c r="K544" t="b">
        <v>0</v>
      </c>
      <c r="L544">
        <v>8</v>
      </c>
      <c r="M544" t="b">
        <v>0</v>
      </c>
      <c r="N544" s="15" t="s">
        <v>8325</v>
      </c>
      <c r="O544" t="s">
        <v>8326</v>
      </c>
    </row>
    <row r="545" spans="1:15" ht="48" x14ac:dyDescent="0.2">
      <c r="A545">
        <v>1167</v>
      </c>
      <c r="B545" s="3" t="s">
        <v>1168</v>
      </c>
      <c r="C545" s="3" t="s">
        <v>5277</v>
      </c>
      <c r="D545" s="6">
        <v>60000</v>
      </c>
      <c r="E545" s="8">
        <v>979</v>
      </c>
      <c r="F545" t="s">
        <v>8220</v>
      </c>
      <c r="G545" t="s">
        <v>8223</v>
      </c>
      <c r="H545" t="s">
        <v>8245</v>
      </c>
      <c r="I545" s="12">
        <v>41894.734895833331</v>
      </c>
      <c r="J545" s="12">
        <v>41863.734895833331</v>
      </c>
      <c r="K545" t="b">
        <v>0</v>
      </c>
      <c r="L545">
        <v>16</v>
      </c>
      <c r="M545" t="b">
        <v>0</v>
      </c>
      <c r="N545" s="15" t="s">
        <v>8325</v>
      </c>
      <c r="O545" t="s">
        <v>8326</v>
      </c>
    </row>
    <row r="546" spans="1:15" ht="48" x14ac:dyDescent="0.2">
      <c r="A546">
        <v>1168</v>
      </c>
      <c r="B546" s="3" t="s">
        <v>1169</v>
      </c>
      <c r="C546" s="3" t="s">
        <v>5278</v>
      </c>
      <c r="D546" s="6">
        <v>18000</v>
      </c>
      <c r="E546" s="8">
        <v>1020</v>
      </c>
      <c r="F546" t="s">
        <v>8220</v>
      </c>
      <c r="G546" t="s">
        <v>8223</v>
      </c>
      <c r="H546" t="s">
        <v>8245</v>
      </c>
      <c r="I546" s="12">
        <v>42635.053993055553</v>
      </c>
      <c r="J546" s="12">
        <v>42605.053993055553</v>
      </c>
      <c r="K546" t="b">
        <v>0</v>
      </c>
      <c r="L546">
        <v>3</v>
      </c>
      <c r="M546" t="b">
        <v>0</v>
      </c>
      <c r="N546" s="15" t="s">
        <v>8325</v>
      </c>
      <c r="O546" t="s">
        <v>8326</v>
      </c>
    </row>
    <row r="547" spans="1:15" ht="48" x14ac:dyDescent="0.2">
      <c r="A547">
        <v>1169</v>
      </c>
      <c r="B547" s="3" t="s">
        <v>1170</v>
      </c>
      <c r="C547" s="3" t="s">
        <v>5279</v>
      </c>
      <c r="D547" s="6">
        <v>10000</v>
      </c>
      <c r="E547" s="8">
        <v>17</v>
      </c>
      <c r="F547" t="s">
        <v>8220</v>
      </c>
      <c r="G547" t="s">
        <v>8223</v>
      </c>
      <c r="H547" t="s">
        <v>8245</v>
      </c>
      <c r="I547" s="12">
        <v>42057.353738425925</v>
      </c>
      <c r="J547" s="12">
        <v>42027.353738425925</v>
      </c>
      <c r="K547" t="b">
        <v>0</v>
      </c>
      <c r="L547">
        <v>3</v>
      </c>
      <c r="M547" t="b">
        <v>0</v>
      </c>
      <c r="N547" s="15" t="s">
        <v>8325</v>
      </c>
      <c r="O547" t="s">
        <v>8326</v>
      </c>
    </row>
    <row r="548" spans="1:15" ht="48" x14ac:dyDescent="0.2">
      <c r="A548">
        <v>1170</v>
      </c>
      <c r="B548" s="3" t="s">
        <v>1171</v>
      </c>
      <c r="C548" s="3" t="s">
        <v>5280</v>
      </c>
      <c r="D548" s="6">
        <v>25000</v>
      </c>
      <c r="E548" s="8">
        <v>100</v>
      </c>
      <c r="F548" t="s">
        <v>8220</v>
      </c>
      <c r="G548" t="s">
        <v>8224</v>
      </c>
      <c r="H548" t="s">
        <v>8246</v>
      </c>
      <c r="I548" s="12">
        <v>42154.893182870372</v>
      </c>
      <c r="J548" s="12">
        <v>42124.893182870372</v>
      </c>
      <c r="K548" t="b">
        <v>0</v>
      </c>
      <c r="L548">
        <v>2</v>
      </c>
      <c r="M548" t="b">
        <v>0</v>
      </c>
      <c r="N548" s="15" t="s">
        <v>8325</v>
      </c>
      <c r="O548" t="s">
        <v>8326</v>
      </c>
    </row>
    <row r="549" spans="1:15" ht="32" x14ac:dyDescent="0.2">
      <c r="A549">
        <v>1171</v>
      </c>
      <c r="B549" s="3" t="s">
        <v>1172</v>
      </c>
      <c r="C549" s="3" t="s">
        <v>5281</v>
      </c>
      <c r="D549" s="6">
        <v>25000</v>
      </c>
      <c r="E549" s="8">
        <v>25</v>
      </c>
      <c r="F549" t="s">
        <v>8220</v>
      </c>
      <c r="G549" t="s">
        <v>8223</v>
      </c>
      <c r="H549" t="s">
        <v>8245</v>
      </c>
      <c r="I549" s="12">
        <v>41956.846377314811</v>
      </c>
      <c r="J549" s="12">
        <v>41938.804710648146</v>
      </c>
      <c r="K549" t="b">
        <v>0</v>
      </c>
      <c r="L549">
        <v>1</v>
      </c>
      <c r="M549" t="b">
        <v>0</v>
      </c>
      <c r="N549" s="15" t="s">
        <v>8325</v>
      </c>
      <c r="O549" t="s">
        <v>8326</v>
      </c>
    </row>
    <row r="550" spans="1:15" ht="16" x14ac:dyDescent="0.2">
      <c r="A550">
        <v>1172</v>
      </c>
      <c r="B550" s="3" t="s">
        <v>1173</v>
      </c>
      <c r="C550" s="3" t="s">
        <v>5282</v>
      </c>
      <c r="D550" s="6">
        <v>9000</v>
      </c>
      <c r="E550" s="8">
        <v>0</v>
      </c>
      <c r="F550" t="s">
        <v>8220</v>
      </c>
      <c r="G550" t="s">
        <v>8223</v>
      </c>
      <c r="H550" t="s">
        <v>8245</v>
      </c>
      <c r="I550" s="12">
        <v>41871.682314814818</v>
      </c>
      <c r="J550" s="12">
        <v>41841.682314814818</v>
      </c>
      <c r="K550" t="b">
        <v>0</v>
      </c>
      <c r="L550">
        <v>0</v>
      </c>
      <c r="M550" t="b">
        <v>0</v>
      </c>
      <c r="N550" s="15" t="s">
        <v>8325</v>
      </c>
      <c r="O550" t="s">
        <v>8326</v>
      </c>
    </row>
    <row r="551" spans="1:15" ht="48" x14ac:dyDescent="0.2">
      <c r="A551">
        <v>1173</v>
      </c>
      <c r="B551" s="3" t="s">
        <v>1174</v>
      </c>
      <c r="C551" s="3" t="s">
        <v>5283</v>
      </c>
      <c r="D551" s="6">
        <v>125000</v>
      </c>
      <c r="E551" s="8">
        <v>30</v>
      </c>
      <c r="F551" t="s">
        <v>8220</v>
      </c>
      <c r="G551" t="s">
        <v>8223</v>
      </c>
      <c r="H551" t="s">
        <v>8245</v>
      </c>
      <c r="I551" s="12">
        <v>42219.185844907406</v>
      </c>
      <c r="J551" s="12">
        <v>42184.185844907406</v>
      </c>
      <c r="K551" t="b">
        <v>0</v>
      </c>
      <c r="L551">
        <v>1</v>
      </c>
      <c r="M551" t="b">
        <v>0</v>
      </c>
      <c r="N551" s="15" t="s">
        <v>8325</v>
      </c>
      <c r="O551" t="s">
        <v>8326</v>
      </c>
    </row>
    <row r="552" spans="1:15" ht="48" x14ac:dyDescent="0.2">
      <c r="A552">
        <v>1174</v>
      </c>
      <c r="B552" s="3" t="s">
        <v>1175</v>
      </c>
      <c r="C552" s="3" t="s">
        <v>5284</v>
      </c>
      <c r="D552" s="6">
        <v>15000</v>
      </c>
      <c r="E552" s="8">
        <v>886</v>
      </c>
      <c r="F552" t="s">
        <v>8220</v>
      </c>
      <c r="G552" t="s">
        <v>8223</v>
      </c>
      <c r="H552" t="s">
        <v>8245</v>
      </c>
      <c r="I552" s="12">
        <v>42498.84174768519</v>
      </c>
      <c r="J552" s="12">
        <v>42468.84174768519</v>
      </c>
      <c r="K552" t="b">
        <v>0</v>
      </c>
      <c r="L552">
        <v>19</v>
      </c>
      <c r="M552" t="b">
        <v>0</v>
      </c>
      <c r="N552" s="15" t="s">
        <v>8325</v>
      </c>
      <c r="O552" t="s">
        <v>8326</v>
      </c>
    </row>
    <row r="553" spans="1:15" ht="48" x14ac:dyDescent="0.2">
      <c r="A553">
        <v>1175</v>
      </c>
      <c r="B553" s="3" t="s">
        <v>1176</v>
      </c>
      <c r="C553" s="3" t="s">
        <v>5285</v>
      </c>
      <c r="D553" s="6">
        <v>20000</v>
      </c>
      <c r="E553" s="8">
        <v>585</v>
      </c>
      <c r="F553" t="s">
        <v>8220</v>
      </c>
      <c r="G553" t="s">
        <v>8223</v>
      </c>
      <c r="H553" t="s">
        <v>8245</v>
      </c>
      <c r="I553" s="12">
        <v>42200.728460648148</v>
      </c>
      <c r="J553" s="12">
        <v>42170.728460648148</v>
      </c>
      <c r="K553" t="b">
        <v>0</v>
      </c>
      <c r="L553">
        <v>9</v>
      </c>
      <c r="M553" t="b">
        <v>0</v>
      </c>
      <c r="N553" s="15" t="s">
        <v>8325</v>
      </c>
      <c r="O553" t="s">
        <v>8326</v>
      </c>
    </row>
    <row r="554" spans="1:15" ht="64" x14ac:dyDescent="0.2">
      <c r="A554">
        <v>1176</v>
      </c>
      <c r="B554" s="3" t="s">
        <v>1177</v>
      </c>
      <c r="C554" s="3" t="s">
        <v>5286</v>
      </c>
      <c r="D554" s="6">
        <v>175000</v>
      </c>
      <c r="E554" s="8">
        <v>10</v>
      </c>
      <c r="F554" t="s">
        <v>8220</v>
      </c>
      <c r="G554" t="s">
        <v>8225</v>
      </c>
      <c r="H554" t="s">
        <v>8247</v>
      </c>
      <c r="I554" s="12">
        <v>42800.541666666672</v>
      </c>
      <c r="J554" s="12">
        <v>42746.019652777773</v>
      </c>
      <c r="K554" t="b">
        <v>0</v>
      </c>
      <c r="L554">
        <v>1</v>
      </c>
      <c r="M554" t="b">
        <v>0</v>
      </c>
      <c r="N554" s="15" t="s">
        <v>8325</v>
      </c>
      <c r="O554" t="s">
        <v>8326</v>
      </c>
    </row>
    <row r="555" spans="1:15" ht="48" x14ac:dyDescent="0.2">
      <c r="A555">
        <v>1177</v>
      </c>
      <c r="B555" s="3" t="s">
        <v>1178</v>
      </c>
      <c r="C555" s="3" t="s">
        <v>5287</v>
      </c>
      <c r="D555" s="6">
        <v>6000</v>
      </c>
      <c r="E555" s="8">
        <v>0</v>
      </c>
      <c r="F555" t="s">
        <v>8220</v>
      </c>
      <c r="G555" t="s">
        <v>8224</v>
      </c>
      <c r="H555" t="s">
        <v>8246</v>
      </c>
      <c r="I555" s="12">
        <v>41927.660833333335</v>
      </c>
      <c r="J555" s="12">
        <v>41897.660833333335</v>
      </c>
      <c r="K555" t="b">
        <v>0</v>
      </c>
      <c r="L555">
        <v>0</v>
      </c>
      <c r="M555" t="b">
        <v>0</v>
      </c>
      <c r="N555" s="15" t="s">
        <v>8325</v>
      </c>
      <c r="O555" t="s">
        <v>8326</v>
      </c>
    </row>
    <row r="556" spans="1:15" ht="48" x14ac:dyDescent="0.2">
      <c r="A556">
        <v>1178</v>
      </c>
      <c r="B556" s="3" t="s">
        <v>1179</v>
      </c>
      <c r="C556" s="3" t="s">
        <v>5288</v>
      </c>
      <c r="D556" s="6">
        <v>75000</v>
      </c>
      <c r="E556" s="8">
        <v>5</v>
      </c>
      <c r="F556" t="s">
        <v>8220</v>
      </c>
      <c r="G556" t="s">
        <v>8223</v>
      </c>
      <c r="H556" t="s">
        <v>8245</v>
      </c>
      <c r="I556" s="12">
        <v>41867.905694444446</v>
      </c>
      <c r="J556" s="12">
        <v>41837.905694444446</v>
      </c>
      <c r="K556" t="b">
        <v>0</v>
      </c>
      <c r="L556">
        <v>1</v>
      </c>
      <c r="M556" t="b">
        <v>0</v>
      </c>
      <c r="N556" s="15" t="s">
        <v>8325</v>
      </c>
      <c r="O556" t="s">
        <v>8326</v>
      </c>
    </row>
    <row r="557" spans="1:15" ht="48" x14ac:dyDescent="0.2">
      <c r="A557">
        <v>1179</v>
      </c>
      <c r="B557" s="3" t="s">
        <v>1180</v>
      </c>
      <c r="C557" s="3" t="s">
        <v>5289</v>
      </c>
      <c r="D557" s="6">
        <v>60000</v>
      </c>
      <c r="E557" s="8">
        <v>3200</v>
      </c>
      <c r="F557" t="s">
        <v>8220</v>
      </c>
      <c r="G557" t="s">
        <v>8228</v>
      </c>
      <c r="H557" t="s">
        <v>8250</v>
      </c>
      <c r="I557" s="12">
        <v>42305.720219907409</v>
      </c>
      <c r="J557" s="12">
        <v>42275.720219907409</v>
      </c>
      <c r="K557" t="b">
        <v>0</v>
      </c>
      <c r="L557">
        <v>5</v>
      </c>
      <c r="M557" t="b">
        <v>0</v>
      </c>
      <c r="N557" s="15" t="s">
        <v>8325</v>
      </c>
      <c r="O557" t="s">
        <v>8326</v>
      </c>
    </row>
    <row r="558" spans="1:15" ht="32" x14ac:dyDescent="0.2">
      <c r="A558">
        <v>1180</v>
      </c>
      <c r="B558" s="3" t="s">
        <v>1181</v>
      </c>
      <c r="C558" s="3" t="s">
        <v>5290</v>
      </c>
      <c r="D558" s="6">
        <v>50000</v>
      </c>
      <c r="E558" s="8">
        <v>5875</v>
      </c>
      <c r="F558" t="s">
        <v>8220</v>
      </c>
      <c r="G558" t="s">
        <v>8223</v>
      </c>
      <c r="H558" t="s">
        <v>8245</v>
      </c>
      <c r="I558" s="12">
        <v>41818.806875000002</v>
      </c>
      <c r="J558" s="12">
        <v>41781.806875000002</v>
      </c>
      <c r="K558" t="b">
        <v>0</v>
      </c>
      <c r="L558">
        <v>85</v>
      </c>
      <c r="M558" t="b">
        <v>0</v>
      </c>
      <c r="N558" s="15" t="s">
        <v>8325</v>
      </c>
      <c r="O558" t="s">
        <v>8326</v>
      </c>
    </row>
    <row r="559" spans="1:15" ht="16" x14ac:dyDescent="0.2">
      <c r="A559">
        <v>1181</v>
      </c>
      <c r="B559" s="3" t="s">
        <v>1182</v>
      </c>
      <c r="C559" s="3" t="s">
        <v>5291</v>
      </c>
      <c r="D559" s="6">
        <v>50000</v>
      </c>
      <c r="E559" s="8">
        <v>4</v>
      </c>
      <c r="F559" t="s">
        <v>8220</v>
      </c>
      <c r="G559" t="s">
        <v>8223</v>
      </c>
      <c r="H559" t="s">
        <v>8245</v>
      </c>
      <c r="I559" s="12">
        <v>42064.339363425926</v>
      </c>
      <c r="J559" s="12">
        <v>42034.339363425926</v>
      </c>
      <c r="K559" t="b">
        <v>0</v>
      </c>
      <c r="L559">
        <v>3</v>
      </c>
      <c r="M559" t="b">
        <v>0</v>
      </c>
      <c r="N559" s="15" t="s">
        <v>8325</v>
      </c>
      <c r="O559" t="s">
        <v>8326</v>
      </c>
    </row>
    <row r="560" spans="1:15" ht="48" x14ac:dyDescent="0.2">
      <c r="A560">
        <v>1182</v>
      </c>
      <c r="B560" s="3" t="s">
        <v>1183</v>
      </c>
      <c r="C560" s="3" t="s">
        <v>5292</v>
      </c>
      <c r="D560" s="6">
        <v>1000</v>
      </c>
      <c r="E560" s="8">
        <v>42</v>
      </c>
      <c r="F560" t="s">
        <v>8220</v>
      </c>
      <c r="G560" t="s">
        <v>8223</v>
      </c>
      <c r="H560" t="s">
        <v>8245</v>
      </c>
      <c r="I560" s="12">
        <v>42747.695833333331</v>
      </c>
      <c r="J560" s="12">
        <v>42728.827407407407</v>
      </c>
      <c r="K560" t="b">
        <v>0</v>
      </c>
      <c r="L560">
        <v>4</v>
      </c>
      <c r="M560" t="b">
        <v>0</v>
      </c>
      <c r="N560" s="15" t="s">
        <v>8325</v>
      </c>
      <c r="O560" t="s">
        <v>8326</v>
      </c>
    </row>
    <row r="561" spans="1:15" ht="48" x14ac:dyDescent="0.2">
      <c r="A561">
        <v>1183</v>
      </c>
      <c r="B561" s="3" t="s">
        <v>1184</v>
      </c>
      <c r="C561" s="3" t="s">
        <v>5293</v>
      </c>
      <c r="D561" s="6">
        <v>2500</v>
      </c>
      <c r="E561" s="8">
        <v>100</v>
      </c>
      <c r="F561" t="s">
        <v>8220</v>
      </c>
      <c r="G561" t="s">
        <v>8223</v>
      </c>
      <c r="H561" t="s">
        <v>8245</v>
      </c>
      <c r="I561" s="12">
        <v>42676.165972222225</v>
      </c>
      <c r="J561" s="12">
        <v>42656.86137731481</v>
      </c>
      <c r="K561" t="b">
        <v>0</v>
      </c>
      <c r="L561">
        <v>3</v>
      </c>
      <c r="M561" t="b">
        <v>0</v>
      </c>
      <c r="N561" s="15" t="s">
        <v>8325</v>
      </c>
      <c r="O561" t="s">
        <v>8326</v>
      </c>
    </row>
    <row r="562" spans="1:15" ht="48" x14ac:dyDescent="0.2">
      <c r="A562">
        <v>2321</v>
      </c>
      <c r="B562" s="3" t="s">
        <v>2322</v>
      </c>
      <c r="C562" s="3" t="s">
        <v>6431</v>
      </c>
      <c r="D562" s="6">
        <v>10557</v>
      </c>
      <c r="E562" s="8">
        <v>4130</v>
      </c>
      <c r="F562" t="s">
        <v>8221</v>
      </c>
      <c r="G562" t="s">
        <v>8238</v>
      </c>
      <c r="H562" t="s">
        <v>8248</v>
      </c>
      <c r="I562" s="12">
        <v>42829.21876157407</v>
      </c>
      <c r="J562" s="12">
        <v>42799.260428240741</v>
      </c>
      <c r="K562" t="b">
        <v>0</v>
      </c>
      <c r="L562">
        <v>64</v>
      </c>
      <c r="M562" t="b">
        <v>0</v>
      </c>
      <c r="N562" s="15" t="s">
        <v>8325</v>
      </c>
      <c r="O562" t="s">
        <v>8341</v>
      </c>
    </row>
    <row r="563" spans="1:15" ht="48" x14ac:dyDescent="0.2">
      <c r="A563">
        <v>2322</v>
      </c>
      <c r="B563" s="3" t="s">
        <v>2323</v>
      </c>
      <c r="C563" s="3" t="s">
        <v>6432</v>
      </c>
      <c r="D563" s="6">
        <v>2700</v>
      </c>
      <c r="E563" s="8">
        <v>85</v>
      </c>
      <c r="F563" t="s">
        <v>8221</v>
      </c>
      <c r="G563" t="s">
        <v>8223</v>
      </c>
      <c r="H563" t="s">
        <v>8245</v>
      </c>
      <c r="I563" s="12">
        <v>42834.853807870371</v>
      </c>
      <c r="J563" s="12">
        <v>42804.895474537043</v>
      </c>
      <c r="K563" t="b">
        <v>0</v>
      </c>
      <c r="L563">
        <v>4</v>
      </c>
      <c r="M563" t="b">
        <v>0</v>
      </c>
      <c r="N563" s="15" t="s">
        <v>8325</v>
      </c>
      <c r="O563" t="s">
        <v>8341</v>
      </c>
    </row>
    <row r="564" spans="1:15" ht="48" x14ac:dyDescent="0.2">
      <c r="A564">
        <v>2323</v>
      </c>
      <c r="B564" s="3" t="s">
        <v>2324</v>
      </c>
      <c r="C564" s="3" t="s">
        <v>6433</v>
      </c>
      <c r="D564" s="6">
        <v>250</v>
      </c>
      <c r="E564" s="8">
        <v>120</v>
      </c>
      <c r="F564" t="s">
        <v>8221</v>
      </c>
      <c r="G564" t="s">
        <v>8223</v>
      </c>
      <c r="H564" t="s">
        <v>8245</v>
      </c>
      <c r="I564" s="12">
        <v>42814.755173611105</v>
      </c>
      <c r="J564" s="12">
        <v>42807.755173611105</v>
      </c>
      <c r="K564" t="b">
        <v>0</v>
      </c>
      <c r="L564">
        <v>4</v>
      </c>
      <c r="M564" t="b">
        <v>0</v>
      </c>
      <c r="N564" s="15" t="s">
        <v>8325</v>
      </c>
      <c r="O564" t="s">
        <v>8341</v>
      </c>
    </row>
    <row r="565" spans="1:15" ht="32" x14ac:dyDescent="0.2">
      <c r="A565">
        <v>2324</v>
      </c>
      <c r="B565" s="3" t="s">
        <v>2325</v>
      </c>
      <c r="C565" s="3" t="s">
        <v>6434</v>
      </c>
      <c r="D565" s="6">
        <v>7500</v>
      </c>
      <c r="E565" s="8">
        <v>1555</v>
      </c>
      <c r="F565" t="s">
        <v>8221</v>
      </c>
      <c r="G565" t="s">
        <v>8224</v>
      </c>
      <c r="H565" t="s">
        <v>8246</v>
      </c>
      <c r="I565" s="12">
        <v>42820.843576388885</v>
      </c>
      <c r="J565" s="12">
        <v>42790.885243055556</v>
      </c>
      <c r="K565" t="b">
        <v>0</v>
      </c>
      <c r="L565">
        <v>61</v>
      </c>
      <c r="M565" t="b">
        <v>0</v>
      </c>
      <c r="N565" s="15" t="s">
        <v>8325</v>
      </c>
      <c r="O565" t="s">
        <v>8341</v>
      </c>
    </row>
    <row r="566" spans="1:15" ht="48" x14ac:dyDescent="0.2">
      <c r="A566">
        <v>2325</v>
      </c>
      <c r="B566" s="3" t="s">
        <v>2326</v>
      </c>
      <c r="C566" s="3" t="s">
        <v>6435</v>
      </c>
      <c r="D566" s="6">
        <v>1000</v>
      </c>
      <c r="E566" s="8">
        <v>80</v>
      </c>
      <c r="F566" t="s">
        <v>8221</v>
      </c>
      <c r="G566" t="s">
        <v>8223</v>
      </c>
      <c r="H566" t="s">
        <v>8245</v>
      </c>
      <c r="I566" s="12">
        <v>42823.980682870373</v>
      </c>
      <c r="J566" s="12">
        <v>42794.022349537037</v>
      </c>
      <c r="K566" t="b">
        <v>0</v>
      </c>
      <c r="L566">
        <v>7</v>
      </c>
      <c r="M566" t="b">
        <v>0</v>
      </c>
      <c r="N566" s="15" t="s">
        <v>8325</v>
      </c>
      <c r="O566" t="s">
        <v>8341</v>
      </c>
    </row>
    <row r="567" spans="1:15" ht="48" x14ac:dyDescent="0.2">
      <c r="A567">
        <v>2326</v>
      </c>
      <c r="B567" s="3" t="s">
        <v>2327</v>
      </c>
      <c r="C567" s="3" t="s">
        <v>6436</v>
      </c>
      <c r="D567" s="6">
        <v>15000</v>
      </c>
      <c r="E567" s="8">
        <v>108</v>
      </c>
      <c r="F567" t="s">
        <v>8221</v>
      </c>
      <c r="G567" t="s">
        <v>8223</v>
      </c>
      <c r="H567" t="s">
        <v>8245</v>
      </c>
      <c r="I567" s="12">
        <v>42855.708333333328</v>
      </c>
      <c r="J567" s="12">
        <v>42804.034120370372</v>
      </c>
      <c r="K567" t="b">
        <v>0</v>
      </c>
      <c r="L567">
        <v>1</v>
      </c>
      <c r="M567" t="b">
        <v>0</v>
      </c>
      <c r="N567" s="15" t="s">
        <v>8325</v>
      </c>
      <c r="O567" t="s">
        <v>8341</v>
      </c>
    </row>
    <row r="568" spans="1:15" ht="32" x14ac:dyDescent="0.2">
      <c r="A568">
        <v>2327</v>
      </c>
      <c r="B568" s="3" t="s">
        <v>2328</v>
      </c>
      <c r="C568" s="3" t="s">
        <v>6437</v>
      </c>
      <c r="D568" s="6">
        <v>35000</v>
      </c>
      <c r="E568" s="8">
        <v>184133.01</v>
      </c>
      <c r="F568" t="s">
        <v>8218</v>
      </c>
      <c r="G568" t="s">
        <v>8223</v>
      </c>
      <c r="H568" t="s">
        <v>8245</v>
      </c>
      <c r="I568" s="12">
        <v>41877.917129629634</v>
      </c>
      <c r="J568" s="12">
        <v>41842.917129629634</v>
      </c>
      <c r="K568" t="b">
        <v>1</v>
      </c>
      <c r="L568">
        <v>3355</v>
      </c>
      <c r="M568" t="b">
        <v>1</v>
      </c>
      <c r="N568" s="15" t="s">
        <v>8325</v>
      </c>
      <c r="O568" t="s">
        <v>8341</v>
      </c>
    </row>
    <row r="569" spans="1:15" ht="64" x14ac:dyDescent="0.2">
      <c r="A569">
        <v>2328</v>
      </c>
      <c r="B569" s="3" t="s">
        <v>2329</v>
      </c>
      <c r="C569" s="3" t="s">
        <v>6438</v>
      </c>
      <c r="D569" s="6">
        <v>10000</v>
      </c>
      <c r="E569" s="8">
        <v>25445</v>
      </c>
      <c r="F569" t="s">
        <v>8218</v>
      </c>
      <c r="G569" t="s">
        <v>8223</v>
      </c>
      <c r="H569" t="s">
        <v>8245</v>
      </c>
      <c r="I569" s="12">
        <v>42169.781678240746</v>
      </c>
      <c r="J569" s="12">
        <v>42139.781678240746</v>
      </c>
      <c r="K569" t="b">
        <v>1</v>
      </c>
      <c r="L569">
        <v>537</v>
      </c>
      <c r="M569" t="b">
        <v>1</v>
      </c>
      <c r="N569" s="15" t="s">
        <v>8325</v>
      </c>
      <c r="O569" t="s">
        <v>8341</v>
      </c>
    </row>
    <row r="570" spans="1:15" ht="48" x14ac:dyDescent="0.2">
      <c r="A570">
        <v>2329</v>
      </c>
      <c r="B570" s="3" t="s">
        <v>2330</v>
      </c>
      <c r="C570" s="3" t="s">
        <v>6439</v>
      </c>
      <c r="D570" s="6">
        <v>25000</v>
      </c>
      <c r="E570" s="8">
        <v>26480</v>
      </c>
      <c r="F570" t="s">
        <v>8218</v>
      </c>
      <c r="G570" t="s">
        <v>8223</v>
      </c>
      <c r="H570" t="s">
        <v>8245</v>
      </c>
      <c r="I570" s="12">
        <v>41837.624374999999</v>
      </c>
      <c r="J570" s="12">
        <v>41807.624374999999</v>
      </c>
      <c r="K570" t="b">
        <v>1</v>
      </c>
      <c r="L570">
        <v>125</v>
      </c>
      <c r="M570" t="b">
        <v>1</v>
      </c>
      <c r="N570" s="15" t="s">
        <v>8325</v>
      </c>
      <c r="O570" t="s">
        <v>8341</v>
      </c>
    </row>
    <row r="571" spans="1:15" ht="48" x14ac:dyDescent="0.2">
      <c r="A571">
        <v>2330</v>
      </c>
      <c r="B571" s="3" t="s">
        <v>2331</v>
      </c>
      <c r="C571" s="3" t="s">
        <v>6440</v>
      </c>
      <c r="D571" s="6">
        <v>35000</v>
      </c>
      <c r="E571" s="8">
        <v>35848</v>
      </c>
      <c r="F571" t="s">
        <v>8218</v>
      </c>
      <c r="G571" t="s">
        <v>8223</v>
      </c>
      <c r="H571" t="s">
        <v>8245</v>
      </c>
      <c r="I571" s="12">
        <v>42363</v>
      </c>
      <c r="J571" s="12">
        <v>42332.89980324074</v>
      </c>
      <c r="K571" t="b">
        <v>1</v>
      </c>
      <c r="L571">
        <v>163</v>
      </c>
      <c r="M571" t="b">
        <v>1</v>
      </c>
      <c r="N571" s="15" t="s">
        <v>8325</v>
      </c>
      <c r="O571" t="s">
        <v>8341</v>
      </c>
    </row>
    <row r="572" spans="1:15" ht="48" x14ac:dyDescent="0.2">
      <c r="A572">
        <v>2331</v>
      </c>
      <c r="B572" s="3" t="s">
        <v>2332</v>
      </c>
      <c r="C572" s="3" t="s">
        <v>6441</v>
      </c>
      <c r="D572" s="6">
        <v>8000</v>
      </c>
      <c r="E572" s="8">
        <v>11545.1</v>
      </c>
      <c r="F572" t="s">
        <v>8218</v>
      </c>
      <c r="G572" t="s">
        <v>8223</v>
      </c>
      <c r="H572" t="s">
        <v>8245</v>
      </c>
      <c r="I572" s="12">
        <v>41869.005671296298</v>
      </c>
      <c r="J572" s="12">
        <v>41839.005671296298</v>
      </c>
      <c r="K572" t="b">
        <v>1</v>
      </c>
      <c r="L572">
        <v>283</v>
      </c>
      <c r="M572" t="b">
        <v>1</v>
      </c>
      <c r="N572" s="15" t="s">
        <v>8325</v>
      </c>
      <c r="O572" t="s">
        <v>8341</v>
      </c>
    </row>
    <row r="573" spans="1:15" ht="48" x14ac:dyDescent="0.2">
      <c r="A573">
        <v>2332</v>
      </c>
      <c r="B573" s="3" t="s">
        <v>2333</v>
      </c>
      <c r="C573" s="3" t="s">
        <v>6442</v>
      </c>
      <c r="D573" s="6">
        <v>25000</v>
      </c>
      <c r="E573" s="8">
        <v>26577</v>
      </c>
      <c r="F573" t="s">
        <v>8218</v>
      </c>
      <c r="G573" t="s">
        <v>8223</v>
      </c>
      <c r="H573" t="s">
        <v>8245</v>
      </c>
      <c r="I573" s="12">
        <v>42041.628136574072</v>
      </c>
      <c r="J573" s="12">
        <v>42011.628136574072</v>
      </c>
      <c r="K573" t="b">
        <v>1</v>
      </c>
      <c r="L573">
        <v>352</v>
      </c>
      <c r="M573" t="b">
        <v>1</v>
      </c>
      <c r="N573" s="15" t="s">
        <v>8325</v>
      </c>
      <c r="O573" t="s">
        <v>8341</v>
      </c>
    </row>
    <row r="574" spans="1:15" ht="48" x14ac:dyDescent="0.2">
      <c r="A574">
        <v>2333</v>
      </c>
      <c r="B574" s="3" t="s">
        <v>2334</v>
      </c>
      <c r="C574" s="3" t="s">
        <v>6443</v>
      </c>
      <c r="D574" s="6">
        <v>600</v>
      </c>
      <c r="E574" s="8">
        <v>1273</v>
      </c>
      <c r="F574" t="s">
        <v>8218</v>
      </c>
      <c r="G574" t="s">
        <v>8223</v>
      </c>
      <c r="H574" t="s">
        <v>8245</v>
      </c>
      <c r="I574" s="12">
        <v>41788.743055555555</v>
      </c>
      <c r="J574" s="12">
        <v>41767.650347222225</v>
      </c>
      <c r="K574" t="b">
        <v>1</v>
      </c>
      <c r="L574">
        <v>94</v>
      </c>
      <c r="M574" t="b">
        <v>1</v>
      </c>
      <c r="N574" s="15" t="s">
        <v>8325</v>
      </c>
      <c r="O574" t="s">
        <v>8341</v>
      </c>
    </row>
    <row r="575" spans="1:15" ht="48" x14ac:dyDescent="0.2">
      <c r="A575">
        <v>2334</v>
      </c>
      <c r="B575" s="3" t="s">
        <v>2335</v>
      </c>
      <c r="C575" s="3" t="s">
        <v>6444</v>
      </c>
      <c r="D575" s="6">
        <v>4000</v>
      </c>
      <c r="E575" s="8">
        <v>4078</v>
      </c>
      <c r="F575" t="s">
        <v>8218</v>
      </c>
      <c r="G575" t="s">
        <v>8223</v>
      </c>
      <c r="H575" t="s">
        <v>8245</v>
      </c>
      <c r="I575" s="12">
        <v>41948.731944444444</v>
      </c>
      <c r="J575" s="12">
        <v>41918.670115740737</v>
      </c>
      <c r="K575" t="b">
        <v>1</v>
      </c>
      <c r="L575">
        <v>67</v>
      </c>
      <c r="M575" t="b">
        <v>1</v>
      </c>
      <c r="N575" s="15" t="s">
        <v>8325</v>
      </c>
      <c r="O575" t="s">
        <v>8341</v>
      </c>
    </row>
    <row r="576" spans="1:15" ht="48" x14ac:dyDescent="0.2">
      <c r="A576">
        <v>2335</v>
      </c>
      <c r="B576" s="3" t="s">
        <v>2336</v>
      </c>
      <c r="C576" s="3" t="s">
        <v>6445</v>
      </c>
      <c r="D576" s="6">
        <v>25000</v>
      </c>
      <c r="E576" s="8">
        <v>25568</v>
      </c>
      <c r="F576" t="s">
        <v>8218</v>
      </c>
      <c r="G576" t="s">
        <v>8223</v>
      </c>
      <c r="H576" t="s">
        <v>8245</v>
      </c>
      <c r="I576" s="12">
        <v>41801.572256944448</v>
      </c>
      <c r="J576" s="12">
        <v>41771.572256944448</v>
      </c>
      <c r="K576" t="b">
        <v>1</v>
      </c>
      <c r="L576">
        <v>221</v>
      </c>
      <c r="M576" t="b">
        <v>1</v>
      </c>
      <c r="N576" s="15" t="s">
        <v>8325</v>
      </c>
      <c r="O576" t="s">
        <v>8341</v>
      </c>
    </row>
    <row r="577" spans="1:15" ht="48" x14ac:dyDescent="0.2">
      <c r="A577">
        <v>2336</v>
      </c>
      <c r="B577" s="3" t="s">
        <v>2337</v>
      </c>
      <c r="C577" s="3" t="s">
        <v>6446</v>
      </c>
      <c r="D577" s="6">
        <v>20000</v>
      </c>
      <c r="E577" s="8">
        <v>104146.51</v>
      </c>
      <c r="F577" t="s">
        <v>8218</v>
      </c>
      <c r="G577" t="s">
        <v>8223</v>
      </c>
      <c r="H577" t="s">
        <v>8245</v>
      </c>
      <c r="I577" s="12">
        <v>41706.924710648149</v>
      </c>
      <c r="J577" s="12">
        <v>41666.924710648149</v>
      </c>
      <c r="K577" t="b">
        <v>1</v>
      </c>
      <c r="L577">
        <v>2165</v>
      </c>
      <c r="M577" t="b">
        <v>1</v>
      </c>
      <c r="N577" s="15" t="s">
        <v>8325</v>
      </c>
      <c r="O577" t="s">
        <v>8341</v>
      </c>
    </row>
    <row r="578" spans="1:15" ht="32" x14ac:dyDescent="0.2">
      <c r="A578">
        <v>2337</v>
      </c>
      <c r="B578" s="3" t="s">
        <v>2338</v>
      </c>
      <c r="C578" s="3" t="s">
        <v>6447</v>
      </c>
      <c r="D578" s="6">
        <v>12000</v>
      </c>
      <c r="E578" s="8">
        <v>13279</v>
      </c>
      <c r="F578" t="s">
        <v>8218</v>
      </c>
      <c r="G578" t="s">
        <v>8223</v>
      </c>
      <c r="H578" t="s">
        <v>8245</v>
      </c>
      <c r="I578" s="12">
        <v>41816.640543981484</v>
      </c>
      <c r="J578" s="12">
        <v>41786.640543981484</v>
      </c>
      <c r="K578" t="b">
        <v>1</v>
      </c>
      <c r="L578">
        <v>179</v>
      </c>
      <c r="M578" t="b">
        <v>1</v>
      </c>
      <c r="N578" s="15" t="s">
        <v>8325</v>
      </c>
      <c r="O578" t="s">
        <v>8341</v>
      </c>
    </row>
    <row r="579" spans="1:15" ht="48" x14ac:dyDescent="0.2">
      <c r="A579">
        <v>2338</v>
      </c>
      <c r="B579" s="3" t="s">
        <v>2339</v>
      </c>
      <c r="C579" s="3" t="s">
        <v>6448</v>
      </c>
      <c r="D579" s="6">
        <v>15000</v>
      </c>
      <c r="E579" s="8">
        <v>15171.5</v>
      </c>
      <c r="F579" t="s">
        <v>8218</v>
      </c>
      <c r="G579" t="s">
        <v>8223</v>
      </c>
      <c r="H579" t="s">
        <v>8245</v>
      </c>
      <c r="I579" s="12">
        <v>41819.896805555552</v>
      </c>
      <c r="J579" s="12">
        <v>41789.896805555552</v>
      </c>
      <c r="K579" t="b">
        <v>1</v>
      </c>
      <c r="L579">
        <v>123</v>
      </c>
      <c r="M579" t="b">
        <v>1</v>
      </c>
      <c r="N579" s="15" t="s">
        <v>8325</v>
      </c>
      <c r="O579" t="s">
        <v>8341</v>
      </c>
    </row>
    <row r="580" spans="1:15" ht="48" x14ac:dyDescent="0.2">
      <c r="A580">
        <v>2339</v>
      </c>
      <c r="B580" s="3" t="s">
        <v>2340</v>
      </c>
      <c r="C580" s="3" t="s">
        <v>6449</v>
      </c>
      <c r="D580" s="6">
        <v>25000</v>
      </c>
      <c r="E580" s="8">
        <v>73552</v>
      </c>
      <c r="F580" t="s">
        <v>8218</v>
      </c>
      <c r="G580" t="s">
        <v>8223</v>
      </c>
      <c r="H580" t="s">
        <v>8245</v>
      </c>
      <c r="I580" s="12">
        <v>42723.332638888889</v>
      </c>
      <c r="J580" s="12">
        <v>42692.79987268518</v>
      </c>
      <c r="K580" t="b">
        <v>1</v>
      </c>
      <c r="L580">
        <v>1104</v>
      </c>
      <c r="M580" t="b">
        <v>1</v>
      </c>
      <c r="N580" s="15" t="s">
        <v>8325</v>
      </c>
      <c r="O580" t="s">
        <v>8341</v>
      </c>
    </row>
    <row r="581" spans="1:15" ht="48" x14ac:dyDescent="0.2">
      <c r="A581">
        <v>2340</v>
      </c>
      <c r="B581" s="3" t="s">
        <v>2341</v>
      </c>
      <c r="C581" s="3" t="s">
        <v>6450</v>
      </c>
      <c r="D581" s="6">
        <v>40000</v>
      </c>
      <c r="E581" s="8">
        <v>42311</v>
      </c>
      <c r="F581" t="s">
        <v>8218</v>
      </c>
      <c r="G581" t="s">
        <v>8223</v>
      </c>
      <c r="H581" t="s">
        <v>8245</v>
      </c>
      <c r="I581" s="12">
        <v>42673.642800925925</v>
      </c>
      <c r="J581" s="12">
        <v>42643.642800925925</v>
      </c>
      <c r="K581" t="b">
        <v>1</v>
      </c>
      <c r="L581">
        <v>403</v>
      </c>
      <c r="M581" t="b">
        <v>1</v>
      </c>
      <c r="N581" s="15" t="s">
        <v>8325</v>
      </c>
      <c r="O581" t="s">
        <v>8341</v>
      </c>
    </row>
    <row r="582" spans="1:15" ht="48" x14ac:dyDescent="0.2">
      <c r="A582">
        <v>2401</v>
      </c>
      <c r="B582" s="3" t="s">
        <v>2402</v>
      </c>
      <c r="C582" s="3" t="s">
        <v>6511</v>
      </c>
      <c r="D582" s="6">
        <v>28000</v>
      </c>
      <c r="E582" s="8">
        <v>201</v>
      </c>
      <c r="F582" t="s">
        <v>8220</v>
      </c>
      <c r="G582" t="s">
        <v>8223</v>
      </c>
      <c r="H582" t="s">
        <v>8245</v>
      </c>
      <c r="I582" s="12">
        <v>42434.822870370372</v>
      </c>
      <c r="J582" s="12">
        <v>42374.822870370372</v>
      </c>
      <c r="K582" t="b">
        <v>0</v>
      </c>
      <c r="L582">
        <v>9</v>
      </c>
      <c r="M582" t="b">
        <v>0</v>
      </c>
      <c r="N582" s="15" t="s">
        <v>8325</v>
      </c>
      <c r="O582" t="s">
        <v>8326</v>
      </c>
    </row>
    <row r="583" spans="1:15" ht="16" x14ac:dyDescent="0.2">
      <c r="A583">
        <v>2402</v>
      </c>
      <c r="B583" s="3" t="s">
        <v>2403</v>
      </c>
      <c r="C583" s="3" t="s">
        <v>6512</v>
      </c>
      <c r="D583" s="6">
        <v>12000</v>
      </c>
      <c r="E583" s="8">
        <v>52</v>
      </c>
      <c r="F583" t="s">
        <v>8220</v>
      </c>
      <c r="G583" t="s">
        <v>8223</v>
      </c>
      <c r="H583" t="s">
        <v>8245</v>
      </c>
      <c r="I583" s="12">
        <v>42137.679756944446</v>
      </c>
      <c r="J583" s="12">
        <v>42107.679756944446</v>
      </c>
      <c r="K583" t="b">
        <v>0</v>
      </c>
      <c r="L583">
        <v>1</v>
      </c>
      <c r="M583" t="b">
        <v>0</v>
      </c>
      <c r="N583" s="15" t="s">
        <v>8325</v>
      </c>
      <c r="O583" t="s">
        <v>8326</v>
      </c>
    </row>
    <row r="584" spans="1:15" ht="48" x14ac:dyDescent="0.2">
      <c r="A584">
        <v>2403</v>
      </c>
      <c r="B584" s="3" t="s">
        <v>2404</v>
      </c>
      <c r="C584" s="3" t="s">
        <v>6513</v>
      </c>
      <c r="D584" s="6">
        <v>1200</v>
      </c>
      <c r="E584" s="8">
        <v>202</v>
      </c>
      <c r="F584" t="s">
        <v>8220</v>
      </c>
      <c r="G584" t="s">
        <v>8224</v>
      </c>
      <c r="H584" t="s">
        <v>8246</v>
      </c>
      <c r="I584" s="12">
        <v>42459.840949074074</v>
      </c>
      <c r="J584" s="12">
        <v>42399.882615740738</v>
      </c>
      <c r="K584" t="b">
        <v>0</v>
      </c>
      <c r="L584">
        <v>12</v>
      </c>
      <c r="M584" t="b">
        <v>0</v>
      </c>
      <c r="N584" s="15" t="s">
        <v>8325</v>
      </c>
      <c r="O584" t="s">
        <v>8326</v>
      </c>
    </row>
    <row r="585" spans="1:15" ht="48" x14ac:dyDescent="0.2">
      <c r="A585">
        <v>2404</v>
      </c>
      <c r="B585" s="3" t="s">
        <v>2405</v>
      </c>
      <c r="C585" s="3" t="s">
        <v>6514</v>
      </c>
      <c r="D585" s="6">
        <v>15000</v>
      </c>
      <c r="E585" s="8">
        <v>0</v>
      </c>
      <c r="F585" t="s">
        <v>8220</v>
      </c>
      <c r="G585" t="s">
        <v>8223</v>
      </c>
      <c r="H585" t="s">
        <v>8245</v>
      </c>
      <c r="I585" s="12">
        <v>42372.03943287037</v>
      </c>
      <c r="J585" s="12">
        <v>42342.03943287037</v>
      </c>
      <c r="K585" t="b">
        <v>0</v>
      </c>
      <c r="L585">
        <v>0</v>
      </c>
      <c r="M585" t="b">
        <v>0</v>
      </c>
      <c r="N585" s="15" t="s">
        <v>8325</v>
      </c>
      <c r="O585" t="s">
        <v>8326</v>
      </c>
    </row>
    <row r="586" spans="1:15" ht="32" x14ac:dyDescent="0.2">
      <c r="A586">
        <v>2405</v>
      </c>
      <c r="B586" s="3" t="s">
        <v>2406</v>
      </c>
      <c r="C586" s="3" t="s">
        <v>6515</v>
      </c>
      <c r="D586" s="6">
        <v>5000</v>
      </c>
      <c r="E586" s="8">
        <v>1126</v>
      </c>
      <c r="F586" t="s">
        <v>8220</v>
      </c>
      <c r="G586" t="s">
        <v>8223</v>
      </c>
      <c r="H586" t="s">
        <v>8245</v>
      </c>
      <c r="I586" s="12">
        <v>42616.585358796292</v>
      </c>
      <c r="J586" s="12">
        <v>42595.585358796292</v>
      </c>
      <c r="K586" t="b">
        <v>0</v>
      </c>
      <c r="L586">
        <v>20</v>
      </c>
      <c r="M586" t="b">
        <v>0</v>
      </c>
      <c r="N586" s="15" t="s">
        <v>8325</v>
      </c>
      <c r="O586" t="s">
        <v>8326</v>
      </c>
    </row>
    <row r="587" spans="1:15" ht="48" x14ac:dyDescent="0.2">
      <c r="A587">
        <v>2406</v>
      </c>
      <c r="B587" s="3" t="s">
        <v>2407</v>
      </c>
      <c r="C587" s="3" t="s">
        <v>6516</v>
      </c>
      <c r="D587" s="6">
        <v>3250</v>
      </c>
      <c r="E587" s="8">
        <v>1345</v>
      </c>
      <c r="F587" t="s">
        <v>8220</v>
      </c>
      <c r="G587" t="s">
        <v>8223</v>
      </c>
      <c r="H587" t="s">
        <v>8245</v>
      </c>
      <c r="I587" s="12">
        <v>42023.110995370371</v>
      </c>
      <c r="J587" s="12">
        <v>41983.110995370371</v>
      </c>
      <c r="K587" t="b">
        <v>0</v>
      </c>
      <c r="L587">
        <v>16</v>
      </c>
      <c r="M587" t="b">
        <v>0</v>
      </c>
      <c r="N587" s="15" t="s">
        <v>8325</v>
      </c>
      <c r="O587" t="s">
        <v>8326</v>
      </c>
    </row>
    <row r="588" spans="1:15" ht="64" x14ac:dyDescent="0.2">
      <c r="A588">
        <v>2407</v>
      </c>
      <c r="B588" s="3" t="s">
        <v>2408</v>
      </c>
      <c r="C588" s="3" t="s">
        <v>6517</v>
      </c>
      <c r="D588" s="6">
        <v>22000</v>
      </c>
      <c r="E588" s="8">
        <v>5557</v>
      </c>
      <c r="F588" t="s">
        <v>8220</v>
      </c>
      <c r="G588" t="s">
        <v>8223</v>
      </c>
      <c r="H588" t="s">
        <v>8245</v>
      </c>
      <c r="I588" s="12">
        <v>42105.25</v>
      </c>
      <c r="J588" s="12">
        <v>42082.575555555552</v>
      </c>
      <c r="K588" t="b">
        <v>0</v>
      </c>
      <c r="L588">
        <v>33</v>
      </c>
      <c r="M588" t="b">
        <v>0</v>
      </c>
      <c r="N588" s="15" t="s">
        <v>8325</v>
      </c>
      <c r="O588" t="s">
        <v>8326</v>
      </c>
    </row>
    <row r="589" spans="1:15" ht="32" x14ac:dyDescent="0.2">
      <c r="A589">
        <v>2408</v>
      </c>
      <c r="B589" s="3" t="s">
        <v>2409</v>
      </c>
      <c r="C589" s="3" t="s">
        <v>6518</v>
      </c>
      <c r="D589" s="6">
        <v>15000</v>
      </c>
      <c r="E589" s="8">
        <v>30</v>
      </c>
      <c r="F589" t="s">
        <v>8220</v>
      </c>
      <c r="G589" t="s">
        <v>8223</v>
      </c>
      <c r="H589" t="s">
        <v>8245</v>
      </c>
      <c r="I589" s="12">
        <v>41949.182372685187</v>
      </c>
      <c r="J589" s="12">
        <v>41919.140706018516</v>
      </c>
      <c r="K589" t="b">
        <v>0</v>
      </c>
      <c r="L589">
        <v>2</v>
      </c>
      <c r="M589" t="b">
        <v>0</v>
      </c>
      <c r="N589" s="15" t="s">
        <v>8325</v>
      </c>
      <c r="O589" t="s">
        <v>8326</v>
      </c>
    </row>
    <row r="590" spans="1:15" ht="32" x14ac:dyDescent="0.2">
      <c r="A590">
        <v>2409</v>
      </c>
      <c r="B590" s="3" t="s">
        <v>2410</v>
      </c>
      <c r="C590" s="3" t="s">
        <v>6519</v>
      </c>
      <c r="D590" s="6">
        <v>25000</v>
      </c>
      <c r="E590" s="8">
        <v>460</v>
      </c>
      <c r="F590" t="s">
        <v>8220</v>
      </c>
      <c r="G590" t="s">
        <v>8223</v>
      </c>
      <c r="H590" t="s">
        <v>8245</v>
      </c>
      <c r="I590" s="12">
        <v>42234.875868055555</v>
      </c>
      <c r="J590" s="12">
        <v>42204.875868055555</v>
      </c>
      <c r="K590" t="b">
        <v>0</v>
      </c>
      <c r="L590">
        <v>6</v>
      </c>
      <c r="M590" t="b">
        <v>0</v>
      </c>
      <c r="N590" s="15" t="s">
        <v>8325</v>
      </c>
      <c r="O590" t="s">
        <v>8326</v>
      </c>
    </row>
    <row r="591" spans="1:15" ht="64" x14ac:dyDescent="0.2">
      <c r="A591">
        <v>2410</v>
      </c>
      <c r="B591" s="3" t="s">
        <v>2411</v>
      </c>
      <c r="C591" s="3" t="s">
        <v>6520</v>
      </c>
      <c r="D591" s="6">
        <v>15000</v>
      </c>
      <c r="E591" s="8">
        <v>0</v>
      </c>
      <c r="F591" t="s">
        <v>8220</v>
      </c>
      <c r="G591" t="s">
        <v>8225</v>
      </c>
      <c r="H591" t="s">
        <v>8247</v>
      </c>
      <c r="I591" s="12">
        <v>42254.408275462964</v>
      </c>
      <c r="J591" s="12">
        <v>42224.408275462964</v>
      </c>
      <c r="K591" t="b">
        <v>0</v>
      </c>
      <c r="L591">
        <v>0</v>
      </c>
      <c r="M591" t="b">
        <v>0</v>
      </c>
      <c r="N591" s="15" t="s">
        <v>8325</v>
      </c>
      <c r="O591" t="s">
        <v>8326</v>
      </c>
    </row>
    <row r="592" spans="1:15" ht="48" x14ac:dyDescent="0.2">
      <c r="A592">
        <v>2411</v>
      </c>
      <c r="B592" s="3" t="s">
        <v>2412</v>
      </c>
      <c r="C592" s="3" t="s">
        <v>6521</v>
      </c>
      <c r="D592" s="6">
        <v>25000</v>
      </c>
      <c r="E592" s="8">
        <v>151</v>
      </c>
      <c r="F592" t="s">
        <v>8220</v>
      </c>
      <c r="G592" t="s">
        <v>8223</v>
      </c>
      <c r="H592" t="s">
        <v>8245</v>
      </c>
      <c r="I592" s="12">
        <v>42241.732430555552</v>
      </c>
      <c r="J592" s="12">
        <v>42211.732430555552</v>
      </c>
      <c r="K592" t="b">
        <v>0</v>
      </c>
      <c r="L592">
        <v>3</v>
      </c>
      <c r="M592" t="b">
        <v>0</v>
      </c>
      <c r="N592" s="15" t="s">
        <v>8325</v>
      </c>
      <c r="O592" t="s">
        <v>8326</v>
      </c>
    </row>
    <row r="593" spans="1:15" ht="48" x14ac:dyDescent="0.2">
      <c r="A593">
        <v>2412</v>
      </c>
      <c r="B593" s="3" t="s">
        <v>2413</v>
      </c>
      <c r="C593" s="3" t="s">
        <v>6522</v>
      </c>
      <c r="D593" s="6">
        <v>8000</v>
      </c>
      <c r="E593" s="8">
        <v>0</v>
      </c>
      <c r="F593" t="s">
        <v>8220</v>
      </c>
      <c r="G593" t="s">
        <v>8229</v>
      </c>
      <c r="H593" t="s">
        <v>8248</v>
      </c>
      <c r="I593" s="12">
        <v>42700.778622685189</v>
      </c>
      <c r="J593" s="12">
        <v>42655.736956018518</v>
      </c>
      <c r="K593" t="b">
        <v>0</v>
      </c>
      <c r="L593">
        <v>0</v>
      </c>
      <c r="M593" t="b">
        <v>0</v>
      </c>
      <c r="N593" s="15" t="s">
        <v>8325</v>
      </c>
      <c r="O593" t="s">
        <v>8326</v>
      </c>
    </row>
    <row r="594" spans="1:15" ht="48" x14ac:dyDescent="0.2">
      <c r="A594">
        <v>2413</v>
      </c>
      <c r="B594" s="3" t="s">
        <v>2414</v>
      </c>
      <c r="C594" s="3" t="s">
        <v>6523</v>
      </c>
      <c r="D594" s="6">
        <v>3000</v>
      </c>
      <c r="E594" s="8">
        <v>25</v>
      </c>
      <c r="F594" t="s">
        <v>8220</v>
      </c>
      <c r="G594" t="s">
        <v>8223</v>
      </c>
      <c r="H594" t="s">
        <v>8245</v>
      </c>
      <c r="I594" s="12">
        <v>41790.979166666664</v>
      </c>
      <c r="J594" s="12">
        <v>41760.10974537037</v>
      </c>
      <c r="K594" t="b">
        <v>0</v>
      </c>
      <c r="L594">
        <v>3</v>
      </c>
      <c r="M594" t="b">
        <v>0</v>
      </c>
      <c r="N594" s="15" t="s">
        <v>8325</v>
      </c>
      <c r="O594" t="s">
        <v>8326</v>
      </c>
    </row>
    <row r="595" spans="1:15" ht="48" x14ac:dyDescent="0.2">
      <c r="A595">
        <v>2414</v>
      </c>
      <c r="B595" s="3" t="s">
        <v>2415</v>
      </c>
      <c r="C595" s="3" t="s">
        <v>6524</v>
      </c>
      <c r="D595" s="6">
        <v>15000</v>
      </c>
      <c r="E595" s="8">
        <v>460</v>
      </c>
      <c r="F595" t="s">
        <v>8220</v>
      </c>
      <c r="G595" t="s">
        <v>8223</v>
      </c>
      <c r="H595" t="s">
        <v>8245</v>
      </c>
      <c r="I595" s="12">
        <v>42238.165972222225</v>
      </c>
      <c r="J595" s="12">
        <v>42198.695138888885</v>
      </c>
      <c r="K595" t="b">
        <v>0</v>
      </c>
      <c r="L595">
        <v>13</v>
      </c>
      <c r="M595" t="b">
        <v>0</v>
      </c>
      <c r="N595" s="15" t="s">
        <v>8325</v>
      </c>
      <c r="O595" t="s">
        <v>8326</v>
      </c>
    </row>
    <row r="596" spans="1:15" ht="48" x14ac:dyDescent="0.2">
      <c r="A596">
        <v>2415</v>
      </c>
      <c r="B596" s="3" t="s">
        <v>2416</v>
      </c>
      <c r="C596" s="3" t="s">
        <v>6525</v>
      </c>
      <c r="D596" s="6">
        <v>60000</v>
      </c>
      <c r="E596" s="8">
        <v>335</v>
      </c>
      <c r="F596" t="s">
        <v>8220</v>
      </c>
      <c r="G596" t="s">
        <v>8223</v>
      </c>
      <c r="H596" t="s">
        <v>8245</v>
      </c>
      <c r="I596" s="12">
        <v>42566.862800925926</v>
      </c>
      <c r="J596" s="12">
        <v>42536.862800925926</v>
      </c>
      <c r="K596" t="b">
        <v>0</v>
      </c>
      <c r="L596">
        <v>6</v>
      </c>
      <c r="M596" t="b">
        <v>0</v>
      </c>
      <c r="N596" s="15" t="s">
        <v>8325</v>
      </c>
      <c r="O596" t="s">
        <v>8326</v>
      </c>
    </row>
    <row r="597" spans="1:15" ht="48" x14ac:dyDescent="0.2">
      <c r="A597">
        <v>2416</v>
      </c>
      <c r="B597" s="3" t="s">
        <v>2417</v>
      </c>
      <c r="C597" s="3" t="s">
        <v>6526</v>
      </c>
      <c r="D597" s="6">
        <v>20000</v>
      </c>
      <c r="E597" s="8">
        <v>5</v>
      </c>
      <c r="F597" t="s">
        <v>8220</v>
      </c>
      <c r="G597" t="s">
        <v>8223</v>
      </c>
      <c r="H597" t="s">
        <v>8245</v>
      </c>
      <c r="I597" s="12">
        <v>42077.625</v>
      </c>
      <c r="J597" s="12">
        <v>42019.737766203703</v>
      </c>
      <c r="K597" t="b">
        <v>0</v>
      </c>
      <c r="L597">
        <v>1</v>
      </c>
      <c r="M597" t="b">
        <v>0</v>
      </c>
      <c r="N597" s="15" t="s">
        <v>8325</v>
      </c>
      <c r="O597" t="s">
        <v>8326</v>
      </c>
    </row>
    <row r="598" spans="1:15" ht="48" x14ac:dyDescent="0.2">
      <c r="A598">
        <v>2417</v>
      </c>
      <c r="B598" s="3" t="s">
        <v>2418</v>
      </c>
      <c r="C598" s="3" t="s">
        <v>6527</v>
      </c>
      <c r="D598" s="6">
        <v>1000</v>
      </c>
      <c r="E598" s="8">
        <v>0</v>
      </c>
      <c r="F598" t="s">
        <v>8220</v>
      </c>
      <c r="G598" t="s">
        <v>8223</v>
      </c>
      <c r="H598" t="s">
        <v>8245</v>
      </c>
      <c r="I598" s="12">
        <v>41861.884108796294</v>
      </c>
      <c r="J598" s="12">
        <v>41831.884108796294</v>
      </c>
      <c r="K598" t="b">
        <v>0</v>
      </c>
      <c r="L598">
        <v>0</v>
      </c>
      <c r="M598" t="b">
        <v>0</v>
      </c>
      <c r="N598" s="15" t="s">
        <v>8325</v>
      </c>
      <c r="O598" t="s">
        <v>8326</v>
      </c>
    </row>
    <row r="599" spans="1:15" ht="16" x14ac:dyDescent="0.2">
      <c r="A599">
        <v>2418</v>
      </c>
      <c r="B599" s="3" t="s">
        <v>2419</v>
      </c>
      <c r="C599" s="3" t="s">
        <v>6528</v>
      </c>
      <c r="D599" s="6">
        <v>25000</v>
      </c>
      <c r="E599" s="8">
        <v>5</v>
      </c>
      <c r="F599" t="s">
        <v>8220</v>
      </c>
      <c r="G599" t="s">
        <v>8223</v>
      </c>
      <c r="H599" t="s">
        <v>8245</v>
      </c>
      <c r="I599" s="12">
        <v>42087.815324074079</v>
      </c>
      <c r="J599" s="12">
        <v>42027.856990740736</v>
      </c>
      <c r="K599" t="b">
        <v>0</v>
      </c>
      <c r="L599">
        <v>5</v>
      </c>
      <c r="M599" t="b">
        <v>0</v>
      </c>
      <c r="N599" s="15" t="s">
        <v>8325</v>
      </c>
      <c r="O599" t="s">
        <v>8326</v>
      </c>
    </row>
    <row r="600" spans="1:15" ht="48" x14ac:dyDescent="0.2">
      <c r="A600">
        <v>2419</v>
      </c>
      <c r="B600" s="3" t="s">
        <v>2420</v>
      </c>
      <c r="C600" s="3" t="s">
        <v>6529</v>
      </c>
      <c r="D600" s="6">
        <v>3000</v>
      </c>
      <c r="E600" s="8">
        <v>0</v>
      </c>
      <c r="F600" t="s">
        <v>8220</v>
      </c>
      <c r="G600" t="s">
        <v>8223</v>
      </c>
      <c r="H600" t="s">
        <v>8245</v>
      </c>
      <c r="I600" s="12">
        <v>42053.738298611104</v>
      </c>
      <c r="J600" s="12">
        <v>41993.738298611104</v>
      </c>
      <c r="K600" t="b">
        <v>0</v>
      </c>
      <c r="L600">
        <v>0</v>
      </c>
      <c r="M600" t="b">
        <v>0</v>
      </c>
      <c r="N600" s="15" t="s">
        <v>8325</v>
      </c>
      <c r="O600" t="s">
        <v>8326</v>
      </c>
    </row>
    <row r="601" spans="1:15" ht="48" x14ac:dyDescent="0.2">
      <c r="A601">
        <v>2420</v>
      </c>
      <c r="B601" s="3" t="s">
        <v>2421</v>
      </c>
      <c r="C601" s="3" t="s">
        <v>6530</v>
      </c>
      <c r="D601" s="6">
        <v>16870</v>
      </c>
      <c r="E601" s="8">
        <v>2501</v>
      </c>
      <c r="F601" t="s">
        <v>8220</v>
      </c>
      <c r="G601" t="s">
        <v>8223</v>
      </c>
      <c r="H601" t="s">
        <v>8245</v>
      </c>
      <c r="I601" s="12">
        <v>41953.070543981477</v>
      </c>
      <c r="J601" s="12">
        <v>41893.028877314813</v>
      </c>
      <c r="K601" t="b">
        <v>0</v>
      </c>
      <c r="L601">
        <v>36</v>
      </c>
      <c r="M601" t="b">
        <v>0</v>
      </c>
      <c r="N601" s="15" t="s">
        <v>8325</v>
      </c>
      <c r="O601" t="s">
        <v>8326</v>
      </c>
    </row>
    <row r="602" spans="1:15" ht="32" x14ac:dyDescent="0.2">
      <c r="A602">
        <v>2421</v>
      </c>
      <c r="B602" s="3" t="s">
        <v>2422</v>
      </c>
      <c r="C602" s="3" t="s">
        <v>6531</v>
      </c>
      <c r="D602" s="6">
        <v>6000</v>
      </c>
      <c r="E602" s="8">
        <v>1</v>
      </c>
      <c r="F602" t="s">
        <v>8220</v>
      </c>
      <c r="G602" t="s">
        <v>8223</v>
      </c>
      <c r="H602" t="s">
        <v>8245</v>
      </c>
      <c r="I602" s="12">
        <v>42056.687453703707</v>
      </c>
      <c r="J602" s="12">
        <v>42026.687453703707</v>
      </c>
      <c r="K602" t="b">
        <v>0</v>
      </c>
      <c r="L602">
        <v>1</v>
      </c>
      <c r="M602" t="b">
        <v>0</v>
      </c>
      <c r="N602" s="15" t="s">
        <v>8325</v>
      </c>
      <c r="O602" t="s">
        <v>8326</v>
      </c>
    </row>
    <row r="603" spans="1:15" ht="32" x14ac:dyDescent="0.2">
      <c r="A603">
        <v>2422</v>
      </c>
      <c r="B603" s="3" t="s">
        <v>2423</v>
      </c>
      <c r="C603" s="3" t="s">
        <v>6532</v>
      </c>
      <c r="D603" s="6">
        <v>500</v>
      </c>
      <c r="E603" s="8">
        <v>1</v>
      </c>
      <c r="F603" t="s">
        <v>8220</v>
      </c>
      <c r="G603" t="s">
        <v>8223</v>
      </c>
      <c r="H603" t="s">
        <v>8245</v>
      </c>
      <c r="I603" s="12">
        <v>42074.683287037042</v>
      </c>
      <c r="J603" s="12">
        <v>42044.724953703699</v>
      </c>
      <c r="K603" t="b">
        <v>0</v>
      </c>
      <c r="L603">
        <v>1</v>
      </c>
      <c r="M603" t="b">
        <v>0</v>
      </c>
      <c r="N603" s="15" t="s">
        <v>8325</v>
      </c>
      <c r="O603" t="s">
        <v>8326</v>
      </c>
    </row>
    <row r="604" spans="1:15" ht="48" x14ac:dyDescent="0.2">
      <c r="A604">
        <v>2423</v>
      </c>
      <c r="B604" s="3" t="s">
        <v>2424</v>
      </c>
      <c r="C604" s="3" t="s">
        <v>6533</v>
      </c>
      <c r="D604" s="6">
        <v>60000</v>
      </c>
      <c r="E604" s="8">
        <v>8</v>
      </c>
      <c r="F604" t="s">
        <v>8220</v>
      </c>
      <c r="G604" t="s">
        <v>8223</v>
      </c>
      <c r="H604" t="s">
        <v>8245</v>
      </c>
      <c r="I604" s="12">
        <v>42004.704745370371</v>
      </c>
      <c r="J604" s="12">
        <v>41974.704745370371</v>
      </c>
      <c r="K604" t="b">
        <v>0</v>
      </c>
      <c r="L604">
        <v>1</v>
      </c>
      <c r="M604" t="b">
        <v>0</v>
      </c>
      <c r="N604" s="15" t="s">
        <v>8325</v>
      </c>
      <c r="O604" t="s">
        <v>8326</v>
      </c>
    </row>
    <row r="605" spans="1:15" ht="32" x14ac:dyDescent="0.2">
      <c r="A605">
        <v>2424</v>
      </c>
      <c r="B605" s="3" t="s">
        <v>2425</v>
      </c>
      <c r="C605" s="3" t="s">
        <v>6534</v>
      </c>
      <c r="D605" s="6">
        <v>25000</v>
      </c>
      <c r="E605" s="8">
        <v>310</v>
      </c>
      <c r="F605" t="s">
        <v>8220</v>
      </c>
      <c r="G605" t="s">
        <v>8223</v>
      </c>
      <c r="H605" t="s">
        <v>8245</v>
      </c>
      <c r="I605" s="12">
        <v>41939.892453703702</v>
      </c>
      <c r="J605" s="12">
        <v>41909.892453703702</v>
      </c>
      <c r="K605" t="b">
        <v>0</v>
      </c>
      <c r="L605">
        <v>9</v>
      </c>
      <c r="M605" t="b">
        <v>0</v>
      </c>
      <c r="N605" s="15" t="s">
        <v>8325</v>
      </c>
      <c r="O605" t="s">
        <v>8326</v>
      </c>
    </row>
    <row r="606" spans="1:15" ht="48" x14ac:dyDescent="0.2">
      <c r="A606">
        <v>2425</v>
      </c>
      <c r="B606" s="3" t="s">
        <v>2426</v>
      </c>
      <c r="C606" s="3" t="s">
        <v>6535</v>
      </c>
      <c r="D606" s="6">
        <v>3500</v>
      </c>
      <c r="E606" s="8">
        <v>1</v>
      </c>
      <c r="F606" t="s">
        <v>8220</v>
      </c>
      <c r="G606" t="s">
        <v>8223</v>
      </c>
      <c r="H606" t="s">
        <v>8245</v>
      </c>
      <c r="I606" s="12">
        <v>42517.919444444444</v>
      </c>
      <c r="J606" s="12">
        <v>42502.913761574076</v>
      </c>
      <c r="K606" t="b">
        <v>0</v>
      </c>
      <c r="L606">
        <v>1</v>
      </c>
      <c r="M606" t="b">
        <v>0</v>
      </c>
      <c r="N606" s="15" t="s">
        <v>8325</v>
      </c>
      <c r="O606" t="s">
        <v>8326</v>
      </c>
    </row>
    <row r="607" spans="1:15" ht="48" x14ac:dyDescent="0.2">
      <c r="A607">
        <v>2426</v>
      </c>
      <c r="B607" s="3" t="s">
        <v>2427</v>
      </c>
      <c r="C607" s="3" t="s">
        <v>6536</v>
      </c>
      <c r="D607" s="6">
        <v>20000</v>
      </c>
      <c r="E607" s="8">
        <v>0</v>
      </c>
      <c r="F607" t="s">
        <v>8220</v>
      </c>
      <c r="G607" t="s">
        <v>8223</v>
      </c>
      <c r="H607" t="s">
        <v>8245</v>
      </c>
      <c r="I607" s="12">
        <v>42224.170046296291</v>
      </c>
      <c r="J607" s="12">
        <v>42164.170046296291</v>
      </c>
      <c r="K607" t="b">
        <v>0</v>
      </c>
      <c r="L607">
        <v>0</v>
      </c>
      <c r="M607" t="b">
        <v>0</v>
      </c>
      <c r="N607" s="15" t="s">
        <v>8325</v>
      </c>
      <c r="O607" t="s">
        <v>8326</v>
      </c>
    </row>
    <row r="608" spans="1:15" ht="32" x14ac:dyDescent="0.2">
      <c r="A608">
        <v>2427</v>
      </c>
      <c r="B608" s="3" t="s">
        <v>2428</v>
      </c>
      <c r="C608" s="3" t="s">
        <v>6537</v>
      </c>
      <c r="D608" s="6">
        <v>50000</v>
      </c>
      <c r="E608" s="8">
        <v>1</v>
      </c>
      <c r="F608" t="s">
        <v>8220</v>
      </c>
      <c r="G608" t="s">
        <v>8223</v>
      </c>
      <c r="H608" t="s">
        <v>8245</v>
      </c>
      <c r="I608" s="12">
        <v>42452.277002314819</v>
      </c>
      <c r="J608" s="12">
        <v>42412.318668981476</v>
      </c>
      <c r="K608" t="b">
        <v>0</v>
      </c>
      <c r="L608">
        <v>1</v>
      </c>
      <c r="M608" t="b">
        <v>0</v>
      </c>
      <c r="N608" s="15" t="s">
        <v>8325</v>
      </c>
      <c r="O608" t="s">
        <v>8326</v>
      </c>
    </row>
    <row r="609" spans="1:15" ht="32" x14ac:dyDescent="0.2">
      <c r="A609">
        <v>2428</v>
      </c>
      <c r="B609" s="3" t="s">
        <v>2429</v>
      </c>
      <c r="C609" s="3" t="s">
        <v>6538</v>
      </c>
      <c r="D609" s="6">
        <v>35000</v>
      </c>
      <c r="E609" s="8">
        <v>1</v>
      </c>
      <c r="F609" t="s">
        <v>8220</v>
      </c>
      <c r="G609" t="s">
        <v>8223</v>
      </c>
      <c r="H609" t="s">
        <v>8245</v>
      </c>
      <c r="I609" s="12">
        <v>42075.742488425924</v>
      </c>
      <c r="J609" s="12">
        <v>42045.784155092595</v>
      </c>
      <c r="K609" t="b">
        <v>0</v>
      </c>
      <c r="L609">
        <v>1</v>
      </c>
      <c r="M609" t="b">
        <v>0</v>
      </c>
      <c r="N609" s="15" t="s">
        <v>8325</v>
      </c>
      <c r="O609" t="s">
        <v>8326</v>
      </c>
    </row>
    <row r="610" spans="1:15" ht="48" x14ac:dyDescent="0.2">
      <c r="A610">
        <v>2429</v>
      </c>
      <c r="B610" s="3" t="s">
        <v>2430</v>
      </c>
      <c r="C610" s="3" t="s">
        <v>6539</v>
      </c>
      <c r="D610" s="6">
        <v>140000</v>
      </c>
      <c r="E610" s="8">
        <v>2005</v>
      </c>
      <c r="F610" t="s">
        <v>8220</v>
      </c>
      <c r="G610" t="s">
        <v>8233</v>
      </c>
      <c r="H610" t="s">
        <v>8253</v>
      </c>
      <c r="I610" s="12">
        <v>42771.697222222225</v>
      </c>
      <c r="J610" s="12">
        <v>42734.879236111112</v>
      </c>
      <c r="K610" t="b">
        <v>0</v>
      </c>
      <c r="L610">
        <v>4</v>
      </c>
      <c r="M610" t="b">
        <v>0</v>
      </c>
      <c r="N610" s="15" t="s">
        <v>8325</v>
      </c>
      <c r="O610" t="s">
        <v>8326</v>
      </c>
    </row>
    <row r="611" spans="1:15" ht="48" x14ac:dyDescent="0.2">
      <c r="A611">
        <v>2430</v>
      </c>
      <c r="B611" s="3" t="s">
        <v>2431</v>
      </c>
      <c r="C611" s="3" t="s">
        <v>6540</v>
      </c>
      <c r="D611" s="6">
        <v>3000</v>
      </c>
      <c r="E611" s="8">
        <v>21</v>
      </c>
      <c r="F611" t="s">
        <v>8220</v>
      </c>
      <c r="G611" t="s">
        <v>8223</v>
      </c>
      <c r="H611" t="s">
        <v>8245</v>
      </c>
      <c r="I611" s="12">
        <v>42412.130833333329</v>
      </c>
      <c r="J611" s="12">
        <v>42382.130833333329</v>
      </c>
      <c r="K611" t="b">
        <v>0</v>
      </c>
      <c r="L611">
        <v>2</v>
      </c>
      <c r="M611" t="b">
        <v>0</v>
      </c>
      <c r="N611" s="15" t="s">
        <v>8325</v>
      </c>
      <c r="O611" t="s">
        <v>8326</v>
      </c>
    </row>
    <row r="612" spans="1:15" ht="32" x14ac:dyDescent="0.2">
      <c r="A612">
        <v>2431</v>
      </c>
      <c r="B612" s="3" t="s">
        <v>2432</v>
      </c>
      <c r="C612" s="3" t="s">
        <v>6541</v>
      </c>
      <c r="D612" s="6">
        <v>100000</v>
      </c>
      <c r="E612" s="8">
        <v>2</v>
      </c>
      <c r="F612" t="s">
        <v>8220</v>
      </c>
      <c r="G612" t="s">
        <v>8223</v>
      </c>
      <c r="H612" t="s">
        <v>8245</v>
      </c>
      <c r="I612" s="12">
        <v>42549.099687499998</v>
      </c>
      <c r="J612" s="12">
        <v>42489.099687499998</v>
      </c>
      <c r="K612" t="b">
        <v>0</v>
      </c>
      <c r="L612">
        <v>2</v>
      </c>
      <c r="M612" t="b">
        <v>0</v>
      </c>
      <c r="N612" s="15" t="s">
        <v>8325</v>
      </c>
      <c r="O612" t="s">
        <v>8326</v>
      </c>
    </row>
    <row r="613" spans="1:15" ht="48" x14ac:dyDescent="0.2">
      <c r="A613">
        <v>2432</v>
      </c>
      <c r="B613" s="3" t="s">
        <v>2433</v>
      </c>
      <c r="C613" s="3" t="s">
        <v>6542</v>
      </c>
      <c r="D613" s="6">
        <v>14000</v>
      </c>
      <c r="E613" s="8">
        <v>2</v>
      </c>
      <c r="F613" t="s">
        <v>8220</v>
      </c>
      <c r="G613" t="s">
        <v>8223</v>
      </c>
      <c r="H613" t="s">
        <v>8245</v>
      </c>
      <c r="I613" s="12">
        <v>42071.218715277777</v>
      </c>
      <c r="J613" s="12">
        <v>42041.218715277777</v>
      </c>
      <c r="K613" t="b">
        <v>0</v>
      </c>
      <c r="L613">
        <v>2</v>
      </c>
      <c r="M613" t="b">
        <v>0</v>
      </c>
      <c r="N613" s="15" t="s">
        <v>8325</v>
      </c>
      <c r="O613" t="s">
        <v>8326</v>
      </c>
    </row>
    <row r="614" spans="1:15" ht="48" x14ac:dyDescent="0.2">
      <c r="A614">
        <v>2433</v>
      </c>
      <c r="B614" s="3" t="s">
        <v>2434</v>
      </c>
      <c r="C614" s="3" t="s">
        <v>6543</v>
      </c>
      <c r="D614" s="6">
        <v>10000</v>
      </c>
      <c r="E614" s="8">
        <v>0</v>
      </c>
      <c r="F614" t="s">
        <v>8220</v>
      </c>
      <c r="G614" t="s">
        <v>8223</v>
      </c>
      <c r="H614" t="s">
        <v>8245</v>
      </c>
      <c r="I614" s="12">
        <v>42427.89980324074</v>
      </c>
      <c r="J614" s="12">
        <v>42397.89980324074</v>
      </c>
      <c r="K614" t="b">
        <v>0</v>
      </c>
      <c r="L614">
        <v>0</v>
      </c>
      <c r="M614" t="b">
        <v>0</v>
      </c>
      <c r="N614" s="15" t="s">
        <v>8325</v>
      </c>
      <c r="O614" t="s">
        <v>8326</v>
      </c>
    </row>
    <row r="615" spans="1:15" ht="48" x14ac:dyDescent="0.2">
      <c r="A615">
        <v>2434</v>
      </c>
      <c r="B615" s="3" t="s">
        <v>2435</v>
      </c>
      <c r="C615" s="3" t="s">
        <v>6544</v>
      </c>
      <c r="D615" s="6">
        <v>20000</v>
      </c>
      <c r="E615" s="8">
        <v>26</v>
      </c>
      <c r="F615" t="s">
        <v>8220</v>
      </c>
      <c r="G615" t="s">
        <v>8223</v>
      </c>
      <c r="H615" t="s">
        <v>8245</v>
      </c>
      <c r="I615" s="12">
        <v>42220.18604166666</v>
      </c>
      <c r="J615" s="12">
        <v>42180.18604166666</v>
      </c>
      <c r="K615" t="b">
        <v>0</v>
      </c>
      <c r="L615">
        <v>2</v>
      </c>
      <c r="M615" t="b">
        <v>0</v>
      </c>
      <c r="N615" s="15" t="s">
        <v>8325</v>
      </c>
      <c r="O615" t="s">
        <v>8326</v>
      </c>
    </row>
    <row r="616" spans="1:15" ht="48" x14ac:dyDescent="0.2">
      <c r="A616">
        <v>2435</v>
      </c>
      <c r="B616" s="3" t="s">
        <v>2436</v>
      </c>
      <c r="C616" s="3" t="s">
        <v>6545</v>
      </c>
      <c r="D616" s="6">
        <v>250000</v>
      </c>
      <c r="E616" s="8">
        <v>1224</v>
      </c>
      <c r="F616" t="s">
        <v>8220</v>
      </c>
      <c r="G616" t="s">
        <v>8234</v>
      </c>
      <c r="H616" t="s">
        <v>8254</v>
      </c>
      <c r="I616" s="12">
        <v>42282.277615740735</v>
      </c>
      <c r="J616" s="12">
        <v>42252.277615740735</v>
      </c>
      <c r="K616" t="b">
        <v>0</v>
      </c>
      <c r="L616">
        <v>4</v>
      </c>
      <c r="M616" t="b">
        <v>0</v>
      </c>
      <c r="N616" s="15" t="s">
        <v>8325</v>
      </c>
      <c r="O616" t="s">
        <v>8326</v>
      </c>
    </row>
    <row r="617" spans="1:15" ht="48" x14ac:dyDescent="0.2">
      <c r="A617">
        <v>2436</v>
      </c>
      <c r="B617" s="3" t="s">
        <v>2437</v>
      </c>
      <c r="C617" s="3" t="s">
        <v>6546</v>
      </c>
      <c r="D617" s="6">
        <v>117000</v>
      </c>
      <c r="E617" s="8">
        <v>45</v>
      </c>
      <c r="F617" t="s">
        <v>8220</v>
      </c>
      <c r="G617" t="s">
        <v>8228</v>
      </c>
      <c r="H617" t="s">
        <v>8250</v>
      </c>
      <c r="I617" s="12">
        <v>42398.615393518514</v>
      </c>
      <c r="J617" s="12">
        <v>42338.615393518514</v>
      </c>
      <c r="K617" t="b">
        <v>0</v>
      </c>
      <c r="L617">
        <v>2</v>
      </c>
      <c r="M617" t="b">
        <v>0</v>
      </c>
      <c r="N617" s="15" t="s">
        <v>8325</v>
      </c>
      <c r="O617" t="s">
        <v>8326</v>
      </c>
    </row>
    <row r="618" spans="1:15" ht="48" x14ac:dyDescent="0.2">
      <c r="A618">
        <v>2437</v>
      </c>
      <c r="B618" s="3" t="s">
        <v>2438</v>
      </c>
      <c r="C618" s="3" t="s">
        <v>6547</v>
      </c>
      <c r="D618" s="6">
        <v>8000</v>
      </c>
      <c r="E618" s="8">
        <v>0</v>
      </c>
      <c r="F618" t="s">
        <v>8220</v>
      </c>
      <c r="G618" t="s">
        <v>8223</v>
      </c>
      <c r="H618" t="s">
        <v>8245</v>
      </c>
      <c r="I618" s="12">
        <v>42080.75</v>
      </c>
      <c r="J618" s="12">
        <v>42031.965138888889</v>
      </c>
      <c r="K618" t="b">
        <v>0</v>
      </c>
      <c r="L618">
        <v>0</v>
      </c>
      <c r="M618" t="b">
        <v>0</v>
      </c>
      <c r="N618" s="15" t="s">
        <v>8325</v>
      </c>
      <c r="O618" t="s">
        <v>8326</v>
      </c>
    </row>
    <row r="619" spans="1:15" ht="48" x14ac:dyDescent="0.2">
      <c r="A619">
        <v>2438</v>
      </c>
      <c r="B619" s="3" t="s">
        <v>2439</v>
      </c>
      <c r="C619" s="3" t="s">
        <v>6548</v>
      </c>
      <c r="D619" s="6">
        <v>15000</v>
      </c>
      <c r="E619" s="8">
        <v>50</v>
      </c>
      <c r="F619" t="s">
        <v>8220</v>
      </c>
      <c r="G619" t="s">
        <v>8223</v>
      </c>
      <c r="H619" t="s">
        <v>8245</v>
      </c>
      <c r="I619" s="12">
        <v>42345.956736111111</v>
      </c>
      <c r="J619" s="12">
        <v>42285.91506944444</v>
      </c>
      <c r="K619" t="b">
        <v>0</v>
      </c>
      <c r="L619">
        <v>1</v>
      </c>
      <c r="M619" t="b">
        <v>0</v>
      </c>
      <c r="N619" s="15" t="s">
        <v>8325</v>
      </c>
      <c r="O619" t="s">
        <v>8326</v>
      </c>
    </row>
    <row r="620" spans="1:15" ht="48" x14ac:dyDescent="0.2">
      <c r="A620">
        <v>2439</v>
      </c>
      <c r="B620" s="3" t="s">
        <v>2440</v>
      </c>
      <c r="C620" s="3" t="s">
        <v>6549</v>
      </c>
      <c r="D620" s="6">
        <v>10000</v>
      </c>
      <c r="E620" s="8">
        <v>0</v>
      </c>
      <c r="F620" t="s">
        <v>8220</v>
      </c>
      <c r="G620" t="s">
        <v>8223</v>
      </c>
      <c r="H620" t="s">
        <v>8245</v>
      </c>
      <c r="I620" s="12">
        <v>42295.818622685183</v>
      </c>
      <c r="J620" s="12">
        <v>42265.818622685183</v>
      </c>
      <c r="K620" t="b">
        <v>0</v>
      </c>
      <c r="L620">
        <v>0</v>
      </c>
      <c r="M620" t="b">
        <v>0</v>
      </c>
      <c r="N620" s="15" t="s">
        <v>8325</v>
      </c>
      <c r="O620" t="s">
        <v>8326</v>
      </c>
    </row>
    <row r="621" spans="1:15" ht="32" x14ac:dyDescent="0.2">
      <c r="A621">
        <v>2440</v>
      </c>
      <c r="B621" s="3" t="s">
        <v>2441</v>
      </c>
      <c r="C621" s="3" t="s">
        <v>6550</v>
      </c>
      <c r="D621" s="6">
        <v>5000</v>
      </c>
      <c r="E621" s="8">
        <v>10</v>
      </c>
      <c r="F621" t="s">
        <v>8220</v>
      </c>
      <c r="G621" t="s">
        <v>8241</v>
      </c>
      <c r="H621" t="s">
        <v>8248</v>
      </c>
      <c r="I621" s="12">
        <v>42413.899456018517</v>
      </c>
      <c r="J621" s="12">
        <v>42383.899456018517</v>
      </c>
      <c r="K621" t="b">
        <v>0</v>
      </c>
      <c r="L621">
        <v>2</v>
      </c>
      <c r="M621" t="b">
        <v>0</v>
      </c>
      <c r="N621" s="15" t="s">
        <v>8325</v>
      </c>
      <c r="O621" t="s">
        <v>8326</v>
      </c>
    </row>
    <row r="622" spans="1:15" ht="32" x14ac:dyDescent="0.2">
      <c r="A622">
        <v>2441</v>
      </c>
      <c r="B622" s="3" t="s">
        <v>2442</v>
      </c>
      <c r="C622" s="3" t="s">
        <v>6551</v>
      </c>
      <c r="D622" s="6">
        <v>7500</v>
      </c>
      <c r="E622" s="8">
        <v>8091</v>
      </c>
      <c r="F622" t="s">
        <v>8218</v>
      </c>
      <c r="G622" t="s">
        <v>8223</v>
      </c>
      <c r="H622" t="s">
        <v>8245</v>
      </c>
      <c r="I622" s="12">
        <v>42208.207638888889</v>
      </c>
      <c r="J622" s="12">
        <v>42187.125625000001</v>
      </c>
      <c r="K622" t="b">
        <v>0</v>
      </c>
      <c r="L622">
        <v>109</v>
      </c>
      <c r="M622" t="b">
        <v>1</v>
      </c>
      <c r="N622" s="15" t="s">
        <v>8325</v>
      </c>
      <c r="O622" t="s">
        <v>8341</v>
      </c>
    </row>
    <row r="623" spans="1:15" ht="32" x14ac:dyDescent="0.2">
      <c r="A623">
        <v>2442</v>
      </c>
      <c r="B623" s="3" t="s">
        <v>2443</v>
      </c>
      <c r="C623" s="3" t="s">
        <v>6552</v>
      </c>
      <c r="D623" s="6">
        <v>24000</v>
      </c>
      <c r="E623" s="8">
        <v>30226</v>
      </c>
      <c r="F623" t="s">
        <v>8218</v>
      </c>
      <c r="G623" t="s">
        <v>8223</v>
      </c>
      <c r="H623" t="s">
        <v>8245</v>
      </c>
      <c r="I623" s="12">
        <v>42082.625324074077</v>
      </c>
      <c r="J623" s="12">
        <v>42052.666990740734</v>
      </c>
      <c r="K623" t="b">
        <v>0</v>
      </c>
      <c r="L623">
        <v>372</v>
      </c>
      <c r="M623" t="b">
        <v>1</v>
      </c>
      <c r="N623" s="15" t="s">
        <v>8325</v>
      </c>
      <c r="O623" t="s">
        <v>8341</v>
      </c>
    </row>
    <row r="624" spans="1:15" ht="48" x14ac:dyDescent="0.2">
      <c r="A624">
        <v>2443</v>
      </c>
      <c r="B624" s="3" t="s">
        <v>2444</v>
      </c>
      <c r="C624" s="3" t="s">
        <v>6553</v>
      </c>
      <c r="D624" s="6">
        <v>20000</v>
      </c>
      <c r="E624" s="8">
        <v>40502.99</v>
      </c>
      <c r="F624" t="s">
        <v>8218</v>
      </c>
      <c r="G624" t="s">
        <v>8223</v>
      </c>
      <c r="H624" t="s">
        <v>8245</v>
      </c>
      <c r="I624" s="12">
        <v>41866.625254629631</v>
      </c>
      <c r="J624" s="12">
        <v>41836.625254629631</v>
      </c>
      <c r="K624" t="b">
        <v>0</v>
      </c>
      <c r="L624">
        <v>311</v>
      </c>
      <c r="M624" t="b">
        <v>1</v>
      </c>
      <c r="N624" s="15" t="s">
        <v>8325</v>
      </c>
      <c r="O624" t="s">
        <v>8341</v>
      </c>
    </row>
    <row r="625" spans="1:15" ht="48" x14ac:dyDescent="0.2">
      <c r="A625">
        <v>2444</v>
      </c>
      <c r="B625" s="3" t="s">
        <v>2445</v>
      </c>
      <c r="C625" s="3" t="s">
        <v>6554</v>
      </c>
      <c r="D625" s="6">
        <v>3000</v>
      </c>
      <c r="E625" s="8">
        <v>3258</v>
      </c>
      <c r="F625" t="s">
        <v>8218</v>
      </c>
      <c r="G625" t="s">
        <v>8223</v>
      </c>
      <c r="H625" t="s">
        <v>8245</v>
      </c>
      <c r="I625" s="12">
        <v>42515.754525462966</v>
      </c>
      <c r="J625" s="12">
        <v>42485.754525462966</v>
      </c>
      <c r="K625" t="b">
        <v>0</v>
      </c>
      <c r="L625">
        <v>61</v>
      </c>
      <c r="M625" t="b">
        <v>1</v>
      </c>
      <c r="N625" s="15" t="s">
        <v>8325</v>
      </c>
      <c r="O625" t="s">
        <v>8341</v>
      </c>
    </row>
    <row r="626" spans="1:15" ht="64" x14ac:dyDescent="0.2">
      <c r="A626">
        <v>2445</v>
      </c>
      <c r="B626" s="3" t="s">
        <v>2446</v>
      </c>
      <c r="C626" s="3" t="s">
        <v>6555</v>
      </c>
      <c r="D626" s="6">
        <v>5000</v>
      </c>
      <c r="E626" s="8">
        <v>8640</v>
      </c>
      <c r="F626" t="s">
        <v>8218</v>
      </c>
      <c r="G626" t="s">
        <v>8223</v>
      </c>
      <c r="H626" t="s">
        <v>8245</v>
      </c>
      <c r="I626" s="12">
        <v>42273.190057870372</v>
      </c>
      <c r="J626" s="12">
        <v>42243.190057870372</v>
      </c>
      <c r="K626" t="b">
        <v>0</v>
      </c>
      <c r="L626">
        <v>115</v>
      </c>
      <c r="M626" t="b">
        <v>1</v>
      </c>
      <c r="N626" s="15" t="s">
        <v>8325</v>
      </c>
      <c r="O626" t="s">
        <v>8341</v>
      </c>
    </row>
    <row r="627" spans="1:15" ht="48" x14ac:dyDescent="0.2">
      <c r="A627">
        <v>2446</v>
      </c>
      <c r="B627" s="3" t="s">
        <v>2447</v>
      </c>
      <c r="C627" s="3" t="s">
        <v>6556</v>
      </c>
      <c r="D627" s="6">
        <v>5000</v>
      </c>
      <c r="E627" s="8">
        <v>8399</v>
      </c>
      <c r="F627" t="s">
        <v>8218</v>
      </c>
      <c r="G627" t="s">
        <v>8223</v>
      </c>
      <c r="H627" t="s">
        <v>8245</v>
      </c>
      <c r="I627" s="12">
        <v>42700.64434027778</v>
      </c>
      <c r="J627" s="12">
        <v>42670.602673611109</v>
      </c>
      <c r="K627" t="b">
        <v>0</v>
      </c>
      <c r="L627">
        <v>111</v>
      </c>
      <c r="M627" t="b">
        <v>1</v>
      </c>
      <c r="N627" s="15" t="s">
        <v>8325</v>
      </c>
      <c r="O627" t="s">
        <v>8341</v>
      </c>
    </row>
    <row r="628" spans="1:15" ht="48" x14ac:dyDescent="0.2">
      <c r="A628">
        <v>2447</v>
      </c>
      <c r="B628" s="3" t="s">
        <v>2448</v>
      </c>
      <c r="C628" s="3" t="s">
        <v>6557</v>
      </c>
      <c r="D628" s="6">
        <v>2500</v>
      </c>
      <c r="E628" s="8">
        <v>10680</v>
      </c>
      <c r="F628" t="s">
        <v>8218</v>
      </c>
      <c r="G628" t="s">
        <v>8223</v>
      </c>
      <c r="H628" t="s">
        <v>8245</v>
      </c>
      <c r="I628" s="12">
        <v>42686.166666666672</v>
      </c>
      <c r="J628" s="12">
        <v>42654.469826388886</v>
      </c>
      <c r="K628" t="b">
        <v>0</v>
      </c>
      <c r="L628">
        <v>337</v>
      </c>
      <c r="M628" t="b">
        <v>1</v>
      </c>
      <c r="N628" s="15" t="s">
        <v>8325</v>
      </c>
      <c r="O628" t="s">
        <v>8341</v>
      </c>
    </row>
    <row r="629" spans="1:15" ht="48" x14ac:dyDescent="0.2">
      <c r="A629">
        <v>2448</v>
      </c>
      <c r="B629" s="3" t="s">
        <v>2449</v>
      </c>
      <c r="C629" s="3" t="s">
        <v>6558</v>
      </c>
      <c r="D629" s="6">
        <v>400</v>
      </c>
      <c r="E629" s="8">
        <v>430</v>
      </c>
      <c r="F629" t="s">
        <v>8218</v>
      </c>
      <c r="G629" t="s">
        <v>8223</v>
      </c>
      <c r="H629" t="s">
        <v>8245</v>
      </c>
      <c r="I629" s="12">
        <v>42613.233333333337</v>
      </c>
      <c r="J629" s="12">
        <v>42607.316122685181</v>
      </c>
      <c r="K629" t="b">
        <v>0</v>
      </c>
      <c r="L629">
        <v>9</v>
      </c>
      <c r="M629" t="b">
        <v>1</v>
      </c>
      <c r="N629" s="15" t="s">
        <v>8325</v>
      </c>
      <c r="O629" t="s">
        <v>8341</v>
      </c>
    </row>
    <row r="630" spans="1:15" ht="48" x14ac:dyDescent="0.2">
      <c r="A630">
        <v>2449</v>
      </c>
      <c r="B630" s="3" t="s">
        <v>2450</v>
      </c>
      <c r="C630" s="3" t="s">
        <v>6559</v>
      </c>
      <c r="D630" s="6">
        <v>10000</v>
      </c>
      <c r="E630" s="8">
        <v>10800</v>
      </c>
      <c r="F630" t="s">
        <v>8218</v>
      </c>
      <c r="G630" t="s">
        <v>8223</v>
      </c>
      <c r="H630" t="s">
        <v>8245</v>
      </c>
      <c r="I630" s="12">
        <v>41973.184201388889</v>
      </c>
      <c r="J630" s="12">
        <v>41943.142534722225</v>
      </c>
      <c r="K630" t="b">
        <v>0</v>
      </c>
      <c r="L630">
        <v>120</v>
      </c>
      <c r="M630" t="b">
        <v>1</v>
      </c>
      <c r="N630" s="15" t="s">
        <v>8325</v>
      </c>
      <c r="O630" t="s">
        <v>8341</v>
      </c>
    </row>
    <row r="631" spans="1:15" ht="48" x14ac:dyDescent="0.2">
      <c r="A631">
        <v>2450</v>
      </c>
      <c r="B631" s="3" t="s">
        <v>2451</v>
      </c>
      <c r="C631" s="3" t="s">
        <v>6560</v>
      </c>
      <c r="D631" s="6">
        <v>15000</v>
      </c>
      <c r="E631" s="8">
        <v>15230.03</v>
      </c>
      <c r="F631" t="s">
        <v>8218</v>
      </c>
      <c r="G631" t="s">
        <v>8223</v>
      </c>
      <c r="H631" t="s">
        <v>8245</v>
      </c>
      <c r="I631" s="12">
        <v>41940.132638888892</v>
      </c>
      <c r="J631" s="12">
        <v>41902.07240740741</v>
      </c>
      <c r="K631" t="b">
        <v>0</v>
      </c>
      <c r="L631">
        <v>102</v>
      </c>
      <c r="M631" t="b">
        <v>1</v>
      </c>
      <c r="N631" s="15" t="s">
        <v>8325</v>
      </c>
      <c r="O631" t="s">
        <v>8341</v>
      </c>
    </row>
    <row r="632" spans="1:15" ht="48" x14ac:dyDescent="0.2">
      <c r="A632">
        <v>2451</v>
      </c>
      <c r="B632" s="3" t="s">
        <v>2452</v>
      </c>
      <c r="C632" s="3" t="s">
        <v>6561</v>
      </c>
      <c r="D632" s="6">
        <v>10000</v>
      </c>
      <c r="E632" s="8">
        <v>11545</v>
      </c>
      <c r="F632" t="s">
        <v>8218</v>
      </c>
      <c r="G632" t="s">
        <v>8223</v>
      </c>
      <c r="H632" t="s">
        <v>8245</v>
      </c>
      <c r="I632" s="12">
        <v>42799.908449074079</v>
      </c>
      <c r="J632" s="12">
        <v>42779.908449074079</v>
      </c>
      <c r="K632" t="b">
        <v>0</v>
      </c>
      <c r="L632">
        <v>186</v>
      </c>
      <c r="M632" t="b">
        <v>1</v>
      </c>
      <c r="N632" s="15" t="s">
        <v>8325</v>
      </c>
      <c r="O632" t="s">
        <v>8341</v>
      </c>
    </row>
    <row r="633" spans="1:15" ht="48" x14ac:dyDescent="0.2">
      <c r="A633">
        <v>2452</v>
      </c>
      <c r="B633" s="3" t="s">
        <v>2453</v>
      </c>
      <c r="C633" s="3" t="s">
        <v>6562</v>
      </c>
      <c r="D633" s="6">
        <v>600</v>
      </c>
      <c r="E633" s="8">
        <v>801</v>
      </c>
      <c r="F633" t="s">
        <v>8218</v>
      </c>
      <c r="G633" t="s">
        <v>8223</v>
      </c>
      <c r="H633" t="s">
        <v>8245</v>
      </c>
      <c r="I633" s="12">
        <v>42367.958333333328</v>
      </c>
      <c r="J633" s="12">
        <v>42338.84375</v>
      </c>
      <c r="K633" t="b">
        <v>0</v>
      </c>
      <c r="L633">
        <v>15</v>
      </c>
      <c r="M633" t="b">
        <v>1</v>
      </c>
      <c r="N633" s="15" t="s">
        <v>8325</v>
      </c>
      <c r="O633" t="s">
        <v>8341</v>
      </c>
    </row>
    <row r="634" spans="1:15" ht="48" x14ac:dyDescent="0.2">
      <c r="A634">
        <v>2453</v>
      </c>
      <c r="B634" s="3" t="s">
        <v>2454</v>
      </c>
      <c r="C634" s="3" t="s">
        <v>6563</v>
      </c>
      <c r="D634" s="6">
        <v>3000</v>
      </c>
      <c r="E634" s="8">
        <v>4641</v>
      </c>
      <c r="F634" t="s">
        <v>8218</v>
      </c>
      <c r="G634" t="s">
        <v>8223</v>
      </c>
      <c r="H634" t="s">
        <v>8245</v>
      </c>
      <c r="I634" s="12">
        <v>42768.692233796297</v>
      </c>
      <c r="J634" s="12">
        <v>42738.692233796297</v>
      </c>
      <c r="K634" t="b">
        <v>0</v>
      </c>
      <c r="L634">
        <v>67</v>
      </c>
      <c r="M634" t="b">
        <v>1</v>
      </c>
      <c r="N634" s="15" t="s">
        <v>8325</v>
      </c>
      <c r="O634" t="s">
        <v>8341</v>
      </c>
    </row>
    <row r="635" spans="1:15" ht="48" x14ac:dyDescent="0.2">
      <c r="A635">
        <v>2454</v>
      </c>
      <c r="B635" s="3" t="s">
        <v>2455</v>
      </c>
      <c r="C635" s="3" t="s">
        <v>6564</v>
      </c>
      <c r="D635" s="6">
        <v>35000</v>
      </c>
      <c r="E635" s="8">
        <v>35296</v>
      </c>
      <c r="F635" t="s">
        <v>8218</v>
      </c>
      <c r="G635" t="s">
        <v>8223</v>
      </c>
      <c r="H635" t="s">
        <v>8245</v>
      </c>
      <c r="I635" s="12">
        <v>42805.201481481476</v>
      </c>
      <c r="J635" s="12">
        <v>42770.201481481476</v>
      </c>
      <c r="K635" t="b">
        <v>0</v>
      </c>
      <c r="L635">
        <v>130</v>
      </c>
      <c r="M635" t="b">
        <v>1</v>
      </c>
      <c r="N635" s="15" t="s">
        <v>8325</v>
      </c>
      <c r="O635" t="s">
        <v>8341</v>
      </c>
    </row>
    <row r="636" spans="1:15" ht="48" x14ac:dyDescent="0.2">
      <c r="A636">
        <v>2455</v>
      </c>
      <c r="B636" s="3" t="s">
        <v>2456</v>
      </c>
      <c r="C636" s="3" t="s">
        <v>6565</v>
      </c>
      <c r="D636" s="6">
        <v>300</v>
      </c>
      <c r="E636" s="8">
        <v>546</v>
      </c>
      <c r="F636" t="s">
        <v>8218</v>
      </c>
      <c r="G636" t="s">
        <v>8223</v>
      </c>
      <c r="H636" t="s">
        <v>8245</v>
      </c>
      <c r="I636" s="12">
        <v>42480.781828703708</v>
      </c>
      <c r="J636" s="12">
        <v>42452.781828703708</v>
      </c>
      <c r="K636" t="b">
        <v>0</v>
      </c>
      <c r="L636">
        <v>16</v>
      </c>
      <c r="M636" t="b">
        <v>1</v>
      </c>
      <c r="N636" s="15" t="s">
        <v>8325</v>
      </c>
      <c r="O636" t="s">
        <v>8341</v>
      </c>
    </row>
    <row r="637" spans="1:15" ht="48" x14ac:dyDescent="0.2">
      <c r="A637">
        <v>2456</v>
      </c>
      <c r="B637" s="3" t="s">
        <v>2457</v>
      </c>
      <c r="C637" s="3" t="s">
        <v>6566</v>
      </c>
      <c r="D637" s="6">
        <v>1500</v>
      </c>
      <c r="E637" s="8">
        <v>2713</v>
      </c>
      <c r="F637" t="s">
        <v>8218</v>
      </c>
      <c r="G637" t="s">
        <v>8223</v>
      </c>
      <c r="H637" t="s">
        <v>8245</v>
      </c>
      <c r="I637" s="12">
        <v>42791.961099537039</v>
      </c>
      <c r="J637" s="12">
        <v>42761.961099537039</v>
      </c>
      <c r="K637" t="b">
        <v>0</v>
      </c>
      <c r="L637">
        <v>67</v>
      </c>
      <c r="M637" t="b">
        <v>1</v>
      </c>
      <c r="N637" s="15" t="s">
        <v>8325</v>
      </c>
      <c r="O637" t="s">
        <v>8341</v>
      </c>
    </row>
    <row r="638" spans="1:15" ht="48" x14ac:dyDescent="0.2">
      <c r="A638">
        <v>2457</v>
      </c>
      <c r="B638" s="3" t="s">
        <v>2458</v>
      </c>
      <c r="C638" s="3" t="s">
        <v>6567</v>
      </c>
      <c r="D638" s="6">
        <v>23000</v>
      </c>
      <c r="E638" s="8">
        <v>23530</v>
      </c>
      <c r="F638" t="s">
        <v>8218</v>
      </c>
      <c r="G638" t="s">
        <v>8223</v>
      </c>
      <c r="H638" t="s">
        <v>8245</v>
      </c>
      <c r="I638" s="12">
        <v>42453.560833333337</v>
      </c>
      <c r="J638" s="12">
        <v>42423.602500000001</v>
      </c>
      <c r="K638" t="b">
        <v>0</v>
      </c>
      <c r="L638">
        <v>124</v>
      </c>
      <c r="M638" t="b">
        <v>1</v>
      </c>
      <c r="N638" s="15" t="s">
        <v>8325</v>
      </c>
      <c r="O638" t="s">
        <v>8341</v>
      </c>
    </row>
    <row r="639" spans="1:15" ht="48" x14ac:dyDescent="0.2">
      <c r="A639">
        <v>2458</v>
      </c>
      <c r="B639" s="3" t="s">
        <v>2459</v>
      </c>
      <c r="C639" s="3" t="s">
        <v>6568</v>
      </c>
      <c r="D639" s="6">
        <v>5000</v>
      </c>
      <c r="E639" s="8">
        <v>5509</v>
      </c>
      <c r="F639" t="s">
        <v>8218</v>
      </c>
      <c r="G639" t="s">
        <v>8223</v>
      </c>
      <c r="H639" t="s">
        <v>8245</v>
      </c>
      <c r="I639" s="12">
        <v>42530.791666666672</v>
      </c>
      <c r="J639" s="12">
        <v>42495.871736111112</v>
      </c>
      <c r="K639" t="b">
        <v>0</v>
      </c>
      <c r="L639">
        <v>80</v>
      </c>
      <c r="M639" t="b">
        <v>1</v>
      </c>
      <c r="N639" s="15" t="s">
        <v>8325</v>
      </c>
      <c r="O639" t="s">
        <v>8341</v>
      </c>
    </row>
    <row r="640" spans="1:15" ht="48" x14ac:dyDescent="0.2">
      <c r="A640">
        <v>2459</v>
      </c>
      <c r="B640" s="3" t="s">
        <v>2460</v>
      </c>
      <c r="C640" s="3" t="s">
        <v>6569</v>
      </c>
      <c r="D640" s="6">
        <v>30000</v>
      </c>
      <c r="E640" s="8">
        <v>30675</v>
      </c>
      <c r="F640" t="s">
        <v>8218</v>
      </c>
      <c r="G640" t="s">
        <v>8223</v>
      </c>
      <c r="H640" t="s">
        <v>8245</v>
      </c>
      <c r="I640" s="12">
        <v>42452.595891203702</v>
      </c>
      <c r="J640" s="12">
        <v>42407.637557870374</v>
      </c>
      <c r="K640" t="b">
        <v>0</v>
      </c>
      <c r="L640">
        <v>282</v>
      </c>
      <c r="M640" t="b">
        <v>1</v>
      </c>
      <c r="N640" s="15" t="s">
        <v>8325</v>
      </c>
      <c r="O640" t="s">
        <v>8341</v>
      </c>
    </row>
    <row r="641" spans="1:15" ht="48" x14ac:dyDescent="0.2">
      <c r="A641">
        <v>2460</v>
      </c>
      <c r="B641" s="3" t="s">
        <v>2461</v>
      </c>
      <c r="C641" s="3" t="s">
        <v>6570</v>
      </c>
      <c r="D641" s="6">
        <v>8500</v>
      </c>
      <c r="E641" s="8">
        <v>8567</v>
      </c>
      <c r="F641" t="s">
        <v>8218</v>
      </c>
      <c r="G641" t="s">
        <v>8223</v>
      </c>
      <c r="H641" t="s">
        <v>8245</v>
      </c>
      <c r="I641" s="12">
        <v>42738.178472222222</v>
      </c>
      <c r="J641" s="12">
        <v>42704.187118055561</v>
      </c>
      <c r="K641" t="b">
        <v>0</v>
      </c>
      <c r="L641">
        <v>68</v>
      </c>
      <c r="M641" t="b">
        <v>1</v>
      </c>
      <c r="N641" s="15" t="s">
        <v>8325</v>
      </c>
      <c r="O641" t="s">
        <v>8341</v>
      </c>
    </row>
    <row r="642" spans="1:15" ht="48" x14ac:dyDescent="0.2">
      <c r="A642">
        <v>2501</v>
      </c>
      <c r="B642" s="3" t="s">
        <v>2501</v>
      </c>
      <c r="C642" s="3" t="s">
        <v>6611</v>
      </c>
      <c r="D642" s="6">
        <v>11000</v>
      </c>
      <c r="E642" s="8">
        <v>281</v>
      </c>
      <c r="F642" t="s">
        <v>8220</v>
      </c>
      <c r="G642" t="s">
        <v>8228</v>
      </c>
      <c r="H642" t="s">
        <v>8250</v>
      </c>
      <c r="I642" s="12">
        <v>42274.776666666665</v>
      </c>
      <c r="J642" s="12">
        <v>42244.776666666665</v>
      </c>
      <c r="K642" t="b">
        <v>0</v>
      </c>
      <c r="L642">
        <v>7</v>
      </c>
      <c r="M642" t="b">
        <v>0</v>
      </c>
      <c r="N642" s="15" t="s">
        <v>8325</v>
      </c>
      <c r="O642" t="s">
        <v>8342</v>
      </c>
    </row>
    <row r="643" spans="1:15" ht="48" x14ac:dyDescent="0.2">
      <c r="A643">
        <v>2502</v>
      </c>
      <c r="B643" s="3" t="s">
        <v>2502</v>
      </c>
      <c r="C643" s="3" t="s">
        <v>6612</v>
      </c>
      <c r="D643" s="6">
        <v>110000</v>
      </c>
      <c r="E643" s="8">
        <v>86</v>
      </c>
      <c r="F643" t="s">
        <v>8220</v>
      </c>
      <c r="G643" t="s">
        <v>8223</v>
      </c>
      <c r="H643" t="s">
        <v>8245</v>
      </c>
      <c r="I643" s="12">
        <v>41903.825439814813</v>
      </c>
      <c r="J643" s="12">
        <v>41858.825439814813</v>
      </c>
      <c r="K643" t="b">
        <v>0</v>
      </c>
      <c r="L643">
        <v>5</v>
      </c>
      <c r="M643" t="b">
        <v>0</v>
      </c>
      <c r="N643" s="15" t="s">
        <v>8325</v>
      </c>
      <c r="O643" t="s">
        <v>8342</v>
      </c>
    </row>
    <row r="644" spans="1:15" ht="48" x14ac:dyDescent="0.2">
      <c r="A644">
        <v>2503</v>
      </c>
      <c r="B644" s="3" t="s">
        <v>2503</v>
      </c>
      <c r="C644" s="3" t="s">
        <v>6613</v>
      </c>
      <c r="D644" s="6">
        <v>10000</v>
      </c>
      <c r="E644" s="8">
        <v>0</v>
      </c>
      <c r="F644" t="s">
        <v>8220</v>
      </c>
      <c r="G644" t="s">
        <v>8223</v>
      </c>
      <c r="H644" t="s">
        <v>8245</v>
      </c>
      <c r="I644" s="12">
        <v>42528.879166666666</v>
      </c>
      <c r="J644" s="12">
        <v>42498.899398148147</v>
      </c>
      <c r="K644" t="b">
        <v>0</v>
      </c>
      <c r="L644">
        <v>0</v>
      </c>
      <c r="M644" t="b">
        <v>0</v>
      </c>
      <c r="N644" s="15" t="s">
        <v>8325</v>
      </c>
      <c r="O644" t="s">
        <v>8342</v>
      </c>
    </row>
    <row r="645" spans="1:15" ht="32" x14ac:dyDescent="0.2">
      <c r="A645">
        <v>2504</v>
      </c>
      <c r="B645" s="3" t="s">
        <v>2504</v>
      </c>
      <c r="C645" s="3" t="s">
        <v>6614</v>
      </c>
      <c r="D645" s="6">
        <v>35000</v>
      </c>
      <c r="E645" s="8">
        <v>0</v>
      </c>
      <c r="F645" t="s">
        <v>8220</v>
      </c>
      <c r="G645" t="s">
        <v>8223</v>
      </c>
      <c r="H645" t="s">
        <v>8245</v>
      </c>
      <c r="I645" s="12">
        <v>41958.057106481487</v>
      </c>
      <c r="J645" s="12">
        <v>41928.015439814815</v>
      </c>
      <c r="K645" t="b">
        <v>0</v>
      </c>
      <c r="L645">
        <v>0</v>
      </c>
      <c r="M645" t="b">
        <v>0</v>
      </c>
      <c r="N645" s="15" t="s">
        <v>8325</v>
      </c>
      <c r="O645" t="s">
        <v>8342</v>
      </c>
    </row>
    <row r="646" spans="1:15" ht="64" x14ac:dyDescent="0.2">
      <c r="A646">
        <v>2505</v>
      </c>
      <c r="B646" s="3" t="s">
        <v>2505</v>
      </c>
      <c r="C646" s="3" t="s">
        <v>6615</v>
      </c>
      <c r="D646" s="6">
        <v>7000</v>
      </c>
      <c r="E646" s="8">
        <v>0</v>
      </c>
      <c r="F646" t="s">
        <v>8220</v>
      </c>
      <c r="G646" t="s">
        <v>8223</v>
      </c>
      <c r="H646" t="s">
        <v>8245</v>
      </c>
      <c r="I646" s="12">
        <v>42077.014074074075</v>
      </c>
      <c r="J646" s="12">
        <v>42047.05574074074</v>
      </c>
      <c r="K646" t="b">
        <v>0</v>
      </c>
      <c r="L646">
        <v>0</v>
      </c>
      <c r="M646" t="b">
        <v>0</v>
      </c>
      <c r="N646" s="15" t="s">
        <v>8325</v>
      </c>
      <c r="O646" t="s">
        <v>8342</v>
      </c>
    </row>
    <row r="647" spans="1:15" ht="48" x14ac:dyDescent="0.2">
      <c r="A647">
        <v>2506</v>
      </c>
      <c r="B647" s="3" t="s">
        <v>2506</v>
      </c>
      <c r="C647" s="3" t="s">
        <v>6616</v>
      </c>
      <c r="D647" s="6">
        <v>5000</v>
      </c>
      <c r="E647" s="8">
        <v>30</v>
      </c>
      <c r="F647" t="s">
        <v>8220</v>
      </c>
      <c r="G647" t="s">
        <v>8224</v>
      </c>
      <c r="H647" t="s">
        <v>8246</v>
      </c>
      <c r="I647" s="12">
        <v>42280.875</v>
      </c>
      <c r="J647" s="12">
        <v>42258.297094907408</v>
      </c>
      <c r="K647" t="b">
        <v>0</v>
      </c>
      <c r="L647">
        <v>2</v>
      </c>
      <c r="M647" t="b">
        <v>0</v>
      </c>
      <c r="N647" s="15" t="s">
        <v>8325</v>
      </c>
      <c r="O647" t="s">
        <v>8342</v>
      </c>
    </row>
    <row r="648" spans="1:15" ht="16" x14ac:dyDescent="0.2">
      <c r="A648">
        <v>2507</v>
      </c>
      <c r="B648" s="3" t="s">
        <v>2507</v>
      </c>
      <c r="C648" s="3" t="s">
        <v>6617</v>
      </c>
      <c r="D648" s="6">
        <v>42850</v>
      </c>
      <c r="E648" s="8">
        <v>0</v>
      </c>
      <c r="F648" t="s">
        <v>8220</v>
      </c>
      <c r="G648" t="s">
        <v>8223</v>
      </c>
      <c r="H648" t="s">
        <v>8245</v>
      </c>
      <c r="I648" s="12">
        <v>42135.072962962964</v>
      </c>
      <c r="J648" s="12">
        <v>42105.072962962964</v>
      </c>
      <c r="K648" t="b">
        <v>0</v>
      </c>
      <c r="L648">
        <v>0</v>
      </c>
      <c r="M648" t="b">
        <v>0</v>
      </c>
      <c r="N648" s="15" t="s">
        <v>8325</v>
      </c>
      <c r="O648" t="s">
        <v>8342</v>
      </c>
    </row>
    <row r="649" spans="1:15" ht="48" x14ac:dyDescent="0.2">
      <c r="A649">
        <v>2508</v>
      </c>
      <c r="B649" s="3" t="s">
        <v>2508</v>
      </c>
      <c r="C649" s="3" t="s">
        <v>6618</v>
      </c>
      <c r="D649" s="6">
        <v>20000</v>
      </c>
      <c r="E649" s="8">
        <v>0</v>
      </c>
      <c r="F649" t="s">
        <v>8220</v>
      </c>
      <c r="G649" t="s">
        <v>8223</v>
      </c>
      <c r="H649" t="s">
        <v>8245</v>
      </c>
      <c r="I649" s="12">
        <v>41865.951782407406</v>
      </c>
      <c r="J649" s="12">
        <v>41835.951782407406</v>
      </c>
      <c r="K649" t="b">
        <v>0</v>
      </c>
      <c r="L649">
        <v>0</v>
      </c>
      <c r="M649" t="b">
        <v>0</v>
      </c>
      <c r="N649" s="15" t="s">
        <v>8325</v>
      </c>
      <c r="O649" t="s">
        <v>8342</v>
      </c>
    </row>
    <row r="650" spans="1:15" ht="48" x14ac:dyDescent="0.2">
      <c r="A650">
        <v>2509</v>
      </c>
      <c r="B650" s="3" t="s">
        <v>2509</v>
      </c>
      <c r="C650" s="3" t="s">
        <v>6619</v>
      </c>
      <c r="D650" s="6">
        <v>95000</v>
      </c>
      <c r="E650" s="8">
        <v>1000</v>
      </c>
      <c r="F650" t="s">
        <v>8220</v>
      </c>
      <c r="G650" t="s">
        <v>8224</v>
      </c>
      <c r="H650" t="s">
        <v>8246</v>
      </c>
      <c r="I650" s="12">
        <v>42114.767928240741</v>
      </c>
      <c r="J650" s="12">
        <v>42058.809594907405</v>
      </c>
      <c r="K650" t="b">
        <v>0</v>
      </c>
      <c r="L650">
        <v>28</v>
      </c>
      <c r="M650" t="b">
        <v>0</v>
      </c>
      <c r="N650" s="15" t="s">
        <v>8325</v>
      </c>
      <c r="O650" t="s">
        <v>8342</v>
      </c>
    </row>
    <row r="651" spans="1:15" ht="48" x14ac:dyDescent="0.2">
      <c r="A651">
        <v>2510</v>
      </c>
      <c r="B651" s="3" t="s">
        <v>2510</v>
      </c>
      <c r="C651" s="3" t="s">
        <v>6620</v>
      </c>
      <c r="D651" s="6">
        <v>50000</v>
      </c>
      <c r="E651" s="8">
        <v>75</v>
      </c>
      <c r="F651" t="s">
        <v>8220</v>
      </c>
      <c r="G651" t="s">
        <v>8223</v>
      </c>
      <c r="H651" t="s">
        <v>8245</v>
      </c>
      <c r="I651" s="12">
        <v>42138.997361111105</v>
      </c>
      <c r="J651" s="12">
        <v>42078.997361111105</v>
      </c>
      <c r="K651" t="b">
        <v>0</v>
      </c>
      <c r="L651">
        <v>2</v>
      </c>
      <c r="M651" t="b">
        <v>0</v>
      </c>
      <c r="N651" s="15" t="s">
        <v>8325</v>
      </c>
      <c r="O651" t="s">
        <v>8342</v>
      </c>
    </row>
    <row r="652" spans="1:15" ht="48" x14ac:dyDescent="0.2">
      <c r="A652">
        <v>2511</v>
      </c>
      <c r="B652" s="3" t="s">
        <v>2511</v>
      </c>
      <c r="C652" s="3" t="s">
        <v>6621</v>
      </c>
      <c r="D652" s="6">
        <v>100000</v>
      </c>
      <c r="E652" s="8">
        <v>0</v>
      </c>
      <c r="F652" t="s">
        <v>8220</v>
      </c>
      <c r="G652" t="s">
        <v>8224</v>
      </c>
      <c r="H652" t="s">
        <v>8246</v>
      </c>
      <c r="I652" s="12">
        <v>42401.446909722217</v>
      </c>
      <c r="J652" s="12">
        <v>42371.446909722217</v>
      </c>
      <c r="K652" t="b">
        <v>0</v>
      </c>
      <c r="L652">
        <v>0</v>
      </c>
      <c r="M652" t="b">
        <v>0</v>
      </c>
      <c r="N652" s="15" t="s">
        <v>8325</v>
      </c>
      <c r="O652" t="s">
        <v>8342</v>
      </c>
    </row>
    <row r="653" spans="1:15" ht="48" x14ac:dyDescent="0.2">
      <c r="A653">
        <v>2512</v>
      </c>
      <c r="B653" s="3" t="s">
        <v>2512</v>
      </c>
      <c r="C653" s="3" t="s">
        <v>6622</v>
      </c>
      <c r="D653" s="6">
        <v>1150</v>
      </c>
      <c r="E653" s="8">
        <v>0</v>
      </c>
      <c r="F653" t="s">
        <v>8220</v>
      </c>
      <c r="G653" t="s">
        <v>8223</v>
      </c>
      <c r="H653" t="s">
        <v>8245</v>
      </c>
      <c r="I653" s="12">
        <v>41986.876863425925</v>
      </c>
      <c r="J653" s="12">
        <v>41971.876863425925</v>
      </c>
      <c r="K653" t="b">
        <v>0</v>
      </c>
      <c r="L653">
        <v>0</v>
      </c>
      <c r="M653" t="b">
        <v>0</v>
      </c>
      <c r="N653" s="15" t="s">
        <v>8325</v>
      </c>
      <c r="O653" t="s">
        <v>8342</v>
      </c>
    </row>
    <row r="654" spans="1:15" ht="48" x14ac:dyDescent="0.2">
      <c r="A654">
        <v>2513</v>
      </c>
      <c r="B654" s="3" t="s">
        <v>2513</v>
      </c>
      <c r="C654" s="3" t="s">
        <v>6623</v>
      </c>
      <c r="D654" s="6">
        <v>180000</v>
      </c>
      <c r="E654" s="8">
        <v>0</v>
      </c>
      <c r="F654" t="s">
        <v>8220</v>
      </c>
      <c r="G654" t="s">
        <v>8235</v>
      </c>
      <c r="H654" t="s">
        <v>8248</v>
      </c>
      <c r="I654" s="12">
        <v>42792.00681712963</v>
      </c>
      <c r="J654" s="12">
        <v>42732.00681712963</v>
      </c>
      <c r="K654" t="b">
        <v>0</v>
      </c>
      <c r="L654">
        <v>0</v>
      </c>
      <c r="M654" t="b">
        <v>0</v>
      </c>
      <c r="N654" s="15" t="s">
        <v>8325</v>
      </c>
      <c r="O654" t="s">
        <v>8342</v>
      </c>
    </row>
    <row r="655" spans="1:15" ht="48" x14ac:dyDescent="0.2">
      <c r="A655">
        <v>2514</v>
      </c>
      <c r="B655" s="3" t="s">
        <v>2514</v>
      </c>
      <c r="C655" s="3" t="s">
        <v>6624</v>
      </c>
      <c r="D655" s="6">
        <v>12000</v>
      </c>
      <c r="E655" s="8">
        <v>210</v>
      </c>
      <c r="F655" t="s">
        <v>8220</v>
      </c>
      <c r="G655" t="s">
        <v>8223</v>
      </c>
      <c r="H655" t="s">
        <v>8245</v>
      </c>
      <c r="I655" s="12">
        <v>41871.389780092592</v>
      </c>
      <c r="J655" s="12">
        <v>41854.389780092592</v>
      </c>
      <c r="K655" t="b">
        <v>0</v>
      </c>
      <c r="L655">
        <v>4</v>
      </c>
      <c r="M655" t="b">
        <v>0</v>
      </c>
      <c r="N655" s="15" t="s">
        <v>8325</v>
      </c>
      <c r="O655" t="s">
        <v>8342</v>
      </c>
    </row>
    <row r="656" spans="1:15" ht="48" x14ac:dyDescent="0.2">
      <c r="A656">
        <v>2515</v>
      </c>
      <c r="B656" s="3" t="s">
        <v>2515</v>
      </c>
      <c r="C656" s="3" t="s">
        <v>6625</v>
      </c>
      <c r="D656" s="6">
        <v>5000</v>
      </c>
      <c r="E656" s="8">
        <v>930</v>
      </c>
      <c r="F656" t="s">
        <v>8220</v>
      </c>
      <c r="G656" t="s">
        <v>8223</v>
      </c>
      <c r="H656" t="s">
        <v>8245</v>
      </c>
      <c r="I656" s="12">
        <v>42057.839733796296</v>
      </c>
      <c r="J656" s="12">
        <v>42027.839733796296</v>
      </c>
      <c r="K656" t="b">
        <v>0</v>
      </c>
      <c r="L656">
        <v>12</v>
      </c>
      <c r="M656" t="b">
        <v>0</v>
      </c>
      <c r="N656" s="15" t="s">
        <v>8325</v>
      </c>
      <c r="O656" t="s">
        <v>8342</v>
      </c>
    </row>
    <row r="657" spans="1:15" ht="48" x14ac:dyDescent="0.2">
      <c r="A657">
        <v>2516</v>
      </c>
      <c r="B657" s="3" t="s">
        <v>2516</v>
      </c>
      <c r="C657" s="3" t="s">
        <v>6626</v>
      </c>
      <c r="D657" s="6">
        <v>22000</v>
      </c>
      <c r="E657" s="8">
        <v>0</v>
      </c>
      <c r="F657" t="s">
        <v>8220</v>
      </c>
      <c r="G657" t="s">
        <v>8223</v>
      </c>
      <c r="H657" t="s">
        <v>8245</v>
      </c>
      <c r="I657" s="12">
        <v>41972.6950462963</v>
      </c>
      <c r="J657" s="12">
        <v>41942.653379629628</v>
      </c>
      <c r="K657" t="b">
        <v>0</v>
      </c>
      <c r="L657">
        <v>0</v>
      </c>
      <c r="M657" t="b">
        <v>0</v>
      </c>
      <c r="N657" s="15" t="s">
        <v>8325</v>
      </c>
      <c r="O657" t="s">
        <v>8342</v>
      </c>
    </row>
    <row r="658" spans="1:15" ht="48" x14ac:dyDescent="0.2">
      <c r="A658">
        <v>2517</v>
      </c>
      <c r="B658" s="3" t="s">
        <v>2517</v>
      </c>
      <c r="C658" s="3" t="s">
        <v>6627</v>
      </c>
      <c r="D658" s="6">
        <v>18000</v>
      </c>
      <c r="E658" s="8">
        <v>1767</v>
      </c>
      <c r="F658" t="s">
        <v>8220</v>
      </c>
      <c r="G658" t="s">
        <v>8228</v>
      </c>
      <c r="H658" t="s">
        <v>8250</v>
      </c>
      <c r="I658" s="12">
        <v>42082.760763888888</v>
      </c>
      <c r="J658" s="12">
        <v>42052.802430555559</v>
      </c>
      <c r="K658" t="b">
        <v>0</v>
      </c>
      <c r="L658">
        <v>33</v>
      </c>
      <c r="M658" t="b">
        <v>0</v>
      </c>
      <c r="N658" s="15" t="s">
        <v>8325</v>
      </c>
      <c r="O658" t="s">
        <v>8342</v>
      </c>
    </row>
    <row r="659" spans="1:15" ht="48" x14ac:dyDescent="0.2">
      <c r="A659">
        <v>2518</v>
      </c>
      <c r="B659" s="3" t="s">
        <v>2518</v>
      </c>
      <c r="C659" s="3" t="s">
        <v>6628</v>
      </c>
      <c r="D659" s="6">
        <v>5000</v>
      </c>
      <c r="E659" s="8">
        <v>0</v>
      </c>
      <c r="F659" t="s">
        <v>8220</v>
      </c>
      <c r="G659" t="s">
        <v>8223</v>
      </c>
      <c r="H659" t="s">
        <v>8245</v>
      </c>
      <c r="I659" s="12">
        <v>41956.722546296296</v>
      </c>
      <c r="J659" s="12">
        <v>41926.680879629632</v>
      </c>
      <c r="K659" t="b">
        <v>0</v>
      </c>
      <c r="L659">
        <v>0</v>
      </c>
      <c r="M659" t="b">
        <v>0</v>
      </c>
      <c r="N659" s="15" t="s">
        <v>8325</v>
      </c>
      <c r="O659" t="s">
        <v>8342</v>
      </c>
    </row>
    <row r="660" spans="1:15" ht="32" x14ac:dyDescent="0.2">
      <c r="A660">
        <v>2519</v>
      </c>
      <c r="B660" s="3" t="s">
        <v>2519</v>
      </c>
      <c r="C660" s="3" t="s">
        <v>6629</v>
      </c>
      <c r="D660" s="6">
        <v>150000</v>
      </c>
      <c r="E660" s="8">
        <v>65</v>
      </c>
      <c r="F660" t="s">
        <v>8220</v>
      </c>
      <c r="G660" t="s">
        <v>8223</v>
      </c>
      <c r="H660" t="s">
        <v>8245</v>
      </c>
      <c r="I660" s="12">
        <v>41839.155138888891</v>
      </c>
      <c r="J660" s="12">
        <v>41809.155138888891</v>
      </c>
      <c r="K660" t="b">
        <v>0</v>
      </c>
      <c r="L660">
        <v>4</v>
      </c>
      <c r="M660" t="b">
        <v>0</v>
      </c>
      <c r="N660" s="15" t="s">
        <v>8325</v>
      </c>
      <c r="O660" t="s">
        <v>8342</v>
      </c>
    </row>
    <row r="661" spans="1:15" ht="48" x14ac:dyDescent="0.2">
      <c r="A661">
        <v>2520</v>
      </c>
      <c r="B661" s="3" t="s">
        <v>2520</v>
      </c>
      <c r="C661" s="3" t="s">
        <v>6630</v>
      </c>
      <c r="D661" s="6">
        <v>100000</v>
      </c>
      <c r="E661" s="8">
        <v>0</v>
      </c>
      <c r="F661" t="s">
        <v>8220</v>
      </c>
      <c r="G661" t="s">
        <v>8223</v>
      </c>
      <c r="H661" t="s">
        <v>8245</v>
      </c>
      <c r="I661" s="12">
        <v>42658.806249999994</v>
      </c>
      <c r="J661" s="12">
        <v>42612.600520833337</v>
      </c>
      <c r="K661" t="b">
        <v>0</v>
      </c>
      <c r="L661">
        <v>0</v>
      </c>
      <c r="M661" t="b">
        <v>0</v>
      </c>
      <c r="N661" s="15" t="s">
        <v>8325</v>
      </c>
      <c r="O661" t="s">
        <v>8342</v>
      </c>
    </row>
    <row r="662" spans="1:15" ht="48" x14ac:dyDescent="0.2">
      <c r="A662">
        <v>2561</v>
      </c>
      <c r="B662" s="3" t="s">
        <v>2561</v>
      </c>
      <c r="C662" s="3" t="s">
        <v>6671</v>
      </c>
      <c r="D662" s="6">
        <v>100000</v>
      </c>
      <c r="E662" s="8">
        <v>0</v>
      </c>
      <c r="F662" t="s">
        <v>8219</v>
      </c>
      <c r="G662" t="s">
        <v>8228</v>
      </c>
      <c r="H662" t="s">
        <v>8250</v>
      </c>
      <c r="I662" s="12">
        <v>42290.528807870374</v>
      </c>
      <c r="J662" s="12">
        <v>42260.528807870374</v>
      </c>
      <c r="K662" t="b">
        <v>0</v>
      </c>
      <c r="L662">
        <v>0</v>
      </c>
      <c r="M662" t="b">
        <v>0</v>
      </c>
      <c r="N662" s="15" t="s">
        <v>8325</v>
      </c>
      <c r="O662" t="s">
        <v>8326</v>
      </c>
    </row>
    <row r="663" spans="1:15" ht="48" x14ac:dyDescent="0.2">
      <c r="A663">
        <v>2562</v>
      </c>
      <c r="B663" s="3" t="s">
        <v>2562</v>
      </c>
      <c r="C663" s="3" t="s">
        <v>6672</v>
      </c>
      <c r="D663" s="6">
        <v>10000</v>
      </c>
      <c r="E663" s="8">
        <v>75</v>
      </c>
      <c r="F663" t="s">
        <v>8219</v>
      </c>
      <c r="G663" t="s">
        <v>8235</v>
      </c>
      <c r="H663" t="s">
        <v>8248</v>
      </c>
      <c r="I663" s="12">
        <v>42654.524756944447</v>
      </c>
      <c r="J663" s="12">
        <v>42594.524756944447</v>
      </c>
      <c r="K663" t="b">
        <v>0</v>
      </c>
      <c r="L663">
        <v>3</v>
      </c>
      <c r="M663" t="b">
        <v>0</v>
      </c>
      <c r="N663" s="15" t="s">
        <v>8325</v>
      </c>
      <c r="O663" t="s">
        <v>8326</v>
      </c>
    </row>
    <row r="664" spans="1:15" ht="32" x14ac:dyDescent="0.2">
      <c r="A664">
        <v>2563</v>
      </c>
      <c r="B664" s="3" t="s">
        <v>2563</v>
      </c>
      <c r="C664" s="3" t="s">
        <v>6673</v>
      </c>
      <c r="D664" s="6">
        <v>20000</v>
      </c>
      <c r="E664" s="8">
        <v>0</v>
      </c>
      <c r="F664" t="s">
        <v>8219</v>
      </c>
      <c r="G664" t="s">
        <v>8223</v>
      </c>
      <c r="H664" t="s">
        <v>8245</v>
      </c>
      <c r="I664" s="12">
        <v>42215.139479166668</v>
      </c>
      <c r="J664" s="12">
        <v>42155.139479166668</v>
      </c>
      <c r="K664" t="b">
        <v>0</v>
      </c>
      <c r="L664">
        <v>0</v>
      </c>
      <c r="M664" t="b">
        <v>0</v>
      </c>
      <c r="N664" s="15" t="s">
        <v>8325</v>
      </c>
      <c r="O664" t="s">
        <v>8326</v>
      </c>
    </row>
    <row r="665" spans="1:15" ht="48" x14ac:dyDescent="0.2">
      <c r="A665">
        <v>2564</v>
      </c>
      <c r="B665" s="3" t="s">
        <v>2564</v>
      </c>
      <c r="C665" s="3" t="s">
        <v>6674</v>
      </c>
      <c r="D665" s="6">
        <v>40000</v>
      </c>
      <c r="E665" s="8">
        <v>0</v>
      </c>
      <c r="F665" t="s">
        <v>8219</v>
      </c>
      <c r="G665" t="s">
        <v>8228</v>
      </c>
      <c r="H665" t="s">
        <v>8250</v>
      </c>
      <c r="I665" s="12">
        <v>41852.040497685186</v>
      </c>
      <c r="J665" s="12">
        <v>41822.040497685186</v>
      </c>
      <c r="K665" t="b">
        <v>0</v>
      </c>
      <c r="L665">
        <v>0</v>
      </c>
      <c r="M665" t="b">
        <v>0</v>
      </c>
      <c r="N665" s="15" t="s">
        <v>8325</v>
      </c>
      <c r="O665" t="s">
        <v>8326</v>
      </c>
    </row>
    <row r="666" spans="1:15" ht="48" x14ac:dyDescent="0.2">
      <c r="A666">
        <v>2565</v>
      </c>
      <c r="B666" s="3" t="s">
        <v>2565</v>
      </c>
      <c r="C666" s="3" t="s">
        <v>6675</v>
      </c>
      <c r="D666" s="6">
        <v>10000</v>
      </c>
      <c r="E666" s="8">
        <v>100</v>
      </c>
      <c r="F666" t="s">
        <v>8219</v>
      </c>
      <c r="G666" t="s">
        <v>8223</v>
      </c>
      <c r="H666" t="s">
        <v>8245</v>
      </c>
      <c r="I666" s="12">
        <v>42499.868055555555</v>
      </c>
      <c r="J666" s="12">
        <v>42440.650335648148</v>
      </c>
      <c r="K666" t="b">
        <v>0</v>
      </c>
      <c r="L666">
        <v>1</v>
      </c>
      <c r="M666" t="b">
        <v>0</v>
      </c>
      <c r="N666" s="15" t="s">
        <v>8325</v>
      </c>
      <c r="O666" t="s">
        <v>8326</v>
      </c>
    </row>
    <row r="667" spans="1:15" ht="48" x14ac:dyDescent="0.2">
      <c r="A667">
        <v>2566</v>
      </c>
      <c r="B667" s="3" t="s">
        <v>2566</v>
      </c>
      <c r="C667" s="3" t="s">
        <v>6676</v>
      </c>
      <c r="D667" s="6">
        <v>35000</v>
      </c>
      <c r="E667" s="8">
        <v>0</v>
      </c>
      <c r="F667" t="s">
        <v>8219</v>
      </c>
      <c r="G667" t="s">
        <v>8223</v>
      </c>
      <c r="H667" t="s">
        <v>8245</v>
      </c>
      <c r="I667" s="12">
        <v>41872.980879629627</v>
      </c>
      <c r="J667" s="12">
        <v>41842.980879629627</v>
      </c>
      <c r="K667" t="b">
        <v>0</v>
      </c>
      <c r="L667">
        <v>0</v>
      </c>
      <c r="M667" t="b">
        <v>0</v>
      </c>
      <c r="N667" s="15" t="s">
        <v>8325</v>
      </c>
      <c r="O667" t="s">
        <v>8326</v>
      </c>
    </row>
    <row r="668" spans="1:15" ht="48" x14ac:dyDescent="0.2">
      <c r="A668">
        <v>2567</v>
      </c>
      <c r="B668" s="3" t="s">
        <v>2567</v>
      </c>
      <c r="C668" s="3" t="s">
        <v>6677</v>
      </c>
      <c r="D668" s="6">
        <v>45000</v>
      </c>
      <c r="E668" s="8">
        <v>120</v>
      </c>
      <c r="F668" t="s">
        <v>8219</v>
      </c>
      <c r="G668" t="s">
        <v>8223</v>
      </c>
      <c r="H668" t="s">
        <v>8245</v>
      </c>
      <c r="I668" s="12">
        <v>42117.878912037035</v>
      </c>
      <c r="J668" s="12">
        <v>42087.878912037035</v>
      </c>
      <c r="K668" t="b">
        <v>0</v>
      </c>
      <c r="L668">
        <v>2</v>
      </c>
      <c r="M668" t="b">
        <v>0</v>
      </c>
      <c r="N668" s="15" t="s">
        <v>8325</v>
      </c>
      <c r="O668" t="s">
        <v>8326</v>
      </c>
    </row>
    <row r="669" spans="1:15" ht="48" x14ac:dyDescent="0.2">
      <c r="A669">
        <v>2568</v>
      </c>
      <c r="B669" s="3" t="s">
        <v>2568</v>
      </c>
      <c r="C669" s="3" t="s">
        <v>6678</v>
      </c>
      <c r="D669" s="6">
        <v>10000</v>
      </c>
      <c r="E669" s="8">
        <v>50</v>
      </c>
      <c r="F669" t="s">
        <v>8219</v>
      </c>
      <c r="G669" t="s">
        <v>8224</v>
      </c>
      <c r="H669" t="s">
        <v>8246</v>
      </c>
      <c r="I669" s="12">
        <v>42614.666597222225</v>
      </c>
      <c r="J669" s="12">
        <v>42584.666597222225</v>
      </c>
      <c r="K669" t="b">
        <v>0</v>
      </c>
      <c r="L669">
        <v>1</v>
      </c>
      <c r="M669" t="b">
        <v>0</v>
      </c>
      <c r="N669" s="15" t="s">
        <v>8325</v>
      </c>
      <c r="O669" t="s">
        <v>8326</v>
      </c>
    </row>
    <row r="670" spans="1:15" ht="48" x14ac:dyDescent="0.2">
      <c r="A670">
        <v>2569</v>
      </c>
      <c r="B670" s="3" t="s">
        <v>2569</v>
      </c>
      <c r="C670" s="3" t="s">
        <v>6679</v>
      </c>
      <c r="D670" s="6">
        <v>6500</v>
      </c>
      <c r="E670" s="8">
        <v>145</v>
      </c>
      <c r="F670" t="s">
        <v>8219</v>
      </c>
      <c r="G670" t="s">
        <v>8223</v>
      </c>
      <c r="H670" t="s">
        <v>8245</v>
      </c>
      <c r="I670" s="12">
        <v>42264.105462962965</v>
      </c>
      <c r="J670" s="12">
        <v>42234.105462962965</v>
      </c>
      <c r="K670" t="b">
        <v>0</v>
      </c>
      <c r="L670">
        <v>2</v>
      </c>
      <c r="M670" t="b">
        <v>0</v>
      </c>
      <c r="N670" s="15" t="s">
        <v>8325</v>
      </c>
      <c r="O670" t="s">
        <v>8326</v>
      </c>
    </row>
    <row r="671" spans="1:15" ht="48" x14ac:dyDescent="0.2">
      <c r="A671">
        <v>2570</v>
      </c>
      <c r="B671" s="3" t="s">
        <v>2570</v>
      </c>
      <c r="C671" s="3" t="s">
        <v>6680</v>
      </c>
      <c r="D671" s="6">
        <v>7000</v>
      </c>
      <c r="E671" s="8">
        <v>59</v>
      </c>
      <c r="F671" t="s">
        <v>8219</v>
      </c>
      <c r="G671" t="s">
        <v>8223</v>
      </c>
      <c r="H671" t="s">
        <v>8245</v>
      </c>
      <c r="I671" s="12">
        <v>42774.903182870374</v>
      </c>
      <c r="J671" s="12">
        <v>42744.903182870374</v>
      </c>
      <c r="K671" t="b">
        <v>0</v>
      </c>
      <c r="L671">
        <v>2</v>
      </c>
      <c r="M671" t="b">
        <v>0</v>
      </c>
      <c r="N671" s="15" t="s">
        <v>8325</v>
      </c>
      <c r="O671" t="s">
        <v>8326</v>
      </c>
    </row>
    <row r="672" spans="1:15" ht="48" x14ac:dyDescent="0.2">
      <c r="A672">
        <v>2571</v>
      </c>
      <c r="B672" s="3" t="s">
        <v>2571</v>
      </c>
      <c r="C672" s="3" t="s">
        <v>6681</v>
      </c>
      <c r="D672" s="6">
        <v>100000</v>
      </c>
      <c r="E672" s="8">
        <v>250</v>
      </c>
      <c r="F672" t="s">
        <v>8219</v>
      </c>
      <c r="G672" t="s">
        <v>8225</v>
      </c>
      <c r="H672" t="s">
        <v>8247</v>
      </c>
      <c r="I672" s="12">
        <v>42509.341678240744</v>
      </c>
      <c r="J672" s="12">
        <v>42449.341678240744</v>
      </c>
      <c r="K672" t="b">
        <v>0</v>
      </c>
      <c r="L672">
        <v>4</v>
      </c>
      <c r="M672" t="b">
        <v>0</v>
      </c>
      <c r="N672" s="15" t="s">
        <v>8325</v>
      </c>
      <c r="O672" t="s">
        <v>8326</v>
      </c>
    </row>
    <row r="673" spans="1:15" ht="48" x14ac:dyDescent="0.2">
      <c r="A673">
        <v>2572</v>
      </c>
      <c r="B673" s="3" t="s">
        <v>2572</v>
      </c>
      <c r="C673" s="3" t="s">
        <v>6682</v>
      </c>
      <c r="D673" s="6">
        <v>30000</v>
      </c>
      <c r="E673" s="8">
        <v>0</v>
      </c>
      <c r="F673" t="s">
        <v>8219</v>
      </c>
      <c r="G673" t="s">
        <v>8223</v>
      </c>
      <c r="H673" t="s">
        <v>8245</v>
      </c>
      <c r="I673" s="12">
        <v>42107.119409722218</v>
      </c>
      <c r="J673" s="12">
        <v>42077.119409722218</v>
      </c>
      <c r="K673" t="b">
        <v>0</v>
      </c>
      <c r="L673">
        <v>0</v>
      </c>
      <c r="M673" t="b">
        <v>0</v>
      </c>
      <c r="N673" s="15" t="s">
        <v>8325</v>
      </c>
      <c r="O673" t="s">
        <v>8326</v>
      </c>
    </row>
    <row r="674" spans="1:15" ht="48" x14ac:dyDescent="0.2">
      <c r="A674">
        <v>2573</v>
      </c>
      <c r="B674" s="3" t="s">
        <v>2573</v>
      </c>
      <c r="C674" s="3" t="s">
        <v>6683</v>
      </c>
      <c r="D674" s="6">
        <v>8000</v>
      </c>
      <c r="E674" s="8">
        <v>0</v>
      </c>
      <c r="F674" t="s">
        <v>8219</v>
      </c>
      <c r="G674" t="s">
        <v>8223</v>
      </c>
      <c r="H674" t="s">
        <v>8245</v>
      </c>
      <c r="I674" s="12">
        <v>41874.592002314814</v>
      </c>
      <c r="J674" s="12">
        <v>41829.592002314814</v>
      </c>
      <c r="K674" t="b">
        <v>0</v>
      </c>
      <c r="L674">
        <v>0</v>
      </c>
      <c r="M674" t="b">
        <v>0</v>
      </c>
      <c r="N674" s="15" t="s">
        <v>8325</v>
      </c>
      <c r="O674" t="s">
        <v>8326</v>
      </c>
    </row>
    <row r="675" spans="1:15" ht="48" x14ac:dyDescent="0.2">
      <c r="A675">
        <v>2574</v>
      </c>
      <c r="B675" s="3" t="s">
        <v>2574</v>
      </c>
      <c r="C675" s="3" t="s">
        <v>6684</v>
      </c>
      <c r="D675" s="6">
        <v>10000</v>
      </c>
      <c r="E675" s="8">
        <v>0</v>
      </c>
      <c r="F675" t="s">
        <v>8219</v>
      </c>
      <c r="G675" t="s">
        <v>8223</v>
      </c>
      <c r="H675" t="s">
        <v>8245</v>
      </c>
      <c r="I675" s="12">
        <v>42508.825752314813</v>
      </c>
      <c r="J675" s="12">
        <v>42487.825752314813</v>
      </c>
      <c r="K675" t="b">
        <v>0</v>
      </c>
      <c r="L675">
        <v>0</v>
      </c>
      <c r="M675" t="b">
        <v>0</v>
      </c>
      <c r="N675" s="15" t="s">
        <v>8325</v>
      </c>
      <c r="O675" t="s">
        <v>8326</v>
      </c>
    </row>
    <row r="676" spans="1:15" ht="48" x14ac:dyDescent="0.2">
      <c r="A676">
        <v>2575</v>
      </c>
      <c r="B676" s="3" t="s">
        <v>2575</v>
      </c>
      <c r="C676" s="3" t="s">
        <v>6685</v>
      </c>
      <c r="D676" s="6">
        <v>85000</v>
      </c>
      <c r="E676" s="8">
        <v>0</v>
      </c>
      <c r="F676" t="s">
        <v>8219</v>
      </c>
      <c r="G676" t="s">
        <v>8223</v>
      </c>
      <c r="H676" t="s">
        <v>8245</v>
      </c>
      <c r="I676" s="12">
        <v>42016.108726851846</v>
      </c>
      <c r="J676" s="12">
        <v>41986.108726851846</v>
      </c>
      <c r="K676" t="b">
        <v>0</v>
      </c>
      <c r="L676">
        <v>0</v>
      </c>
      <c r="M676" t="b">
        <v>0</v>
      </c>
      <c r="N676" s="15" t="s">
        <v>8325</v>
      </c>
      <c r="O676" t="s">
        <v>8326</v>
      </c>
    </row>
    <row r="677" spans="1:15" ht="32" x14ac:dyDescent="0.2">
      <c r="A677">
        <v>2576</v>
      </c>
      <c r="B677" s="3" t="s">
        <v>2576</v>
      </c>
      <c r="C677" s="3" t="s">
        <v>6686</v>
      </c>
      <c r="D677" s="6">
        <v>10000</v>
      </c>
      <c r="E677" s="8">
        <v>0</v>
      </c>
      <c r="F677" t="s">
        <v>8219</v>
      </c>
      <c r="G677" t="s">
        <v>8223</v>
      </c>
      <c r="H677" t="s">
        <v>8245</v>
      </c>
      <c r="I677" s="12">
        <v>42104.968136574069</v>
      </c>
      <c r="J677" s="12">
        <v>42060.00980324074</v>
      </c>
      <c r="K677" t="b">
        <v>0</v>
      </c>
      <c r="L677">
        <v>0</v>
      </c>
      <c r="M677" t="b">
        <v>0</v>
      </c>
      <c r="N677" s="15" t="s">
        <v>8325</v>
      </c>
      <c r="O677" t="s">
        <v>8326</v>
      </c>
    </row>
    <row r="678" spans="1:15" ht="48" x14ac:dyDescent="0.2">
      <c r="A678">
        <v>2577</v>
      </c>
      <c r="B678" s="3" t="s">
        <v>2577</v>
      </c>
      <c r="C678" s="3" t="s">
        <v>6687</v>
      </c>
      <c r="D678" s="6">
        <v>15000</v>
      </c>
      <c r="E678" s="8">
        <v>0</v>
      </c>
      <c r="F678" t="s">
        <v>8219</v>
      </c>
      <c r="G678" t="s">
        <v>8223</v>
      </c>
      <c r="H678" t="s">
        <v>8245</v>
      </c>
      <c r="I678" s="12">
        <v>41855.820567129631</v>
      </c>
      <c r="J678" s="12">
        <v>41830.820567129631</v>
      </c>
      <c r="K678" t="b">
        <v>0</v>
      </c>
      <c r="L678">
        <v>0</v>
      </c>
      <c r="M678" t="b">
        <v>0</v>
      </c>
      <c r="N678" s="15" t="s">
        <v>8325</v>
      </c>
      <c r="O678" t="s">
        <v>8326</v>
      </c>
    </row>
    <row r="679" spans="1:15" ht="48" x14ac:dyDescent="0.2">
      <c r="A679">
        <v>2578</v>
      </c>
      <c r="B679" s="3" t="s">
        <v>2578</v>
      </c>
      <c r="C679" s="3" t="s">
        <v>6688</v>
      </c>
      <c r="D679" s="6">
        <v>6000</v>
      </c>
      <c r="E679" s="8">
        <v>0</v>
      </c>
      <c r="F679" t="s">
        <v>8219</v>
      </c>
      <c r="G679" t="s">
        <v>8223</v>
      </c>
      <c r="H679" t="s">
        <v>8245</v>
      </c>
      <c r="I679" s="12">
        <v>42286.708333333328</v>
      </c>
      <c r="J679" s="12">
        <v>42238.022905092599</v>
      </c>
      <c r="K679" t="b">
        <v>0</v>
      </c>
      <c r="L679">
        <v>0</v>
      </c>
      <c r="M679" t="b">
        <v>0</v>
      </c>
      <c r="N679" s="15" t="s">
        <v>8325</v>
      </c>
      <c r="O679" t="s">
        <v>8326</v>
      </c>
    </row>
    <row r="680" spans="1:15" ht="48" x14ac:dyDescent="0.2">
      <c r="A680">
        <v>2579</v>
      </c>
      <c r="B680" s="3" t="s">
        <v>2579</v>
      </c>
      <c r="C680" s="3" t="s">
        <v>6689</v>
      </c>
      <c r="D680" s="6">
        <v>200000</v>
      </c>
      <c r="E680" s="8">
        <v>277</v>
      </c>
      <c r="F680" t="s">
        <v>8219</v>
      </c>
      <c r="G680" t="s">
        <v>8223</v>
      </c>
      <c r="H680" t="s">
        <v>8245</v>
      </c>
      <c r="I680" s="12">
        <v>41897.829895833333</v>
      </c>
      <c r="J680" s="12">
        <v>41837.829895833333</v>
      </c>
      <c r="K680" t="b">
        <v>0</v>
      </c>
      <c r="L680">
        <v>12</v>
      </c>
      <c r="M680" t="b">
        <v>0</v>
      </c>
      <c r="N680" s="15" t="s">
        <v>8325</v>
      </c>
      <c r="O680" t="s">
        <v>8326</v>
      </c>
    </row>
    <row r="681" spans="1:15" ht="48" x14ac:dyDescent="0.2">
      <c r="A681">
        <v>2580</v>
      </c>
      <c r="B681" s="3" t="s">
        <v>2580</v>
      </c>
      <c r="C681" s="3" t="s">
        <v>6690</v>
      </c>
      <c r="D681" s="6">
        <v>8500</v>
      </c>
      <c r="E681" s="8">
        <v>51</v>
      </c>
      <c r="F681" t="s">
        <v>8219</v>
      </c>
      <c r="G681" t="s">
        <v>8223</v>
      </c>
      <c r="H681" t="s">
        <v>8245</v>
      </c>
      <c r="I681" s="12">
        <v>42140.125</v>
      </c>
      <c r="J681" s="12">
        <v>42110.326423611114</v>
      </c>
      <c r="K681" t="b">
        <v>0</v>
      </c>
      <c r="L681">
        <v>2</v>
      </c>
      <c r="M681" t="b">
        <v>0</v>
      </c>
      <c r="N681" s="15" t="s">
        <v>8325</v>
      </c>
      <c r="O681" t="s">
        <v>8326</v>
      </c>
    </row>
    <row r="682" spans="1:15" ht="48" x14ac:dyDescent="0.2">
      <c r="A682">
        <v>2581</v>
      </c>
      <c r="B682" s="3" t="s">
        <v>2581</v>
      </c>
      <c r="C682" s="3" t="s">
        <v>6691</v>
      </c>
      <c r="D682" s="6">
        <v>5000</v>
      </c>
      <c r="E682" s="8">
        <v>530</v>
      </c>
      <c r="F682" t="s">
        <v>8220</v>
      </c>
      <c r="G682" t="s">
        <v>8223</v>
      </c>
      <c r="H682" t="s">
        <v>8245</v>
      </c>
      <c r="I682" s="12">
        <v>42324.670115740737</v>
      </c>
      <c r="J682" s="12">
        <v>42294.628449074073</v>
      </c>
      <c r="K682" t="b">
        <v>0</v>
      </c>
      <c r="L682">
        <v>11</v>
      </c>
      <c r="M682" t="b">
        <v>0</v>
      </c>
      <c r="N682" s="15" t="s">
        <v>8325</v>
      </c>
      <c r="O682" t="s">
        <v>8326</v>
      </c>
    </row>
    <row r="683" spans="1:15" ht="32" x14ac:dyDescent="0.2">
      <c r="A683">
        <v>2582</v>
      </c>
      <c r="B683" s="3" t="s">
        <v>2582</v>
      </c>
      <c r="C683" s="3" t="s">
        <v>6692</v>
      </c>
      <c r="D683" s="6">
        <v>90000</v>
      </c>
      <c r="E683" s="8">
        <v>1</v>
      </c>
      <c r="F683" t="s">
        <v>8220</v>
      </c>
      <c r="G683" t="s">
        <v>8223</v>
      </c>
      <c r="H683" t="s">
        <v>8245</v>
      </c>
      <c r="I683" s="12">
        <v>42672.988819444443</v>
      </c>
      <c r="J683" s="12">
        <v>42642.988819444443</v>
      </c>
      <c r="K683" t="b">
        <v>0</v>
      </c>
      <c r="L683">
        <v>1</v>
      </c>
      <c r="M683" t="b">
        <v>0</v>
      </c>
      <c r="N683" s="15" t="s">
        <v>8325</v>
      </c>
      <c r="O683" t="s">
        <v>8326</v>
      </c>
    </row>
    <row r="684" spans="1:15" ht="32" x14ac:dyDescent="0.2">
      <c r="A684">
        <v>2583</v>
      </c>
      <c r="B684" s="3" t="s">
        <v>2583</v>
      </c>
      <c r="C684" s="3" t="s">
        <v>6693</v>
      </c>
      <c r="D684" s="6">
        <v>1000</v>
      </c>
      <c r="E684" s="8">
        <v>5</v>
      </c>
      <c r="F684" t="s">
        <v>8220</v>
      </c>
      <c r="G684" t="s">
        <v>8223</v>
      </c>
      <c r="H684" t="s">
        <v>8245</v>
      </c>
      <c r="I684" s="12">
        <v>42079.727777777778</v>
      </c>
      <c r="J684" s="12">
        <v>42019.76944444445</v>
      </c>
      <c r="K684" t="b">
        <v>0</v>
      </c>
      <c r="L684">
        <v>5</v>
      </c>
      <c r="M684" t="b">
        <v>0</v>
      </c>
      <c r="N684" s="15" t="s">
        <v>8325</v>
      </c>
      <c r="O684" t="s">
        <v>8326</v>
      </c>
    </row>
    <row r="685" spans="1:15" ht="32" x14ac:dyDescent="0.2">
      <c r="A685">
        <v>2584</v>
      </c>
      <c r="B685" s="3" t="s">
        <v>2584</v>
      </c>
      <c r="C685" s="3" t="s">
        <v>6694</v>
      </c>
      <c r="D685" s="6">
        <v>10000</v>
      </c>
      <c r="E685" s="8">
        <v>0</v>
      </c>
      <c r="F685" t="s">
        <v>8220</v>
      </c>
      <c r="G685" t="s">
        <v>8223</v>
      </c>
      <c r="H685" t="s">
        <v>8245</v>
      </c>
      <c r="I685" s="12">
        <v>42170.173252314817</v>
      </c>
      <c r="J685" s="12">
        <v>42140.173252314817</v>
      </c>
      <c r="K685" t="b">
        <v>0</v>
      </c>
      <c r="L685">
        <v>0</v>
      </c>
      <c r="M685" t="b">
        <v>0</v>
      </c>
      <c r="N685" s="15" t="s">
        <v>8325</v>
      </c>
      <c r="O685" t="s">
        <v>8326</v>
      </c>
    </row>
    <row r="686" spans="1:15" ht="48" x14ac:dyDescent="0.2">
      <c r="A686">
        <v>2585</v>
      </c>
      <c r="B686" s="3" t="s">
        <v>2585</v>
      </c>
      <c r="C686" s="3" t="s">
        <v>6695</v>
      </c>
      <c r="D686" s="6">
        <v>30000</v>
      </c>
      <c r="E686" s="8">
        <v>50</v>
      </c>
      <c r="F686" t="s">
        <v>8220</v>
      </c>
      <c r="G686" t="s">
        <v>8223</v>
      </c>
      <c r="H686" t="s">
        <v>8245</v>
      </c>
      <c r="I686" s="12">
        <v>41825.963333333333</v>
      </c>
      <c r="J686" s="12">
        <v>41795.963333333333</v>
      </c>
      <c r="K686" t="b">
        <v>0</v>
      </c>
      <c r="L686">
        <v>1</v>
      </c>
      <c r="M686" t="b">
        <v>0</v>
      </c>
      <c r="N686" s="15" t="s">
        <v>8325</v>
      </c>
      <c r="O686" t="s">
        <v>8326</v>
      </c>
    </row>
    <row r="687" spans="1:15" ht="32" x14ac:dyDescent="0.2">
      <c r="A687">
        <v>2586</v>
      </c>
      <c r="B687" s="3" t="s">
        <v>2586</v>
      </c>
      <c r="C687" s="3" t="s">
        <v>6696</v>
      </c>
      <c r="D687" s="6">
        <v>3000</v>
      </c>
      <c r="E687" s="8">
        <v>5</v>
      </c>
      <c r="F687" t="s">
        <v>8220</v>
      </c>
      <c r="G687" t="s">
        <v>8224</v>
      </c>
      <c r="H687" t="s">
        <v>8246</v>
      </c>
      <c r="I687" s="12">
        <v>42363.330277777779</v>
      </c>
      <c r="J687" s="12">
        <v>42333.330277777779</v>
      </c>
      <c r="K687" t="b">
        <v>0</v>
      </c>
      <c r="L687">
        <v>1</v>
      </c>
      <c r="M687" t="b">
        <v>0</v>
      </c>
      <c r="N687" s="15" t="s">
        <v>8325</v>
      </c>
      <c r="O687" t="s">
        <v>8326</v>
      </c>
    </row>
    <row r="688" spans="1:15" ht="48" x14ac:dyDescent="0.2">
      <c r="A688">
        <v>2587</v>
      </c>
      <c r="B688" s="3" t="s">
        <v>2587</v>
      </c>
      <c r="C688" s="3" t="s">
        <v>6697</v>
      </c>
      <c r="D688" s="6">
        <v>50000</v>
      </c>
      <c r="E688" s="8">
        <v>1217</v>
      </c>
      <c r="F688" t="s">
        <v>8220</v>
      </c>
      <c r="G688" t="s">
        <v>8223</v>
      </c>
      <c r="H688" t="s">
        <v>8245</v>
      </c>
      <c r="I688" s="12">
        <v>42368.675381944442</v>
      </c>
      <c r="J688" s="12">
        <v>42338.675381944442</v>
      </c>
      <c r="K688" t="b">
        <v>0</v>
      </c>
      <c r="L688">
        <v>6</v>
      </c>
      <c r="M688" t="b">
        <v>0</v>
      </c>
      <c r="N688" s="15" t="s">
        <v>8325</v>
      </c>
      <c r="O688" t="s">
        <v>8326</v>
      </c>
    </row>
    <row r="689" spans="1:15" ht="48" x14ac:dyDescent="0.2">
      <c r="A689">
        <v>2588</v>
      </c>
      <c r="B689" s="3" t="s">
        <v>2588</v>
      </c>
      <c r="C689" s="3" t="s">
        <v>6698</v>
      </c>
      <c r="D689" s="6">
        <v>6000</v>
      </c>
      <c r="E689" s="8">
        <v>233</v>
      </c>
      <c r="F689" t="s">
        <v>8220</v>
      </c>
      <c r="G689" t="s">
        <v>8223</v>
      </c>
      <c r="H689" t="s">
        <v>8245</v>
      </c>
      <c r="I689" s="12">
        <v>42094.551388888889</v>
      </c>
      <c r="J689" s="12">
        <v>42042.676226851851</v>
      </c>
      <c r="K689" t="b">
        <v>0</v>
      </c>
      <c r="L689">
        <v>8</v>
      </c>
      <c r="M689" t="b">
        <v>0</v>
      </c>
      <c r="N689" s="15" t="s">
        <v>8325</v>
      </c>
      <c r="O689" t="s">
        <v>8326</v>
      </c>
    </row>
    <row r="690" spans="1:15" ht="48" x14ac:dyDescent="0.2">
      <c r="A690">
        <v>2589</v>
      </c>
      <c r="B690" s="3" t="s">
        <v>2589</v>
      </c>
      <c r="C690" s="3" t="s">
        <v>6699</v>
      </c>
      <c r="D690" s="6">
        <v>50000</v>
      </c>
      <c r="E690" s="8">
        <v>5</v>
      </c>
      <c r="F690" t="s">
        <v>8220</v>
      </c>
      <c r="G690" t="s">
        <v>8231</v>
      </c>
      <c r="H690" t="s">
        <v>8252</v>
      </c>
      <c r="I690" s="12">
        <v>42452.494525462964</v>
      </c>
      <c r="J690" s="12">
        <v>42422.536192129628</v>
      </c>
      <c r="K690" t="b">
        <v>0</v>
      </c>
      <c r="L690">
        <v>1</v>
      </c>
      <c r="M690" t="b">
        <v>0</v>
      </c>
      <c r="N690" s="15" t="s">
        <v>8325</v>
      </c>
      <c r="O690" t="s">
        <v>8326</v>
      </c>
    </row>
    <row r="691" spans="1:15" ht="48" x14ac:dyDescent="0.2">
      <c r="A691">
        <v>2590</v>
      </c>
      <c r="B691" s="3" t="s">
        <v>2590</v>
      </c>
      <c r="C691" s="3" t="s">
        <v>6700</v>
      </c>
      <c r="D691" s="6">
        <v>3000</v>
      </c>
      <c r="E691" s="8">
        <v>0</v>
      </c>
      <c r="F691" t="s">
        <v>8220</v>
      </c>
      <c r="G691" t="s">
        <v>8225</v>
      </c>
      <c r="H691" t="s">
        <v>8247</v>
      </c>
      <c r="I691" s="12">
        <v>42395.589085648149</v>
      </c>
      <c r="J691" s="12">
        <v>42388.589085648149</v>
      </c>
      <c r="K691" t="b">
        <v>0</v>
      </c>
      <c r="L691">
        <v>0</v>
      </c>
      <c r="M691" t="b">
        <v>0</v>
      </c>
      <c r="N691" s="15" t="s">
        <v>8325</v>
      </c>
      <c r="O691" t="s">
        <v>8326</v>
      </c>
    </row>
    <row r="692" spans="1:15" ht="48" x14ac:dyDescent="0.2">
      <c r="A692">
        <v>2591</v>
      </c>
      <c r="B692" s="3" t="s">
        <v>2591</v>
      </c>
      <c r="C692" s="3" t="s">
        <v>6701</v>
      </c>
      <c r="D692" s="6">
        <v>1500</v>
      </c>
      <c r="E692" s="8">
        <v>26</v>
      </c>
      <c r="F692" t="s">
        <v>8220</v>
      </c>
      <c r="G692" t="s">
        <v>8223</v>
      </c>
      <c r="H692" t="s">
        <v>8245</v>
      </c>
      <c r="I692" s="12">
        <v>42442.864861111113</v>
      </c>
      <c r="J692" s="12">
        <v>42382.906527777777</v>
      </c>
      <c r="K692" t="b">
        <v>0</v>
      </c>
      <c r="L692">
        <v>2</v>
      </c>
      <c r="M692" t="b">
        <v>0</v>
      </c>
      <c r="N692" s="15" t="s">
        <v>8325</v>
      </c>
      <c r="O692" t="s">
        <v>8326</v>
      </c>
    </row>
    <row r="693" spans="1:15" ht="48" x14ac:dyDescent="0.2">
      <c r="A693">
        <v>2592</v>
      </c>
      <c r="B693" s="3" t="s">
        <v>2592</v>
      </c>
      <c r="C693" s="3" t="s">
        <v>6702</v>
      </c>
      <c r="D693" s="6">
        <v>30000</v>
      </c>
      <c r="E693" s="8">
        <v>50</v>
      </c>
      <c r="F693" t="s">
        <v>8220</v>
      </c>
      <c r="G693" t="s">
        <v>8223</v>
      </c>
      <c r="H693" t="s">
        <v>8245</v>
      </c>
      <c r="I693" s="12">
        <v>41917.801168981481</v>
      </c>
      <c r="J693" s="12">
        <v>41887.801168981481</v>
      </c>
      <c r="K693" t="b">
        <v>0</v>
      </c>
      <c r="L693">
        <v>1</v>
      </c>
      <c r="M693" t="b">
        <v>0</v>
      </c>
      <c r="N693" s="15" t="s">
        <v>8325</v>
      </c>
      <c r="O693" t="s">
        <v>8326</v>
      </c>
    </row>
    <row r="694" spans="1:15" ht="48" x14ac:dyDescent="0.2">
      <c r="A694">
        <v>2593</v>
      </c>
      <c r="B694" s="3" t="s">
        <v>2593</v>
      </c>
      <c r="C694" s="3" t="s">
        <v>6703</v>
      </c>
      <c r="D694" s="6">
        <v>10000</v>
      </c>
      <c r="E694" s="8">
        <v>0</v>
      </c>
      <c r="F694" t="s">
        <v>8220</v>
      </c>
      <c r="G694" t="s">
        <v>8223</v>
      </c>
      <c r="H694" t="s">
        <v>8245</v>
      </c>
      <c r="I694" s="12">
        <v>42119.84520833334</v>
      </c>
      <c r="J694" s="12">
        <v>42089.84520833334</v>
      </c>
      <c r="K694" t="b">
        <v>0</v>
      </c>
      <c r="L694">
        <v>0</v>
      </c>
      <c r="M694" t="b">
        <v>0</v>
      </c>
      <c r="N694" s="15" t="s">
        <v>8325</v>
      </c>
      <c r="O694" t="s">
        <v>8326</v>
      </c>
    </row>
    <row r="695" spans="1:15" ht="48" x14ac:dyDescent="0.2">
      <c r="A695">
        <v>2594</v>
      </c>
      <c r="B695" s="3" t="s">
        <v>2594</v>
      </c>
      <c r="C695" s="3" t="s">
        <v>6704</v>
      </c>
      <c r="D695" s="6">
        <v>80000</v>
      </c>
      <c r="E695" s="8">
        <v>1</v>
      </c>
      <c r="F695" t="s">
        <v>8220</v>
      </c>
      <c r="G695" t="s">
        <v>8223</v>
      </c>
      <c r="H695" t="s">
        <v>8245</v>
      </c>
      <c r="I695" s="12">
        <v>41858.967916666668</v>
      </c>
      <c r="J695" s="12">
        <v>41828.967916666668</v>
      </c>
      <c r="K695" t="b">
        <v>0</v>
      </c>
      <c r="L695">
        <v>1</v>
      </c>
      <c r="M695" t="b">
        <v>0</v>
      </c>
      <c r="N695" s="15" t="s">
        <v>8325</v>
      </c>
      <c r="O695" t="s">
        <v>8326</v>
      </c>
    </row>
    <row r="696" spans="1:15" ht="32" x14ac:dyDescent="0.2">
      <c r="A696">
        <v>2595</v>
      </c>
      <c r="B696" s="3" t="s">
        <v>2595</v>
      </c>
      <c r="C696" s="3" t="s">
        <v>6705</v>
      </c>
      <c r="D696" s="6">
        <v>15000</v>
      </c>
      <c r="E696" s="8">
        <v>1825</v>
      </c>
      <c r="F696" t="s">
        <v>8220</v>
      </c>
      <c r="G696" t="s">
        <v>8223</v>
      </c>
      <c r="H696" t="s">
        <v>8245</v>
      </c>
      <c r="I696" s="12">
        <v>42790.244212962964</v>
      </c>
      <c r="J696" s="12">
        <v>42760.244212962964</v>
      </c>
      <c r="K696" t="b">
        <v>0</v>
      </c>
      <c r="L696">
        <v>19</v>
      </c>
      <c r="M696" t="b">
        <v>0</v>
      </c>
      <c r="N696" s="15" t="s">
        <v>8325</v>
      </c>
      <c r="O696" t="s">
        <v>8326</v>
      </c>
    </row>
    <row r="697" spans="1:15" ht="48" x14ac:dyDescent="0.2">
      <c r="A697">
        <v>2596</v>
      </c>
      <c r="B697" s="3" t="s">
        <v>2596</v>
      </c>
      <c r="C697" s="3" t="s">
        <v>6706</v>
      </c>
      <c r="D697" s="6">
        <v>35000</v>
      </c>
      <c r="E697" s="8">
        <v>8256</v>
      </c>
      <c r="F697" t="s">
        <v>8220</v>
      </c>
      <c r="G697" t="s">
        <v>8228</v>
      </c>
      <c r="H697" t="s">
        <v>8250</v>
      </c>
      <c r="I697" s="12">
        <v>41858.664456018516</v>
      </c>
      <c r="J697" s="12">
        <v>41828.664456018516</v>
      </c>
      <c r="K697" t="b">
        <v>0</v>
      </c>
      <c r="L697">
        <v>27</v>
      </c>
      <c r="M697" t="b">
        <v>0</v>
      </c>
      <c r="N697" s="15" t="s">
        <v>8325</v>
      </c>
      <c r="O697" t="s">
        <v>8326</v>
      </c>
    </row>
    <row r="698" spans="1:15" ht="48" x14ac:dyDescent="0.2">
      <c r="A698">
        <v>2597</v>
      </c>
      <c r="B698" s="3" t="s">
        <v>2597</v>
      </c>
      <c r="C698" s="3" t="s">
        <v>6707</v>
      </c>
      <c r="D698" s="6">
        <v>1500</v>
      </c>
      <c r="E698" s="8">
        <v>85</v>
      </c>
      <c r="F698" t="s">
        <v>8220</v>
      </c>
      <c r="G698" t="s">
        <v>8224</v>
      </c>
      <c r="H698" t="s">
        <v>8246</v>
      </c>
      <c r="I698" s="12">
        <v>42540.341631944444</v>
      </c>
      <c r="J698" s="12">
        <v>42510.341631944444</v>
      </c>
      <c r="K698" t="b">
        <v>0</v>
      </c>
      <c r="L698">
        <v>7</v>
      </c>
      <c r="M698" t="b">
        <v>0</v>
      </c>
      <c r="N698" s="15" t="s">
        <v>8325</v>
      </c>
      <c r="O698" t="s">
        <v>8326</v>
      </c>
    </row>
    <row r="699" spans="1:15" ht="32" x14ac:dyDescent="0.2">
      <c r="A699">
        <v>2598</v>
      </c>
      <c r="B699" s="3" t="s">
        <v>2598</v>
      </c>
      <c r="C699" s="3" t="s">
        <v>6708</v>
      </c>
      <c r="D699" s="6">
        <v>3000</v>
      </c>
      <c r="E699" s="8">
        <v>1170</v>
      </c>
      <c r="F699" t="s">
        <v>8220</v>
      </c>
      <c r="G699" t="s">
        <v>8223</v>
      </c>
      <c r="H699" t="s">
        <v>8245</v>
      </c>
      <c r="I699" s="12">
        <v>42270.840289351851</v>
      </c>
      <c r="J699" s="12">
        <v>42240.840289351851</v>
      </c>
      <c r="K699" t="b">
        <v>0</v>
      </c>
      <c r="L699">
        <v>14</v>
      </c>
      <c r="M699" t="b">
        <v>0</v>
      </c>
      <c r="N699" s="15" t="s">
        <v>8325</v>
      </c>
      <c r="O699" t="s">
        <v>8326</v>
      </c>
    </row>
    <row r="700" spans="1:15" ht="32" x14ac:dyDescent="0.2">
      <c r="A700">
        <v>2599</v>
      </c>
      <c r="B700" s="3" t="s">
        <v>2599</v>
      </c>
      <c r="C700" s="3" t="s">
        <v>6709</v>
      </c>
      <c r="D700" s="6">
        <v>9041</v>
      </c>
      <c r="E700" s="8">
        <v>90</v>
      </c>
      <c r="F700" t="s">
        <v>8220</v>
      </c>
      <c r="G700" t="s">
        <v>8223</v>
      </c>
      <c r="H700" t="s">
        <v>8245</v>
      </c>
      <c r="I700" s="12">
        <v>41854.754016203704</v>
      </c>
      <c r="J700" s="12">
        <v>41809.754016203704</v>
      </c>
      <c r="K700" t="b">
        <v>0</v>
      </c>
      <c r="L700">
        <v>5</v>
      </c>
      <c r="M700" t="b">
        <v>0</v>
      </c>
      <c r="N700" s="15" t="s">
        <v>8325</v>
      </c>
      <c r="O700" t="s">
        <v>8326</v>
      </c>
    </row>
    <row r="701" spans="1:15" ht="32" x14ac:dyDescent="0.2">
      <c r="A701">
        <v>2600</v>
      </c>
      <c r="B701" s="3" t="s">
        <v>2600</v>
      </c>
      <c r="C701" s="3" t="s">
        <v>6710</v>
      </c>
      <c r="D701" s="6">
        <v>50000</v>
      </c>
      <c r="E701" s="8">
        <v>3466</v>
      </c>
      <c r="F701" t="s">
        <v>8220</v>
      </c>
      <c r="G701" t="s">
        <v>8223</v>
      </c>
      <c r="H701" t="s">
        <v>8245</v>
      </c>
      <c r="I701" s="12">
        <v>42454.858796296292</v>
      </c>
      <c r="J701" s="12">
        <v>42394.900462962964</v>
      </c>
      <c r="K701" t="b">
        <v>0</v>
      </c>
      <c r="L701">
        <v>30</v>
      </c>
      <c r="M701" t="b">
        <v>0</v>
      </c>
      <c r="N701" s="15" t="s">
        <v>8325</v>
      </c>
      <c r="O701" t="s">
        <v>8326</v>
      </c>
    </row>
    <row r="702" spans="1:15" ht="48" x14ac:dyDescent="0.2">
      <c r="A702">
        <v>2681</v>
      </c>
      <c r="B702" s="3" t="s">
        <v>2681</v>
      </c>
      <c r="C702" s="3" t="s">
        <v>6791</v>
      </c>
      <c r="D702" s="6">
        <v>8000</v>
      </c>
      <c r="E702" s="8">
        <v>55</v>
      </c>
      <c r="F702" t="s">
        <v>8220</v>
      </c>
      <c r="G702" t="s">
        <v>8223</v>
      </c>
      <c r="H702" t="s">
        <v>8245</v>
      </c>
      <c r="I702" s="12">
        <v>41830.895254629628</v>
      </c>
      <c r="J702" s="12">
        <v>41805.895254629628</v>
      </c>
      <c r="K702" t="b">
        <v>0</v>
      </c>
      <c r="L702">
        <v>2</v>
      </c>
      <c r="M702" t="b">
        <v>0</v>
      </c>
      <c r="N702" s="15" t="s">
        <v>8325</v>
      </c>
      <c r="O702" t="s">
        <v>8326</v>
      </c>
    </row>
    <row r="703" spans="1:15" ht="48" x14ac:dyDescent="0.2">
      <c r="A703">
        <v>2682</v>
      </c>
      <c r="B703" s="3" t="s">
        <v>2682</v>
      </c>
      <c r="C703" s="3" t="s">
        <v>6792</v>
      </c>
      <c r="D703" s="6">
        <v>6000</v>
      </c>
      <c r="E703" s="8">
        <v>1698</v>
      </c>
      <c r="F703" t="s">
        <v>8220</v>
      </c>
      <c r="G703" t="s">
        <v>8223</v>
      </c>
      <c r="H703" t="s">
        <v>8245</v>
      </c>
      <c r="I703" s="12">
        <v>41965.249305555553</v>
      </c>
      <c r="J703" s="12">
        <v>41932.871990740743</v>
      </c>
      <c r="K703" t="b">
        <v>0</v>
      </c>
      <c r="L703">
        <v>20</v>
      </c>
      <c r="M703" t="b">
        <v>0</v>
      </c>
      <c r="N703" s="15" t="s">
        <v>8325</v>
      </c>
      <c r="O703" t="s">
        <v>8326</v>
      </c>
    </row>
    <row r="704" spans="1:15" ht="48" x14ac:dyDescent="0.2">
      <c r="A704">
        <v>2683</v>
      </c>
      <c r="B704" s="3" t="s">
        <v>2683</v>
      </c>
      <c r="C704" s="3" t="s">
        <v>6793</v>
      </c>
      <c r="D704" s="6">
        <v>15000</v>
      </c>
      <c r="E704" s="8">
        <v>36</v>
      </c>
      <c r="F704" t="s">
        <v>8220</v>
      </c>
      <c r="G704" t="s">
        <v>8223</v>
      </c>
      <c r="H704" t="s">
        <v>8245</v>
      </c>
      <c r="I704" s="12">
        <v>42064.75509259259</v>
      </c>
      <c r="J704" s="12">
        <v>42034.75509259259</v>
      </c>
      <c r="K704" t="b">
        <v>0</v>
      </c>
      <c r="L704">
        <v>3</v>
      </c>
      <c r="M704" t="b">
        <v>0</v>
      </c>
      <c r="N704" s="15" t="s">
        <v>8325</v>
      </c>
      <c r="O704" t="s">
        <v>8326</v>
      </c>
    </row>
    <row r="705" spans="1:15" ht="48" x14ac:dyDescent="0.2">
      <c r="A705">
        <v>2684</v>
      </c>
      <c r="B705" s="3" t="s">
        <v>2684</v>
      </c>
      <c r="C705" s="3" t="s">
        <v>6794</v>
      </c>
      <c r="D705" s="6">
        <v>70000</v>
      </c>
      <c r="E705" s="8">
        <v>800</v>
      </c>
      <c r="F705" t="s">
        <v>8220</v>
      </c>
      <c r="G705" t="s">
        <v>8223</v>
      </c>
      <c r="H705" t="s">
        <v>8245</v>
      </c>
      <c r="I705" s="12">
        <v>41860.914641203701</v>
      </c>
      <c r="J705" s="12">
        <v>41820.914641203701</v>
      </c>
      <c r="K705" t="b">
        <v>0</v>
      </c>
      <c r="L705">
        <v>4</v>
      </c>
      <c r="M705" t="b">
        <v>0</v>
      </c>
      <c r="N705" s="15" t="s">
        <v>8325</v>
      </c>
      <c r="O705" t="s">
        <v>8326</v>
      </c>
    </row>
    <row r="706" spans="1:15" ht="48" x14ac:dyDescent="0.2">
      <c r="A706">
        <v>2685</v>
      </c>
      <c r="B706" s="3" t="s">
        <v>2685</v>
      </c>
      <c r="C706" s="3" t="s">
        <v>6795</v>
      </c>
      <c r="D706" s="6">
        <v>50000</v>
      </c>
      <c r="E706" s="8">
        <v>10</v>
      </c>
      <c r="F706" t="s">
        <v>8220</v>
      </c>
      <c r="G706" t="s">
        <v>8223</v>
      </c>
      <c r="H706" t="s">
        <v>8245</v>
      </c>
      <c r="I706" s="12">
        <v>42121.654282407413</v>
      </c>
      <c r="J706" s="12">
        <v>42061.69594907407</v>
      </c>
      <c r="K706" t="b">
        <v>0</v>
      </c>
      <c r="L706">
        <v>1</v>
      </c>
      <c r="M706" t="b">
        <v>0</v>
      </c>
      <c r="N706" s="15" t="s">
        <v>8325</v>
      </c>
      <c r="O706" t="s">
        <v>8326</v>
      </c>
    </row>
    <row r="707" spans="1:15" ht="48" x14ac:dyDescent="0.2">
      <c r="A707">
        <v>2686</v>
      </c>
      <c r="B707" s="3" t="s">
        <v>2686</v>
      </c>
      <c r="C707" s="3" t="s">
        <v>6796</v>
      </c>
      <c r="D707" s="6">
        <v>30000</v>
      </c>
      <c r="E707" s="8">
        <v>0</v>
      </c>
      <c r="F707" t="s">
        <v>8220</v>
      </c>
      <c r="G707" t="s">
        <v>8223</v>
      </c>
      <c r="H707" t="s">
        <v>8245</v>
      </c>
      <c r="I707" s="12">
        <v>41912.974803240737</v>
      </c>
      <c r="J707" s="12">
        <v>41892.974803240737</v>
      </c>
      <c r="K707" t="b">
        <v>0</v>
      </c>
      <c r="L707">
        <v>0</v>
      </c>
      <c r="M707" t="b">
        <v>0</v>
      </c>
      <c r="N707" s="15" t="s">
        <v>8325</v>
      </c>
      <c r="O707" t="s">
        <v>8326</v>
      </c>
    </row>
    <row r="708" spans="1:15" ht="48" x14ac:dyDescent="0.2">
      <c r="A708">
        <v>2687</v>
      </c>
      <c r="B708" s="3" t="s">
        <v>2687</v>
      </c>
      <c r="C708" s="3" t="s">
        <v>6797</v>
      </c>
      <c r="D708" s="6">
        <v>15000</v>
      </c>
      <c r="E708" s="8">
        <v>0</v>
      </c>
      <c r="F708" t="s">
        <v>8220</v>
      </c>
      <c r="G708" t="s">
        <v>8223</v>
      </c>
      <c r="H708" t="s">
        <v>8245</v>
      </c>
      <c r="I708" s="12">
        <v>42184.64025462963</v>
      </c>
      <c r="J708" s="12">
        <v>42154.64025462963</v>
      </c>
      <c r="K708" t="b">
        <v>0</v>
      </c>
      <c r="L708">
        <v>0</v>
      </c>
      <c r="M708" t="b">
        <v>0</v>
      </c>
      <c r="N708" s="15" t="s">
        <v>8325</v>
      </c>
      <c r="O708" t="s">
        <v>8326</v>
      </c>
    </row>
    <row r="709" spans="1:15" ht="32" x14ac:dyDescent="0.2">
      <c r="A709">
        <v>2688</v>
      </c>
      <c r="B709" s="3" t="s">
        <v>2688</v>
      </c>
      <c r="C709" s="3" t="s">
        <v>6798</v>
      </c>
      <c r="D709" s="6">
        <v>50000</v>
      </c>
      <c r="E709" s="8">
        <v>74</v>
      </c>
      <c r="F709" t="s">
        <v>8220</v>
      </c>
      <c r="G709" t="s">
        <v>8223</v>
      </c>
      <c r="H709" t="s">
        <v>8245</v>
      </c>
      <c r="I709" s="12">
        <v>42059.125</v>
      </c>
      <c r="J709" s="12">
        <v>42028.118865740747</v>
      </c>
      <c r="K709" t="b">
        <v>0</v>
      </c>
      <c r="L709">
        <v>14</v>
      </c>
      <c r="M709" t="b">
        <v>0</v>
      </c>
      <c r="N709" s="15" t="s">
        <v>8325</v>
      </c>
      <c r="O709" t="s">
        <v>8326</v>
      </c>
    </row>
    <row r="710" spans="1:15" ht="48" x14ac:dyDescent="0.2">
      <c r="A710">
        <v>2689</v>
      </c>
      <c r="B710" s="3" t="s">
        <v>2689</v>
      </c>
      <c r="C710" s="3" t="s">
        <v>6799</v>
      </c>
      <c r="D710" s="6">
        <v>35000</v>
      </c>
      <c r="E710" s="8">
        <v>1</v>
      </c>
      <c r="F710" t="s">
        <v>8220</v>
      </c>
      <c r="G710" t="s">
        <v>8223</v>
      </c>
      <c r="H710" t="s">
        <v>8245</v>
      </c>
      <c r="I710" s="12">
        <v>42581.961689814809</v>
      </c>
      <c r="J710" s="12">
        <v>42551.961689814809</v>
      </c>
      <c r="K710" t="b">
        <v>0</v>
      </c>
      <c r="L710">
        <v>1</v>
      </c>
      <c r="M710" t="b">
        <v>0</v>
      </c>
      <c r="N710" s="15" t="s">
        <v>8325</v>
      </c>
      <c r="O710" t="s">
        <v>8326</v>
      </c>
    </row>
    <row r="711" spans="1:15" ht="48" x14ac:dyDescent="0.2">
      <c r="A711">
        <v>2690</v>
      </c>
      <c r="B711" s="3" t="s">
        <v>2690</v>
      </c>
      <c r="C711" s="3" t="s">
        <v>6800</v>
      </c>
      <c r="D711" s="6">
        <v>80000</v>
      </c>
      <c r="E711" s="8">
        <v>8586</v>
      </c>
      <c r="F711" t="s">
        <v>8220</v>
      </c>
      <c r="G711" t="s">
        <v>8223</v>
      </c>
      <c r="H711" t="s">
        <v>8245</v>
      </c>
      <c r="I711" s="12">
        <v>42158.105046296296</v>
      </c>
      <c r="J711" s="12">
        <v>42113.105046296296</v>
      </c>
      <c r="K711" t="b">
        <v>0</v>
      </c>
      <c r="L711">
        <v>118</v>
      </c>
      <c r="M711" t="b">
        <v>0</v>
      </c>
      <c r="N711" s="15" t="s">
        <v>8325</v>
      </c>
      <c r="O711" t="s">
        <v>8326</v>
      </c>
    </row>
    <row r="712" spans="1:15" ht="32" x14ac:dyDescent="0.2">
      <c r="A712">
        <v>2691</v>
      </c>
      <c r="B712" s="3" t="s">
        <v>2691</v>
      </c>
      <c r="C712" s="3" t="s">
        <v>6801</v>
      </c>
      <c r="D712" s="6">
        <v>65000</v>
      </c>
      <c r="E712" s="8">
        <v>35</v>
      </c>
      <c r="F712" t="s">
        <v>8220</v>
      </c>
      <c r="G712" t="s">
        <v>8228</v>
      </c>
      <c r="H712" t="s">
        <v>8250</v>
      </c>
      <c r="I712" s="12">
        <v>42134.724039351851</v>
      </c>
      <c r="J712" s="12">
        <v>42089.724039351851</v>
      </c>
      <c r="K712" t="b">
        <v>0</v>
      </c>
      <c r="L712">
        <v>2</v>
      </c>
      <c r="M712" t="b">
        <v>0</v>
      </c>
      <c r="N712" s="15" t="s">
        <v>8325</v>
      </c>
      <c r="O712" t="s">
        <v>8326</v>
      </c>
    </row>
    <row r="713" spans="1:15" ht="48" x14ac:dyDescent="0.2">
      <c r="A713">
        <v>2692</v>
      </c>
      <c r="B713" s="3" t="s">
        <v>2692</v>
      </c>
      <c r="C713" s="3" t="s">
        <v>6802</v>
      </c>
      <c r="D713" s="6">
        <v>3500</v>
      </c>
      <c r="E713" s="8">
        <v>25</v>
      </c>
      <c r="F713" t="s">
        <v>8220</v>
      </c>
      <c r="G713" t="s">
        <v>8223</v>
      </c>
      <c r="H713" t="s">
        <v>8245</v>
      </c>
      <c r="I713" s="12">
        <v>42088.292361111111</v>
      </c>
      <c r="J713" s="12">
        <v>42058.334027777775</v>
      </c>
      <c r="K713" t="b">
        <v>0</v>
      </c>
      <c r="L713">
        <v>1</v>
      </c>
      <c r="M713" t="b">
        <v>0</v>
      </c>
      <c r="N713" s="15" t="s">
        <v>8325</v>
      </c>
      <c r="O713" t="s">
        <v>8326</v>
      </c>
    </row>
    <row r="714" spans="1:15" ht="48" x14ac:dyDescent="0.2">
      <c r="A714">
        <v>2693</v>
      </c>
      <c r="B714" s="3" t="s">
        <v>2693</v>
      </c>
      <c r="C714" s="3" t="s">
        <v>6803</v>
      </c>
      <c r="D714" s="6">
        <v>5000</v>
      </c>
      <c r="E714" s="8">
        <v>40</v>
      </c>
      <c r="F714" t="s">
        <v>8220</v>
      </c>
      <c r="G714" t="s">
        <v>8223</v>
      </c>
      <c r="H714" t="s">
        <v>8245</v>
      </c>
      <c r="I714" s="12">
        <v>41864.138495370367</v>
      </c>
      <c r="J714" s="12">
        <v>41834.138495370367</v>
      </c>
      <c r="K714" t="b">
        <v>0</v>
      </c>
      <c r="L714">
        <v>3</v>
      </c>
      <c r="M714" t="b">
        <v>0</v>
      </c>
      <c r="N714" s="15" t="s">
        <v>8325</v>
      </c>
      <c r="O714" t="s">
        <v>8326</v>
      </c>
    </row>
    <row r="715" spans="1:15" ht="48" x14ac:dyDescent="0.2">
      <c r="A715">
        <v>2694</v>
      </c>
      <c r="B715" s="3" t="s">
        <v>2694</v>
      </c>
      <c r="C715" s="3" t="s">
        <v>6804</v>
      </c>
      <c r="D715" s="6">
        <v>30000</v>
      </c>
      <c r="E715" s="8">
        <v>1</v>
      </c>
      <c r="F715" t="s">
        <v>8220</v>
      </c>
      <c r="G715" t="s">
        <v>8223</v>
      </c>
      <c r="H715" t="s">
        <v>8245</v>
      </c>
      <c r="I715" s="12">
        <v>41908.140497685185</v>
      </c>
      <c r="J715" s="12">
        <v>41878.140497685185</v>
      </c>
      <c r="K715" t="b">
        <v>0</v>
      </c>
      <c r="L715">
        <v>1</v>
      </c>
      <c r="M715" t="b">
        <v>0</v>
      </c>
      <c r="N715" s="15" t="s">
        <v>8325</v>
      </c>
      <c r="O715" t="s">
        <v>8326</v>
      </c>
    </row>
    <row r="716" spans="1:15" ht="32" x14ac:dyDescent="0.2">
      <c r="A716">
        <v>2695</v>
      </c>
      <c r="B716" s="3" t="s">
        <v>2695</v>
      </c>
      <c r="C716" s="3" t="s">
        <v>6805</v>
      </c>
      <c r="D716" s="6">
        <v>15000</v>
      </c>
      <c r="E716" s="8">
        <v>71</v>
      </c>
      <c r="F716" t="s">
        <v>8220</v>
      </c>
      <c r="G716" t="s">
        <v>8223</v>
      </c>
      <c r="H716" t="s">
        <v>8245</v>
      </c>
      <c r="I716" s="12">
        <v>42108.14025462963</v>
      </c>
      <c r="J716" s="12">
        <v>42048.181921296295</v>
      </c>
      <c r="K716" t="b">
        <v>0</v>
      </c>
      <c r="L716">
        <v>3</v>
      </c>
      <c r="M716" t="b">
        <v>0</v>
      </c>
      <c r="N716" s="15" t="s">
        <v>8325</v>
      </c>
      <c r="O716" t="s">
        <v>8326</v>
      </c>
    </row>
    <row r="717" spans="1:15" ht="48" x14ac:dyDescent="0.2">
      <c r="A717">
        <v>2696</v>
      </c>
      <c r="B717" s="3" t="s">
        <v>2696</v>
      </c>
      <c r="C717" s="3" t="s">
        <v>6806</v>
      </c>
      <c r="D717" s="6">
        <v>60000</v>
      </c>
      <c r="E717" s="8">
        <v>3390</v>
      </c>
      <c r="F717" t="s">
        <v>8220</v>
      </c>
      <c r="G717" t="s">
        <v>8223</v>
      </c>
      <c r="H717" t="s">
        <v>8245</v>
      </c>
      <c r="I717" s="12">
        <v>41998.844444444447</v>
      </c>
      <c r="J717" s="12">
        <v>41964.844444444447</v>
      </c>
      <c r="K717" t="b">
        <v>0</v>
      </c>
      <c r="L717">
        <v>38</v>
      </c>
      <c r="M717" t="b">
        <v>0</v>
      </c>
      <c r="N717" s="15" t="s">
        <v>8325</v>
      </c>
      <c r="O717" t="s">
        <v>8326</v>
      </c>
    </row>
    <row r="718" spans="1:15" ht="48" x14ac:dyDescent="0.2">
      <c r="A718">
        <v>2697</v>
      </c>
      <c r="B718" s="3" t="s">
        <v>2697</v>
      </c>
      <c r="C718" s="3" t="s">
        <v>6807</v>
      </c>
      <c r="D718" s="6">
        <v>23000</v>
      </c>
      <c r="E718" s="8">
        <v>6061</v>
      </c>
      <c r="F718" t="s">
        <v>8220</v>
      </c>
      <c r="G718" t="s">
        <v>8223</v>
      </c>
      <c r="H718" t="s">
        <v>8245</v>
      </c>
      <c r="I718" s="12">
        <v>42218.916666666672</v>
      </c>
      <c r="J718" s="12">
        <v>42187.940081018518</v>
      </c>
      <c r="K718" t="b">
        <v>0</v>
      </c>
      <c r="L718">
        <v>52</v>
      </c>
      <c r="M718" t="b">
        <v>0</v>
      </c>
      <c r="N718" s="15" t="s">
        <v>8325</v>
      </c>
      <c r="O718" t="s">
        <v>8326</v>
      </c>
    </row>
    <row r="719" spans="1:15" ht="48" x14ac:dyDescent="0.2">
      <c r="A719">
        <v>2698</v>
      </c>
      <c r="B719" s="3" t="s">
        <v>2698</v>
      </c>
      <c r="C719" s="3" t="s">
        <v>6808</v>
      </c>
      <c r="D719" s="6">
        <v>8000</v>
      </c>
      <c r="E719" s="8">
        <v>26.01</v>
      </c>
      <c r="F719" t="s">
        <v>8220</v>
      </c>
      <c r="G719" t="s">
        <v>8223</v>
      </c>
      <c r="H719" t="s">
        <v>8245</v>
      </c>
      <c r="I719" s="12">
        <v>41817.898240740738</v>
      </c>
      <c r="J719" s="12">
        <v>41787.898240740738</v>
      </c>
      <c r="K719" t="b">
        <v>0</v>
      </c>
      <c r="L719">
        <v>2</v>
      </c>
      <c r="M719" t="b">
        <v>0</v>
      </c>
      <c r="N719" s="15" t="s">
        <v>8325</v>
      </c>
      <c r="O719" t="s">
        <v>8326</v>
      </c>
    </row>
    <row r="720" spans="1:15" ht="48" x14ac:dyDescent="0.2">
      <c r="A720">
        <v>2699</v>
      </c>
      <c r="B720" s="3" t="s">
        <v>2699</v>
      </c>
      <c r="C720" s="3" t="s">
        <v>6809</v>
      </c>
      <c r="D720" s="6">
        <v>2</v>
      </c>
      <c r="E720" s="8">
        <v>0</v>
      </c>
      <c r="F720" t="s">
        <v>8220</v>
      </c>
      <c r="G720" t="s">
        <v>8228</v>
      </c>
      <c r="H720" t="s">
        <v>8250</v>
      </c>
      <c r="I720" s="12">
        <v>41859.896562499998</v>
      </c>
      <c r="J720" s="12">
        <v>41829.896562499998</v>
      </c>
      <c r="K720" t="b">
        <v>0</v>
      </c>
      <c r="L720">
        <v>0</v>
      </c>
      <c r="M720" t="b">
        <v>0</v>
      </c>
      <c r="N720" s="15" t="s">
        <v>8325</v>
      </c>
      <c r="O720" t="s">
        <v>8326</v>
      </c>
    </row>
    <row r="721" spans="1:15" ht="48" x14ac:dyDescent="0.2">
      <c r="A721">
        <v>2700</v>
      </c>
      <c r="B721" s="3" t="s">
        <v>2700</v>
      </c>
      <c r="C721" s="3" t="s">
        <v>6810</v>
      </c>
      <c r="D721" s="6">
        <v>9999</v>
      </c>
      <c r="E721" s="8">
        <v>70</v>
      </c>
      <c r="F721" t="s">
        <v>8220</v>
      </c>
      <c r="G721" t="s">
        <v>8223</v>
      </c>
      <c r="H721" t="s">
        <v>8245</v>
      </c>
      <c r="I721" s="12">
        <v>41900.87467592593</v>
      </c>
      <c r="J721" s="12">
        <v>41870.87467592593</v>
      </c>
      <c r="K721" t="b">
        <v>0</v>
      </c>
      <c r="L721">
        <v>4</v>
      </c>
      <c r="M721" t="b">
        <v>0</v>
      </c>
      <c r="N721" s="15" t="s">
        <v>8325</v>
      </c>
      <c r="O721" t="s">
        <v>8326</v>
      </c>
    </row>
    <row r="722" spans="1:15" ht="48" x14ac:dyDescent="0.2">
      <c r="A722">
        <v>1064</v>
      </c>
      <c r="B722" s="3" t="s">
        <v>1065</v>
      </c>
      <c r="C722" s="3" t="s">
        <v>5174</v>
      </c>
      <c r="D722" s="6">
        <v>90000</v>
      </c>
      <c r="E722" s="8">
        <v>8077</v>
      </c>
      <c r="F722" t="s">
        <v>8220</v>
      </c>
      <c r="G722" t="s">
        <v>8223</v>
      </c>
      <c r="H722" t="s">
        <v>8245</v>
      </c>
      <c r="I722" s="12">
        <v>41462.228043981479</v>
      </c>
      <c r="J722" s="12">
        <v>41417.228043981479</v>
      </c>
      <c r="K722" t="b">
        <v>0</v>
      </c>
      <c r="L722">
        <v>123</v>
      </c>
      <c r="M722" t="b">
        <v>0</v>
      </c>
      <c r="N722" s="15" t="s">
        <v>8322</v>
      </c>
      <c r="O722" t="s">
        <v>8323</v>
      </c>
    </row>
    <row r="723" spans="1:15" ht="48" x14ac:dyDescent="0.2">
      <c r="A723">
        <v>1065</v>
      </c>
      <c r="B723" s="3" t="s">
        <v>1066</v>
      </c>
      <c r="C723" s="3" t="s">
        <v>5175</v>
      </c>
      <c r="D723" s="6">
        <v>3000</v>
      </c>
      <c r="E723" s="8">
        <v>81</v>
      </c>
      <c r="F723" t="s">
        <v>8220</v>
      </c>
      <c r="G723" t="s">
        <v>8225</v>
      </c>
      <c r="H723" t="s">
        <v>8247</v>
      </c>
      <c r="I723" s="12">
        <v>41689.381041666667</v>
      </c>
      <c r="J723" s="12">
        <v>41661.381041666667</v>
      </c>
      <c r="K723" t="b">
        <v>0</v>
      </c>
      <c r="L723">
        <v>5</v>
      </c>
      <c r="M723" t="b">
        <v>0</v>
      </c>
      <c r="N723" s="15" t="s">
        <v>8322</v>
      </c>
      <c r="O723" t="s">
        <v>8323</v>
      </c>
    </row>
    <row r="724" spans="1:15" ht="48" x14ac:dyDescent="0.2">
      <c r="A724">
        <v>1066</v>
      </c>
      <c r="B724" s="3" t="s">
        <v>1067</v>
      </c>
      <c r="C724" s="3" t="s">
        <v>5176</v>
      </c>
      <c r="D724" s="6">
        <v>150000</v>
      </c>
      <c r="E724" s="8">
        <v>5051</v>
      </c>
      <c r="F724" t="s">
        <v>8220</v>
      </c>
      <c r="G724" t="s">
        <v>8223</v>
      </c>
      <c r="H724" t="s">
        <v>8245</v>
      </c>
      <c r="I724" s="12">
        <v>41490.962754629632</v>
      </c>
      <c r="J724" s="12">
        <v>41445.962754629632</v>
      </c>
      <c r="K724" t="b">
        <v>0</v>
      </c>
      <c r="L724">
        <v>148</v>
      </c>
      <c r="M724" t="b">
        <v>0</v>
      </c>
      <c r="N724" s="15" t="s">
        <v>8322</v>
      </c>
      <c r="O724" t="s">
        <v>8323</v>
      </c>
    </row>
    <row r="725" spans="1:15" ht="48" x14ac:dyDescent="0.2">
      <c r="A725">
        <v>1067</v>
      </c>
      <c r="B725" s="3" t="s">
        <v>1068</v>
      </c>
      <c r="C725" s="3" t="s">
        <v>5177</v>
      </c>
      <c r="D725" s="6">
        <v>500</v>
      </c>
      <c r="E725" s="8">
        <v>130</v>
      </c>
      <c r="F725" t="s">
        <v>8220</v>
      </c>
      <c r="G725" t="s">
        <v>8223</v>
      </c>
      <c r="H725" t="s">
        <v>8245</v>
      </c>
      <c r="I725" s="12">
        <v>41629.855682870373</v>
      </c>
      <c r="J725" s="12">
        <v>41599.855682870373</v>
      </c>
      <c r="K725" t="b">
        <v>0</v>
      </c>
      <c r="L725">
        <v>10</v>
      </c>
      <c r="M725" t="b">
        <v>0</v>
      </c>
      <c r="N725" s="15" t="s">
        <v>8322</v>
      </c>
      <c r="O725" t="s">
        <v>8323</v>
      </c>
    </row>
    <row r="726" spans="1:15" ht="48" x14ac:dyDescent="0.2">
      <c r="A726">
        <v>1068</v>
      </c>
      <c r="B726" s="3" t="s">
        <v>1069</v>
      </c>
      <c r="C726" s="3" t="s">
        <v>5178</v>
      </c>
      <c r="D726" s="6">
        <v>30000</v>
      </c>
      <c r="E726" s="8">
        <v>45</v>
      </c>
      <c r="F726" t="s">
        <v>8220</v>
      </c>
      <c r="G726" t="s">
        <v>8223</v>
      </c>
      <c r="H726" t="s">
        <v>8245</v>
      </c>
      <c r="I726" s="12">
        <v>42470.329444444447</v>
      </c>
      <c r="J726" s="12">
        <v>42440.371111111104</v>
      </c>
      <c r="K726" t="b">
        <v>0</v>
      </c>
      <c r="L726">
        <v>4</v>
      </c>
      <c r="M726" t="b">
        <v>0</v>
      </c>
      <c r="N726" s="15" t="s">
        <v>8322</v>
      </c>
      <c r="O726" t="s">
        <v>8323</v>
      </c>
    </row>
    <row r="727" spans="1:15" ht="48" x14ac:dyDescent="0.2">
      <c r="A727">
        <v>1069</v>
      </c>
      <c r="B727" s="3" t="s">
        <v>1070</v>
      </c>
      <c r="C727" s="3" t="s">
        <v>5179</v>
      </c>
      <c r="D727" s="6">
        <v>2200</v>
      </c>
      <c r="E727" s="8">
        <v>850</v>
      </c>
      <c r="F727" t="s">
        <v>8220</v>
      </c>
      <c r="G727" t="s">
        <v>8223</v>
      </c>
      <c r="H727" t="s">
        <v>8245</v>
      </c>
      <c r="I727" s="12">
        <v>41604.271516203706</v>
      </c>
      <c r="J727" s="12">
        <v>41572.229849537034</v>
      </c>
      <c r="K727" t="b">
        <v>0</v>
      </c>
      <c r="L727">
        <v>21</v>
      </c>
      <c r="M727" t="b">
        <v>0</v>
      </c>
      <c r="N727" s="15" t="s">
        <v>8322</v>
      </c>
      <c r="O727" t="s">
        <v>8323</v>
      </c>
    </row>
    <row r="728" spans="1:15" ht="48" x14ac:dyDescent="0.2">
      <c r="A728">
        <v>1070</v>
      </c>
      <c r="B728" s="3" t="s">
        <v>1071</v>
      </c>
      <c r="C728" s="3" t="s">
        <v>5180</v>
      </c>
      <c r="D728" s="6">
        <v>10000</v>
      </c>
      <c r="E728" s="8">
        <v>70</v>
      </c>
      <c r="F728" t="s">
        <v>8220</v>
      </c>
      <c r="G728" t="s">
        <v>8223</v>
      </c>
      <c r="H728" t="s">
        <v>8245</v>
      </c>
      <c r="I728" s="12">
        <v>41183.011828703704</v>
      </c>
      <c r="J728" s="12">
        <v>41163.011828703704</v>
      </c>
      <c r="K728" t="b">
        <v>0</v>
      </c>
      <c r="L728">
        <v>2</v>
      </c>
      <c r="M728" t="b">
        <v>0</v>
      </c>
      <c r="N728" s="15" t="s">
        <v>8322</v>
      </c>
      <c r="O728" t="s">
        <v>8323</v>
      </c>
    </row>
    <row r="729" spans="1:15" ht="48" x14ac:dyDescent="0.2">
      <c r="A729">
        <v>1071</v>
      </c>
      <c r="B729" s="3" t="s">
        <v>1072</v>
      </c>
      <c r="C729" s="3" t="s">
        <v>5181</v>
      </c>
      <c r="D729" s="6">
        <v>100</v>
      </c>
      <c r="E729" s="8">
        <v>0</v>
      </c>
      <c r="F729" t="s">
        <v>8220</v>
      </c>
      <c r="G729" t="s">
        <v>8233</v>
      </c>
      <c r="H729" t="s">
        <v>8253</v>
      </c>
      <c r="I729" s="12">
        <v>42325.795057870375</v>
      </c>
      <c r="J729" s="12">
        <v>42295.753391203703</v>
      </c>
      <c r="K729" t="b">
        <v>0</v>
      </c>
      <c r="L729">
        <v>0</v>
      </c>
      <c r="M729" t="b">
        <v>0</v>
      </c>
      <c r="N729" s="15" t="s">
        <v>8322</v>
      </c>
      <c r="O729" t="s">
        <v>8323</v>
      </c>
    </row>
    <row r="730" spans="1:15" ht="48" x14ac:dyDescent="0.2">
      <c r="A730">
        <v>1072</v>
      </c>
      <c r="B730" s="3" t="s">
        <v>1073</v>
      </c>
      <c r="C730" s="3" t="s">
        <v>5182</v>
      </c>
      <c r="D730" s="6">
        <v>75000</v>
      </c>
      <c r="E730" s="8">
        <v>51</v>
      </c>
      <c r="F730" t="s">
        <v>8220</v>
      </c>
      <c r="G730" t="s">
        <v>8223</v>
      </c>
      <c r="H730" t="s">
        <v>8245</v>
      </c>
      <c r="I730" s="12">
        <v>41675.832141203704</v>
      </c>
      <c r="J730" s="12">
        <v>41645.832141203704</v>
      </c>
      <c r="K730" t="b">
        <v>0</v>
      </c>
      <c r="L730">
        <v>4</v>
      </c>
      <c r="M730" t="b">
        <v>0</v>
      </c>
      <c r="N730" s="15" t="s">
        <v>8322</v>
      </c>
      <c r="O730" t="s">
        <v>8323</v>
      </c>
    </row>
    <row r="731" spans="1:15" ht="32" x14ac:dyDescent="0.2">
      <c r="A731">
        <v>1073</v>
      </c>
      <c r="B731" s="3" t="s">
        <v>1074</v>
      </c>
      <c r="C731" s="3" t="s">
        <v>5183</v>
      </c>
      <c r="D731" s="6">
        <v>750</v>
      </c>
      <c r="E731" s="8">
        <v>10</v>
      </c>
      <c r="F731" t="s">
        <v>8220</v>
      </c>
      <c r="G731" t="s">
        <v>8223</v>
      </c>
      <c r="H731" t="s">
        <v>8245</v>
      </c>
      <c r="I731" s="12">
        <v>40832.964594907404</v>
      </c>
      <c r="J731" s="12">
        <v>40802.964594907404</v>
      </c>
      <c r="K731" t="b">
        <v>0</v>
      </c>
      <c r="L731">
        <v>1</v>
      </c>
      <c r="M731" t="b">
        <v>0</v>
      </c>
      <c r="N731" s="15" t="s">
        <v>8322</v>
      </c>
      <c r="O731" t="s">
        <v>8323</v>
      </c>
    </row>
    <row r="732" spans="1:15" ht="48" x14ac:dyDescent="0.2">
      <c r="A732">
        <v>1074</v>
      </c>
      <c r="B732" s="3" t="s">
        <v>1075</v>
      </c>
      <c r="C732" s="3" t="s">
        <v>5184</v>
      </c>
      <c r="D732" s="6">
        <v>54000</v>
      </c>
      <c r="E732" s="8">
        <v>3407</v>
      </c>
      <c r="F732" t="s">
        <v>8220</v>
      </c>
      <c r="G732" t="s">
        <v>8223</v>
      </c>
      <c r="H732" t="s">
        <v>8245</v>
      </c>
      <c r="I732" s="12">
        <v>41643.172974537039</v>
      </c>
      <c r="J732" s="12">
        <v>41613.172974537039</v>
      </c>
      <c r="K732" t="b">
        <v>0</v>
      </c>
      <c r="L732">
        <v>30</v>
      </c>
      <c r="M732" t="b">
        <v>0</v>
      </c>
      <c r="N732" s="15" t="s">
        <v>8322</v>
      </c>
      <c r="O732" t="s">
        <v>8323</v>
      </c>
    </row>
    <row r="733" spans="1:15" ht="32" x14ac:dyDescent="0.2">
      <c r="A733">
        <v>1075</v>
      </c>
      <c r="B733" s="3" t="s">
        <v>1076</v>
      </c>
      <c r="C733" s="3" t="s">
        <v>5185</v>
      </c>
      <c r="D733" s="6">
        <v>1000</v>
      </c>
      <c r="E733" s="8">
        <v>45</v>
      </c>
      <c r="F733" t="s">
        <v>8220</v>
      </c>
      <c r="G733" t="s">
        <v>8223</v>
      </c>
      <c r="H733" t="s">
        <v>8245</v>
      </c>
      <c r="I733" s="12">
        <v>41035.904120370367</v>
      </c>
      <c r="J733" s="12">
        <v>41005.904120370367</v>
      </c>
      <c r="K733" t="b">
        <v>0</v>
      </c>
      <c r="L733">
        <v>3</v>
      </c>
      <c r="M733" t="b">
        <v>0</v>
      </c>
      <c r="N733" s="15" t="s">
        <v>8322</v>
      </c>
      <c r="O733" t="s">
        <v>8323</v>
      </c>
    </row>
    <row r="734" spans="1:15" ht="48" x14ac:dyDescent="0.2">
      <c r="A734">
        <v>1076</v>
      </c>
      <c r="B734" s="3" t="s">
        <v>1077</v>
      </c>
      <c r="C734" s="3" t="s">
        <v>5186</v>
      </c>
      <c r="D734" s="6">
        <v>75000</v>
      </c>
      <c r="E734" s="8">
        <v>47074</v>
      </c>
      <c r="F734" t="s">
        <v>8220</v>
      </c>
      <c r="G734" t="s">
        <v>8223</v>
      </c>
      <c r="H734" t="s">
        <v>8245</v>
      </c>
      <c r="I734" s="12">
        <v>41893.377893518518</v>
      </c>
      <c r="J734" s="12">
        <v>41838.377893518518</v>
      </c>
      <c r="K734" t="b">
        <v>0</v>
      </c>
      <c r="L734">
        <v>975</v>
      </c>
      <c r="M734" t="b">
        <v>0</v>
      </c>
      <c r="N734" s="15" t="s">
        <v>8322</v>
      </c>
      <c r="O734" t="s">
        <v>8323</v>
      </c>
    </row>
    <row r="735" spans="1:15" ht="48" x14ac:dyDescent="0.2">
      <c r="A735">
        <v>1077</v>
      </c>
      <c r="B735" s="3" t="s">
        <v>1078</v>
      </c>
      <c r="C735" s="3" t="s">
        <v>5187</v>
      </c>
      <c r="D735" s="6">
        <v>25000</v>
      </c>
      <c r="E735" s="8">
        <v>7344</v>
      </c>
      <c r="F735" t="s">
        <v>8220</v>
      </c>
      <c r="G735" t="s">
        <v>8223</v>
      </c>
      <c r="H735" t="s">
        <v>8245</v>
      </c>
      <c r="I735" s="12">
        <v>42383.16679398148</v>
      </c>
      <c r="J735" s="12">
        <v>42353.16679398148</v>
      </c>
      <c r="K735" t="b">
        <v>0</v>
      </c>
      <c r="L735">
        <v>167</v>
      </c>
      <c r="M735" t="b">
        <v>0</v>
      </c>
      <c r="N735" s="15" t="s">
        <v>8322</v>
      </c>
      <c r="O735" t="s">
        <v>8323</v>
      </c>
    </row>
    <row r="736" spans="1:15" ht="48" x14ac:dyDescent="0.2">
      <c r="A736">
        <v>1078</v>
      </c>
      <c r="B736" s="3" t="s">
        <v>1079</v>
      </c>
      <c r="C736" s="3" t="s">
        <v>5188</v>
      </c>
      <c r="D736" s="6">
        <v>600</v>
      </c>
      <c r="E736" s="8">
        <v>45</v>
      </c>
      <c r="F736" t="s">
        <v>8220</v>
      </c>
      <c r="G736" t="s">
        <v>8223</v>
      </c>
      <c r="H736" t="s">
        <v>8245</v>
      </c>
      <c r="I736" s="12">
        <v>40746.195844907408</v>
      </c>
      <c r="J736" s="12">
        <v>40701.195844907408</v>
      </c>
      <c r="K736" t="b">
        <v>0</v>
      </c>
      <c r="L736">
        <v>5</v>
      </c>
      <c r="M736" t="b">
        <v>0</v>
      </c>
      <c r="N736" s="15" t="s">
        <v>8322</v>
      </c>
      <c r="O736" t="s">
        <v>8323</v>
      </c>
    </row>
    <row r="737" spans="1:15" ht="48" x14ac:dyDescent="0.2">
      <c r="A737">
        <v>1079</v>
      </c>
      <c r="B737" s="3" t="s">
        <v>1080</v>
      </c>
      <c r="C737" s="3" t="s">
        <v>5189</v>
      </c>
      <c r="D737" s="6">
        <v>26000</v>
      </c>
      <c r="E737" s="8">
        <v>678</v>
      </c>
      <c r="F737" t="s">
        <v>8220</v>
      </c>
      <c r="G737" t="s">
        <v>8235</v>
      </c>
      <c r="H737" t="s">
        <v>8248</v>
      </c>
      <c r="I737" s="12">
        <v>42504.566388888896</v>
      </c>
      <c r="J737" s="12">
        <v>42479.566388888896</v>
      </c>
      <c r="K737" t="b">
        <v>0</v>
      </c>
      <c r="L737">
        <v>18</v>
      </c>
      <c r="M737" t="b">
        <v>0</v>
      </c>
      <c r="N737" s="15" t="s">
        <v>8322</v>
      </c>
      <c r="O737" t="s">
        <v>8323</v>
      </c>
    </row>
    <row r="738" spans="1:15" ht="48" x14ac:dyDescent="0.2">
      <c r="A738">
        <v>1080</v>
      </c>
      <c r="B738" s="3" t="s">
        <v>1081</v>
      </c>
      <c r="C738" s="3" t="s">
        <v>5190</v>
      </c>
      <c r="D738" s="6">
        <v>20000</v>
      </c>
      <c r="E738" s="8">
        <v>1821</v>
      </c>
      <c r="F738" t="s">
        <v>8220</v>
      </c>
      <c r="G738" t="s">
        <v>8223</v>
      </c>
      <c r="H738" t="s">
        <v>8245</v>
      </c>
      <c r="I738" s="12">
        <v>41770.138113425928</v>
      </c>
      <c r="J738" s="12">
        <v>41740.138113425928</v>
      </c>
      <c r="K738" t="b">
        <v>0</v>
      </c>
      <c r="L738">
        <v>98</v>
      </c>
      <c r="M738" t="b">
        <v>0</v>
      </c>
      <c r="N738" s="15" t="s">
        <v>8322</v>
      </c>
      <c r="O738" t="s">
        <v>8323</v>
      </c>
    </row>
    <row r="739" spans="1:15" ht="48" x14ac:dyDescent="0.2">
      <c r="A739">
        <v>1081</v>
      </c>
      <c r="B739" s="3" t="s">
        <v>1082</v>
      </c>
      <c r="C739" s="3" t="s">
        <v>5191</v>
      </c>
      <c r="D739" s="6">
        <v>68000</v>
      </c>
      <c r="E739" s="8">
        <v>12</v>
      </c>
      <c r="F739" t="s">
        <v>8220</v>
      </c>
      <c r="G739" t="s">
        <v>8223</v>
      </c>
      <c r="H739" t="s">
        <v>8245</v>
      </c>
      <c r="I739" s="12">
        <v>42032.926990740743</v>
      </c>
      <c r="J739" s="12">
        <v>42002.926990740743</v>
      </c>
      <c r="K739" t="b">
        <v>0</v>
      </c>
      <c r="L739">
        <v>4</v>
      </c>
      <c r="M739" t="b">
        <v>0</v>
      </c>
      <c r="N739" s="15" t="s">
        <v>8322</v>
      </c>
      <c r="O739" t="s">
        <v>8323</v>
      </c>
    </row>
    <row r="740" spans="1:15" ht="32" x14ac:dyDescent="0.2">
      <c r="A740">
        <v>1082</v>
      </c>
      <c r="B740" s="3" t="s">
        <v>1083</v>
      </c>
      <c r="C740" s="3" t="s">
        <v>5192</v>
      </c>
      <c r="D740" s="6">
        <v>10000</v>
      </c>
      <c r="E740" s="8">
        <v>56</v>
      </c>
      <c r="F740" t="s">
        <v>8220</v>
      </c>
      <c r="G740" t="s">
        <v>8223</v>
      </c>
      <c r="H740" t="s">
        <v>8245</v>
      </c>
      <c r="I740" s="12">
        <v>41131.906111111115</v>
      </c>
      <c r="J740" s="12">
        <v>41101.906111111115</v>
      </c>
      <c r="K740" t="b">
        <v>0</v>
      </c>
      <c r="L740">
        <v>3</v>
      </c>
      <c r="M740" t="b">
        <v>0</v>
      </c>
      <c r="N740" s="15" t="s">
        <v>8322</v>
      </c>
      <c r="O740" t="s">
        <v>8323</v>
      </c>
    </row>
    <row r="741" spans="1:15" ht="48" x14ac:dyDescent="0.2">
      <c r="A741">
        <v>1083</v>
      </c>
      <c r="B741" s="3" t="s">
        <v>1084</v>
      </c>
      <c r="C741" s="3" t="s">
        <v>5193</v>
      </c>
      <c r="D741" s="6">
        <v>50000</v>
      </c>
      <c r="E741" s="8">
        <v>410</v>
      </c>
      <c r="F741" t="s">
        <v>8220</v>
      </c>
      <c r="G741" t="s">
        <v>8228</v>
      </c>
      <c r="H741" t="s">
        <v>8250</v>
      </c>
      <c r="I741" s="12">
        <v>41853.659525462965</v>
      </c>
      <c r="J741" s="12">
        <v>41793.659525462965</v>
      </c>
      <c r="K741" t="b">
        <v>0</v>
      </c>
      <c r="L741">
        <v>1</v>
      </c>
      <c r="M741" t="b">
        <v>0</v>
      </c>
      <c r="N741" s="15" t="s">
        <v>8322</v>
      </c>
      <c r="O741" t="s">
        <v>8323</v>
      </c>
    </row>
    <row r="742" spans="1:15" ht="16" x14ac:dyDescent="0.2">
      <c r="A742">
        <v>1084</v>
      </c>
      <c r="B742" s="3" t="s">
        <v>1085</v>
      </c>
      <c r="C742" s="3" t="s">
        <v>5194</v>
      </c>
      <c r="D742" s="6">
        <v>550</v>
      </c>
      <c r="E742" s="8">
        <v>0</v>
      </c>
      <c r="F742" t="s">
        <v>8220</v>
      </c>
      <c r="G742" t="s">
        <v>8223</v>
      </c>
      <c r="H742" t="s">
        <v>8245</v>
      </c>
      <c r="I742" s="12">
        <v>41859.912083333329</v>
      </c>
      <c r="J742" s="12">
        <v>41829.912083333329</v>
      </c>
      <c r="K742" t="b">
        <v>0</v>
      </c>
      <c r="L742">
        <v>0</v>
      </c>
      <c r="M742" t="b">
        <v>0</v>
      </c>
      <c r="N742" s="15" t="s">
        <v>8322</v>
      </c>
      <c r="O742" t="s">
        <v>8323</v>
      </c>
    </row>
    <row r="743" spans="1:15" ht="32" x14ac:dyDescent="0.2">
      <c r="A743">
        <v>1085</v>
      </c>
      <c r="B743" s="3" t="s">
        <v>1086</v>
      </c>
      <c r="C743" s="3" t="s">
        <v>5195</v>
      </c>
      <c r="D743" s="6">
        <v>30000</v>
      </c>
      <c r="E743" s="8">
        <v>1026</v>
      </c>
      <c r="F743" t="s">
        <v>8220</v>
      </c>
      <c r="G743" t="s">
        <v>8228</v>
      </c>
      <c r="H743" t="s">
        <v>8250</v>
      </c>
      <c r="I743" s="12">
        <v>42443.629340277781</v>
      </c>
      <c r="J743" s="12">
        <v>42413.671006944445</v>
      </c>
      <c r="K743" t="b">
        <v>0</v>
      </c>
      <c r="L743">
        <v>9</v>
      </c>
      <c r="M743" t="b">
        <v>0</v>
      </c>
      <c r="N743" s="15" t="s">
        <v>8322</v>
      </c>
      <c r="O743" t="s">
        <v>8323</v>
      </c>
    </row>
    <row r="744" spans="1:15" ht="16" x14ac:dyDescent="0.2">
      <c r="A744">
        <v>1086</v>
      </c>
      <c r="B744" s="3" t="s">
        <v>1087</v>
      </c>
      <c r="C744" s="3" t="s">
        <v>5196</v>
      </c>
      <c r="D744" s="6">
        <v>18000</v>
      </c>
      <c r="E744" s="8">
        <v>15</v>
      </c>
      <c r="F744" t="s">
        <v>8220</v>
      </c>
      <c r="G744" t="s">
        <v>8223</v>
      </c>
      <c r="H744" t="s">
        <v>8245</v>
      </c>
      <c r="I744" s="12">
        <v>41875.866793981484</v>
      </c>
      <c r="J744" s="12">
        <v>41845.866793981484</v>
      </c>
      <c r="K744" t="b">
        <v>0</v>
      </c>
      <c r="L744">
        <v>2</v>
      </c>
      <c r="M744" t="b">
        <v>0</v>
      </c>
      <c r="N744" s="15" t="s">
        <v>8322</v>
      </c>
      <c r="O744" t="s">
        <v>8323</v>
      </c>
    </row>
    <row r="745" spans="1:15" ht="48" x14ac:dyDescent="0.2">
      <c r="A745">
        <v>1087</v>
      </c>
      <c r="B745" s="3" t="s">
        <v>1088</v>
      </c>
      <c r="C745" s="3" t="s">
        <v>5197</v>
      </c>
      <c r="D745" s="6">
        <v>1100</v>
      </c>
      <c r="E745" s="8">
        <v>0</v>
      </c>
      <c r="F745" t="s">
        <v>8220</v>
      </c>
      <c r="G745" t="s">
        <v>8223</v>
      </c>
      <c r="H745" t="s">
        <v>8245</v>
      </c>
      <c r="I745" s="12">
        <v>41805.713969907411</v>
      </c>
      <c r="J745" s="12">
        <v>41775.713969907411</v>
      </c>
      <c r="K745" t="b">
        <v>0</v>
      </c>
      <c r="L745">
        <v>0</v>
      </c>
      <c r="M745" t="b">
        <v>0</v>
      </c>
      <c r="N745" s="15" t="s">
        <v>8322</v>
      </c>
      <c r="O745" t="s">
        <v>8323</v>
      </c>
    </row>
    <row r="746" spans="1:15" ht="32" x14ac:dyDescent="0.2">
      <c r="A746">
        <v>1088</v>
      </c>
      <c r="B746" s="3" t="s">
        <v>1089</v>
      </c>
      <c r="C746" s="3" t="s">
        <v>5198</v>
      </c>
      <c r="D746" s="6">
        <v>45000</v>
      </c>
      <c r="E746" s="8">
        <v>6382.34</v>
      </c>
      <c r="F746" t="s">
        <v>8220</v>
      </c>
      <c r="G746" t="s">
        <v>8223</v>
      </c>
      <c r="H746" t="s">
        <v>8245</v>
      </c>
      <c r="I746" s="12">
        <v>41753.799386574072</v>
      </c>
      <c r="J746" s="12">
        <v>41723.799386574072</v>
      </c>
      <c r="K746" t="b">
        <v>0</v>
      </c>
      <c r="L746">
        <v>147</v>
      </c>
      <c r="M746" t="b">
        <v>0</v>
      </c>
      <c r="N746" s="15" t="s">
        <v>8322</v>
      </c>
      <c r="O746" t="s">
        <v>8323</v>
      </c>
    </row>
    <row r="747" spans="1:15" ht="32" x14ac:dyDescent="0.2">
      <c r="A747">
        <v>1089</v>
      </c>
      <c r="B747" s="3" t="s">
        <v>1090</v>
      </c>
      <c r="C747" s="3" t="s">
        <v>5199</v>
      </c>
      <c r="D747" s="6">
        <v>15000</v>
      </c>
      <c r="E747" s="8">
        <v>1174</v>
      </c>
      <c r="F747" t="s">
        <v>8220</v>
      </c>
      <c r="G747" t="s">
        <v>8229</v>
      </c>
      <c r="H747" t="s">
        <v>8248</v>
      </c>
      <c r="I747" s="12">
        <v>42181.189525462964</v>
      </c>
      <c r="J747" s="12">
        <v>42151.189525462964</v>
      </c>
      <c r="K747" t="b">
        <v>0</v>
      </c>
      <c r="L747">
        <v>49</v>
      </c>
      <c r="M747" t="b">
        <v>0</v>
      </c>
      <c r="N747" s="15" t="s">
        <v>8322</v>
      </c>
      <c r="O747" t="s">
        <v>8323</v>
      </c>
    </row>
    <row r="748" spans="1:15" ht="48" x14ac:dyDescent="0.2">
      <c r="A748">
        <v>1090</v>
      </c>
      <c r="B748" s="3" t="s">
        <v>1091</v>
      </c>
      <c r="C748" s="3" t="s">
        <v>5200</v>
      </c>
      <c r="D748" s="6">
        <v>12999</v>
      </c>
      <c r="E748" s="8">
        <v>5</v>
      </c>
      <c r="F748" t="s">
        <v>8220</v>
      </c>
      <c r="G748" t="s">
        <v>8225</v>
      </c>
      <c r="H748" t="s">
        <v>8247</v>
      </c>
      <c r="I748" s="12">
        <v>42153.185798611114</v>
      </c>
      <c r="J748" s="12">
        <v>42123.185798611114</v>
      </c>
      <c r="K748" t="b">
        <v>0</v>
      </c>
      <c r="L748">
        <v>1</v>
      </c>
      <c r="M748" t="b">
        <v>0</v>
      </c>
      <c r="N748" s="15" t="s">
        <v>8322</v>
      </c>
      <c r="O748" t="s">
        <v>8323</v>
      </c>
    </row>
    <row r="749" spans="1:15" ht="48" x14ac:dyDescent="0.2">
      <c r="A749">
        <v>1091</v>
      </c>
      <c r="B749" s="3" t="s">
        <v>1092</v>
      </c>
      <c r="C749" s="3" t="s">
        <v>5201</v>
      </c>
      <c r="D749" s="6">
        <v>200</v>
      </c>
      <c r="E749" s="8">
        <v>25</v>
      </c>
      <c r="F749" t="s">
        <v>8220</v>
      </c>
      <c r="G749" t="s">
        <v>8224</v>
      </c>
      <c r="H749" t="s">
        <v>8246</v>
      </c>
      <c r="I749" s="12">
        <v>42470.778611111105</v>
      </c>
      <c r="J749" s="12">
        <v>42440.820277777777</v>
      </c>
      <c r="K749" t="b">
        <v>0</v>
      </c>
      <c r="L749">
        <v>2</v>
      </c>
      <c r="M749" t="b">
        <v>0</v>
      </c>
      <c r="N749" s="15" t="s">
        <v>8322</v>
      </c>
      <c r="O749" t="s">
        <v>8323</v>
      </c>
    </row>
    <row r="750" spans="1:15" ht="48" x14ac:dyDescent="0.2">
      <c r="A750">
        <v>1092</v>
      </c>
      <c r="B750" s="3" t="s">
        <v>1093</v>
      </c>
      <c r="C750" s="3" t="s">
        <v>5202</v>
      </c>
      <c r="D750" s="6">
        <v>2000</v>
      </c>
      <c r="E750" s="8">
        <v>21</v>
      </c>
      <c r="F750" t="s">
        <v>8220</v>
      </c>
      <c r="G750" t="s">
        <v>8223</v>
      </c>
      <c r="H750" t="s">
        <v>8245</v>
      </c>
      <c r="I750" s="12">
        <v>41280.025902777779</v>
      </c>
      <c r="J750" s="12">
        <v>41250.025902777779</v>
      </c>
      <c r="K750" t="b">
        <v>0</v>
      </c>
      <c r="L750">
        <v>7</v>
      </c>
      <c r="M750" t="b">
        <v>0</v>
      </c>
      <c r="N750" s="15" t="s">
        <v>8322</v>
      </c>
      <c r="O750" t="s">
        <v>8323</v>
      </c>
    </row>
    <row r="751" spans="1:15" ht="48" x14ac:dyDescent="0.2">
      <c r="A751">
        <v>1093</v>
      </c>
      <c r="B751" s="3" t="s">
        <v>1094</v>
      </c>
      <c r="C751" s="3" t="s">
        <v>5203</v>
      </c>
      <c r="D751" s="6">
        <v>300</v>
      </c>
      <c r="E751" s="8">
        <v>42.25</v>
      </c>
      <c r="F751" t="s">
        <v>8220</v>
      </c>
      <c r="G751" t="s">
        <v>8228</v>
      </c>
      <c r="H751" t="s">
        <v>8250</v>
      </c>
      <c r="I751" s="12">
        <v>42411.973807870367</v>
      </c>
      <c r="J751" s="12">
        <v>42396.973807870367</v>
      </c>
      <c r="K751" t="b">
        <v>0</v>
      </c>
      <c r="L751">
        <v>4</v>
      </c>
      <c r="M751" t="b">
        <v>0</v>
      </c>
      <c r="N751" s="15" t="s">
        <v>8322</v>
      </c>
      <c r="O751" t="s">
        <v>8323</v>
      </c>
    </row>
    <row r="752" spans="1:15" ht="48" x14ac:dyDescent="0.2">
      <c r="A752">
        <v>1094</v>
      </c>
      <c r="B752" s="3" t="s">
        <v>1095</v>
      </c>
      <c r="C752" s="3" t="s">
        <v>5204</v>
      </c>
      <c r="D752" s="6">
        <v>18000</v>
      </c>
      <c r="E752" s="8">
        <v>3294.01</v>
      </c>
      <c r="F752" t="s">
        <v>8220</v>
      </c>
      <c r="G752" t="s">
        <v>8223</v>
      </c>
      <c r="H752" t="s">
        <v>8245</v>
      </c>
      <c r="I752" s="12">
        <v>40825.713344907403</v>
      </c>
      <c r="J752" s="12">
        <v>40795.713344907403</v>
      </c>
      <c r="K752" t="b">
        <v>0</v>
      </c>
      <c r="L752">
        <v>27</v>
      </c>
      <c r="M752" t="b">
        <v>0</v>
      </c>
      <c r="N752" s="15" t="s">
        <v>8322</v>
      </c>
      <c r="O752" t="s">
        <v>8323</v>
      </c>
    </row>
    <row r="753" spans="1:15" ht="48" x14ac:dyDescent="0.2">
      <c r="A753">
        <v>1095</v>
      </c>
      <c r="B753" s="3" t="s">
        <v>1096</v>
      </c>
      <c r="C753" s="3" t="s">
        <v>5205</v>
      </c>
      <c r="D753" s="6">
        <v>500000</v>
      </c>
      <c r="E753" s="8">
        <v>25174</v>
      </c>
      <c r="F753" t="s">
        <v>8220</v>
      </c>
      <c r="G753" t="s">
        <v>8223</v>
      </c>
      <c r="H753" t="s">
        <v>8245</v>
      </c>
      <c r="I753" s="12">
        <v>41516.537268518521</v>
      </c>
      <c r="J753" s="12">
        <v>41486.537268518521</v>
      </c>
      <c r="K753" t="b">
        <v>0</v>
      </c>
      <c r="L753">
        <v>94</v>
      </c>
      <c r="M753" t="b">
        <v>0</v>
      </c>
      <c r="N753" s="15" t="s">
        <v>8322</v>
      </c>
      <c r="O753" t="s">
        <v>8323</v>
      </c>
    </row>
    <row r="754" spans="1:15" ht="48" x14ac:dyDescent="0.2">
      <c r="A754">
        <v>1096</v>
      </c>
      <c r="B754" s="3" t="s">
        <v>1097</v>
      </c>
      <c r="C754" s="3" t="s">
        <v>5206</v>
      </c>
      <c r="D754" s="6">
        <v>12000</v>
      </c>
      <c r="E754" s="8">
        <v>2152</v>
      </c>
      <c r="F754" t="s">
        <v>8220</v>
      </c>
      <c r="G754" t="s">
        <v>8223</v>
      </c>
      <c r="H754" t="s">
        <v>8245</v>
      </c>
      <c r="I754" s="12">
        <v>41916.145833333336</v>
      </c>
      <c r="J754" s="12">
        <v>41885.51798611111</v>
      </c>
      <c r="K754" t="b">
        <v>0</v>
      </c>
      <c r="L754">
        <v>29</v>
      </c>
      <c r="M754" t="b">
        <v>0</v>
      </c>
      <c r="N754" s="15" t="s">
        <v>8322</v>
      </c>
      <c r="O754" t="s">
        <v>8323</v>
      </c>
    </row>
    <row r="755" spans="1:15" ht="48" x14ac:dyDescent="0.2">
      <c r="A755">
        <v>1097</v>
      </c>
      <c r="B755" s="3" t="s">
        <v>1098</v>
      </c>
      <c r="C755" s="3" t="s">
        <v>5207</v>
      </c>
      <c r="D755" s="6">
        <v>100000</v>
      </c>
      <c r="E755" s="8">
        <v>47</v>
      </c>
      <c r="F755" t="s">
        <v>8220</v>
      </c>
      <c r="G755" t="s">
        <v>8223</v>
      </c>
      <c r="H755" t="s">
        <v>8245</v>
      </c>
      <c r="I755" s="12">
        <v>41700.792557870373</v>
      </c>
      <c r="J755" s="12">
        <v>41660.792557870373</v>
      </c>
      <c r="K755" t="b">
        <v>0</v>
      </c>
      <c r="L755">
        <v>7</v>
      </c>
      <c r="M755" t="b">
        <v>0</v>
      </c>
      <c r="N755" s="15" t="s">
        <v>8322</v>
      </c>
      <c r="O755" t="s">
        <v>8323</v>
      </c>
    </row>
    <row r="756" spans="1:15" ht="32" x14ac:dyDescent="0.2">
      <c r="A756">
        <v>1098</v>
      </c>
      <c r="B756" s="3" t="s">
        <v>1099</v>
      </c>
      <c r="C756" s="3" t="s">
        <v>5208</v>
      </c>
      <c r="D756" s="6">
        <v>25000</v>
      </c>
      <c r="E756" s="8">
        <v>1803</v>
      </c>
      <c r="F756" t="s">
        <v>8220</v>
      </c>
      <c r="G756" t="s">
        <v>8223</v>
      </c>
      <c r="H756" t="s">
        <v>8245</v>
      </c>
      <c r="I756" s="12">
        <v>41742.762673611112</v>
      </c>
      <c r="J756" s="12">
        <v>41712.762673611112</v>
      </c>
      <c r="K756" t="b">
        <v>0</v>
      </c>
      <c r="L756">
        <v>22</v>
      </c>
      <c r="M756" t="b">
        <v>0</v>
      </c>
      <c r="N756" s="15" t="s">
        <v>8322</v>
      </c>
      <c r="O756" t="s">
        <v>8323</v>
      </c>
    </row>
    <row r="757" spans="1:15" ht="48" x14ac:dyDescent="0.2">
      <c r="A757">
        <v>1099</v>
      </c>
      <c r="B757" s="3" t="s">
        <v>1100</v>
      </c>
      <c r="C757" s="3" t="s">
        <v>5209</v>
      </c>
      <c r="D757" s="6">
        <v>5000</v>
      </c>
      <c r="E757" s="8">
        <v>25</v>
      </c>
      <c r="F757" t="s">
        <v>8220</v>
      </c>
      <c r="G757" t="s">
        <v>8224</v>
      </c>
      <c r="H757" t="s">
        <v>8246</v>
      </c>
      <c r="I757" s="12">
        <v>42137.836435185185</v>
      </c>
      <c r="J757" s="12">
        <v>42107.836435185185</v>
      </c>
      <c r="K757" t="b">
        <v>0</v>
      </c>
      <c r="L757">
        <v>1</v>
      </c>
      <c r="M757" t="b">
        <v>0</v>
      </c>
      <c r="N757" s="15" t="s">
        <v>8322</v>
      </c>
      <c r="O757" t="s">
        <v>8323</v>
      </c>
    </row>
    <row r="758" spans="1:15" ht="48" x14ac:dyDescent="0.2">
      <c r="A758">
        <v>1100</v>
      </c>
      <c r="B758" s="3" t="s">
        <v>1101</v>
      </c>
      <c r="C758" s="3" t="s">
        <v>5210</v>
      </c>
      <c r="D758" s="6">
        <v>4000</v>
      </c>
      <c r="E758" s="8">
        <v>100</v>
      </c>
      <c r="F758" t="s">
        <v>8220</v>
      </c>
      <c r="G758" t="s">
        <v>8235</v>
      </c>
      <c r="H758" t="s">
        <v>8248</v>
      </c>
      <c r="I758" s="12">
        <v>42414.110775462963</v>
      </c>
      <c r="J758" s="12">
        <v>42384.110775462963</v>
      </c>
      <c r="K758" t="b">
        <v>0</v>
      </c>
      <c r="L758">
        <v>10</v>
      </c>
      <c r="M758" t="b">
        <v>0</v>
      </c>
      <c r="N758" s="15" t="s">
        <v>8322</v>
      </c>
      <c r="O758" t="s">
        <v>8323</v>
      </c>
    </row>
    <row r="759" spans="1:15" ht="32" x14ac:dyDescent="0.2">
      <c r="A759">
        <v>1101</v>
      </c>
      <c r="B759" s="3" t="s">
        <v>1102</v>
      </c>
      <c r="C759" s="3" t="s">
        <v>5211</v>
      </c>
      <c r="D759" s="6">
        <v>100000</v>
      </c>
      <c r="E759" s="8">
        <v>41</v>
      </c>
      <c r="F759" t="s">
        <v>8220</v>
      </c>
      <c r="G759" t="s">
        <v>8223</v>
      </c>
      <c r="H759" t="s">
        <v>8245</v>
      </c>
      <c r="I759" s="12">
        <v>42565.758333333331</v>
      </c>
      <c r="J759" s="12">
        <v>42538.77243055556</v>
      </c>
      <c r="K759" t="b">
        <v>0</v>
      </c>
      <c r="L759">
        <v>6</v>
      </c>
      <c r="M759" t="b">
        <v>0</v>
      </c>
      <c r="N759" s="15" t="s">
        <v>8322</v>
      </c>
      <c r="O759" t="s">
        <v>8323</v>
      </c>
    </row>
    <row r="760" spans="1:15" ht="48" x14ac:dyDescent="0.2">
      <c r="A760">
        <v>1102</v>
      </c>
      <c r="B760" s="3" t="s">
        <v>1103</v>
      </c>
      <c r="C760" s="3" t="s">
        <v>5212</v>
      </c>
      <c r="D760" s="6">
        <v>8000</v>
      </c>
      <c r="E760" s="8">
        <v>425</v>
      </c>
      <c r="F760" t="s">
        <v>8220</v>
      </c>
      <c r="G760" t="s">
        <v>8223</v>
      </c>
      <c r="H760" t="s">
        <v>8245</v>
      </c>
      <c r="I760" s="12">
        <v>41617.249305555553</v>
      </c>
      <c r="J760" s="12">
        <v>41577.045428240745</v>
      </c>
      <c r="K760" t="b">
        <v>0</v>
      </c>
      <c r="L760">
        <v>24</v>
      </c>
      <c r="M760" t="b">
        <v>0</v>
      </c>
      <c r="N760" s="15" t="s">
        <v>8322</v>
      </c>
      <c r="O760" t="s">
        <v>8323</v>
      </c>
    </row>
    <row r="761" spans="1:15" ht="48" x14ac:dyDescent="0.2">
      <c r="A761">
        <v>1103</v>
      </c>
      <c r="B761" s="3" t="s">
        <v>1104</v>
      </c>
      <c r="C761" s="3" t="s">
        <v>5213</v>
      </c>
      <c r="D761" s="6">
        <v>15000</v>
      </c>
      <c r="E761" s="8">
        <v>243</v>
      </c>
      <c r="F761" t="s">
        <v>8220</v>
      </c>
      <c r="G761" t="s">
        <v>8223</v>
      </c>
      <c r="H761" t="s">
        <v>8245</v>
      </c>
      <c r="I761" s="12">
        <v>42539.22210648148</v>
      </c>
      <c r="J761" s="12">
        <v>42479.22210648148</v>
      </c>
      <c r="K761" t="b">
        <v>0</v>
      </c>
      <c r="L761">
        <v>15</v>
      </c>
      <c r="M761" t="b">
        <v>0</v>
      </c>
      <c r="N761" s="15" t="s">
        <v>8322</v>
      </c>
      <c r="O761" t="s">
        <v>8323</v>
      </c>
    </row>
    <row r="762" spans="1:15" ht="48" x14ac:dyDescent="0.2">
      <c r="A762">
        <v>1104</v>
      </c>
      <c r="B762" s="3" t="s">
        <v>1105</v>
      </c>
      <c r="C762" s="3" t="s">
        <v>5214</v>
      </c>
      <c r="D762" s="6">
        <v>60000</v>
      </c>
      <c r="E762" s="8">
        <v>2971</v>
      </c>
      <c r="F762" t="s">
        <v>8220</v>
      </c>
      <c r="G762" t="s">
        <v>8224</v>
      </c>
      <c r="H762" t="s">
        <v>8246</v>
      </c>
      <c r="I762" s="12">
        <v>41801.40996527778</v>
      </c>
      <c r="J762" s="12">
        <v>41771.40996527778</v>
      </c>
      <c r="K762" t="b">
        <v>0</v>
      </c>
      <c r="L762">
        <v>37</v>
      </c>
      <c r="M762" t="b">
        <v>0</v>
      </c>
      <c r="N762" s="15" t="s">
        <v>8322</v>
      </c>
      <c r="O762" t="s">
        <v>8323</v>
      </c>
    </row>
    <row r="763" spans="1:15" ht="48" x14ac:dyDescent="0.2">
      <c r="A763">
        <v>1105</v>
      </c>
      <c r="B763" s="3" t="s">
        <v>1106</v>
      </c>
      <c r="C763" s="3" t="s">
        <v>5215</v>
      </c>
      <c r="D763" s="6">
        <v>900000</v>
      </c>
      <c r="E763" s="8">
        <v>1431</v>
      </c>
      <c r="F763" t="s">
        <v>8220</v>
      </c>
      <c r="G763" t="s">
        <v>8223</v>
      </c>
      <c r="H763" t="s">
        <v>8245</v>
      </c>
      <c r="I763" s="12">
        <v>41722.0940625</v>
      </c>
      <c r="J763" s="12">
        <v>41692.135729166665</v>
      </c>
      <c r="K763" t="b">
        <v>0</v>
      </c>
      <c r="L763">
        <v>20</v>
      </c>
      <c r="M763" t="b">
        <v>0</v>
      </c>
      <c r="N763" s="15" t="s">
        <v>8322</v>
      </c>
      <c r="O763" t="s">
        <v>8323</v>
      </c>
    </row>
    <row r="764" spans="1:15" ht="48" x14ac:dyDescent="0.2">
      <c r="A764">
        <v>1106</v>
      </c>
      <c r="B764" s="3" t="s">
        <v>1107</v>
      </c>
      <c r="C764" s="3" t="s">
        <v>5216</v>
      </c>
      <c r="D764" s="6">
        <v>400</v>
      </c>
      <c r="E764" s="8">
        <v>165</v>
      </c>
      <c r="F764" t="s">
        <v>8220</v>
      </c>
      <c r="G764" t="s">
        <v>8223</v>
      </c>
      <c r="H764" t="s">
        <v>8245</v>
      </c>
      <c r="I764" s="12">
        <v>41003.698784722219</v>
      </c>
      <c r="J764" s="12">
        <v>40973.740451388891</v>
      </c>
      <c r="K764" t="b">
        <v>0</v>
      </c>
      <c r="L764">
        <v>7</v>
      </c>
      <c r="M764" t="b">
        <v>0</v>
      </c>
      <c r="N764" s="15" t="s">
        <v>8322</v>
      </c>
      <c r="O764" t="s">
        <v>8323</v>
      </c>
    </row>
    <row r="765" spans="1:15" ht="64" x14ac:dyDescent="0.2">
      <c r="A765">
        <v>1107</v>
      </c>
      <c r="B765" s="3" t="s">
        <v>1108</v>
      </c>
      <c r="C765" s="3" t="s">
        <v>5217</v>
      </c>
      <c r="D765" s="6">
        <v>10000</v>
      </c>
      <c r="E765" s="8">
        <v>0</v>
      </c>
      <c r="F765" t="s">
        <v>8220</v>
      </c>
      <c r="G765" t="s">
        <v>8223</v>
      </c>
      <c r="H765" t="s">
        <v>8245</v>
      </c>
      <c r="I765" s="12">
        <v>41843.861388888887</v>
      </c>
      <c r="J765" s="12">
        <v>41813.861388888887</v>
      </c>
      <c r="K765" t="b">
        <v>0</v>
      </c>
      <c r="L765">
        <v>0</v>
      </c>
      <c r="M765" t="b">
        <v>0</v>
      </c>
      <c r="N765" s="15" t="s">
        <v>8322</v>
      </c>
      <c r="O765" t="s">
        <v>8323</v>
      </c>
    </row>
    <row r="766" spans="1:15" ht="48" x14ac:dyDescent="0.2">
      <c r="A766">
        <v>1108</v>
      </c>
      <c r="B766" s="3" t="s">
        <v>1109</v>
      </c>
      <c r="C766" s="3" t="s">
        <v>5218</v>
      </c>
      <c r="D766" s="6">
        <v>25000</v>
      </c>
      <c r="E766" s="8">
        <v>732.5</v>
      </c>
      <c r="F766" t="s">
        <v>8220</v>
      </c>
      <c r="G766" t="s">
        <v>8223</v>
      </c>
      <c r="H766" t="s">
        <v>8245</v>
      </c>
      <c r="I766" s="12">
        <v>41012.595312500001</v>
      </c>
      <c r="J766" s="12">
        <v>40952.636979166666</v>
      </c>
      <c r="K766" t="b">
        <v>0</v>
      </c>
      <c r="L766">
        <v>21</v>
      </c>
      <c r="M766" t="b">
        <v>0</v>
      </c>
      <c r="N766" s="15" t="s">
        <v>8322</v>
      </c>
      <c r="O766" t="s">
        <v>8323</v>
      </c>
    </row>
    <row r="767" spans="1:15" ht="48" x14ac:dyDescent="0.2">
      <c r="A767">
        <v>1109</v>
      </c>
      <c r="B767" s="3" t="s">
        <v>1110</v>
      </c>
      <c r="C767" s="3" t="s">
        <v>5219</v>
      </c>
      <c r="D767" s="6">
        <v>10000</v>
      </c>
      <c r="E767" s="8">
        <v>45</v>
      </c>
      <c r="F767" t="s">
        <v>8220</v>
      </c>
      <c r="G767" t="s">
        <v>8223</v>
      </c>
      <c r="H767" t="s">
        <v>8245</v>
      </c>
      <c r="I767" s="12">
        <v>42692.793865740736</v>
      </c>
      <c r="J767" s="12">
        <v>42662.752199074079</v>
      </c>
      <c r="K767" t="b">
        <v>0</v>
      </c>
      <c r="L767">
        <v>3</v>
      </c>
      <c r="M767" t="b">
        <v>0</v>
      </c>
      <c r="N767" s="15" t="s">
        <v>8322</v>
      </c>
      <c r="O767" t="s">
        <v>8323</v>
      </c>
    </row>
    <row r="768" spans="1:15" ht="48" x14ac:dyDescent="0.2">
      <c r="A768">
        <v>1110</v>
      </c>
      <c r="B768" s="3" t="s">
        <v>1111</v>
      </c>
      <c r="C768" s="3" t="s">
        <v>5220</v>
      </c>
      <c r="D768" s="6">
        <v>50000</v>
      </c>
      <c r="E768" s="8">
        <v>255</v>
      </c>
      <c r="F768" t="s">
        <v>8220</v>
      </c>
      <c r="G768" t="s">
        <v>8223</v>
      </c>
      <c r="H768" t="s">
        <v>8245</v>
      </c>
      <c r="I768" s="12">
        <v>41250.933124999996</v>
      </c>
      <c r="J768" s="12">
        <v>41220.933124999996</v>
      </c>
      <c r="K768" t="b">
        <v>0</v>
      </c>
      <c r="L768">
        <v>11</v>
      </c>
      <c r="M768" t="b">
        <v>0</v>
      </c>
      <c r="N768" s="15" t="s">
        <v>8322</v>
      </c>
      <c r="O768" t="s">
        <v>8323</v>
      </c>
    </row>
    <row r="769" spans="1:15" ht="48" x14ac:dyDescent="0.2">
      <c r="A769">
        <v>1111</v>
      </c>
      <c r="B769" s="3" t="s">
        <v>1112</v>
      </c>
      <c r="C769" s="3" t="s">
        <v>5221</v>
      </c>
      <c r="D769" s="6">
        <v>2500</v>
      </c>
      <c r="E769" s="8">
        <v>1</v>
      </c>
      <c r="F769" t="s">
        <v>8220</v>
      </c>
      <c r="G769" t="s">
        <v>8223</v>
      </c>
      <c r="H769" t="s">
        <v>8245</v>
      </c>
      <c r="I769" s="12">
        <v>42377.203587962969</v>
      </c>
      <c r="J769" s="12">
        <v>42347.203587962969</v>
      </c>
      <c r="K769" t="b">
        <v>0</v>
      </c>
      <c r="L769">
        <v>1</v>
      </c>
      <c r="M769" t="b">
        <v>0</v>
      </c>
      <c r="N769" s="15" t="s">
        <v>8322</v>
      </c>
      <c r="O769" t="s">
        <v>8323</v>
      </c>
    </row>
    <row r="770" spans="1:15" ht="48" x14ac:dyDescent="0.2">
      <c r="A770">
        <v>1112</v>
      </c>
      <c r="B770" s="3" t="s">
        <v>1113</v>
      </c>
      <c r="C770" s="3" t="s">
        <v>5222</v>
      </c>
      <c r="D770" s="6">
        <v>88000</v>
      </c>
      <c r="E770" s="8">
        <v>31272.92</v>
      </c>
      <c r="F770" t="s">
        <v>8220</v>
      </c>
      <c r="G770" t="s">
        <v>8223</v>
      </c>
      <c r="H770" t="s">
        <v>8245</v>
      </c>
      <c r="I770" s="12">
        <v>42023.354166666672</v>
      </c>
      <c r="J770" s="12">
        <v>41963.759386574078</v>
      </c>
      <c r="K770" t="b">
        <v>0</v>
      </c>
      <c r="L770">
        <v>312</v>
      </c>
      <c r="M770" t="b">
        <v>0</v>
      </c>
      <c r="N770" s="15" t="s">
        <v>8322</v>
      </c>
      <c r="O770" t="s">
        <v>8323</v>
      </c>
    </row>
    <row r="771" spans="1:15" ht="48" x14ac:dyDescent="0.2">
      <c r="A771">
        <v>1113</v>
      </c>
      <c r="B771" s="3" t="s">
        <v>1114</v>
      </c>
      <c r="C771" s="3" t="s">
        <v>5223</v>
      </c>
      <c r="D771" s="6">
        <v>1000</v>
      </c>
      <c r="E771" s="8">
        <v>5</v>
      </c>
      <c r="F771" t="s">
        <v>8220</v>
      </c>
      <c r="G771" t="s">
        <v>8224</v>
      </c>
      <c r="H771" t="s">
        <v>8246</v>
      </c>
      <c r="I771" s="12">
        <v>41865.977083333331</v>
      </c>
      <c r="J771" s="12">
        <v>41835.977083333331</v>
      </c>
      <c r="K771" t="b">
        <v>0</v>
      </c>
      <c r="L771">
        <v>1</v>
      </c>
      <c r="M771" t="b">
        <v>0</v>
      </c>
      <c r="N771" s="15" t="s">
        <v>8322</v>
      </c>
      <c r="O771" t="s">
        <v>8323</v>
      </c>
    </row>
    <row r="772" spans="1:15" ht="48" x14ac:dyDescent="0.2">
      <c r="A772">
        <v>1114</v>
      </c>
      <c r="B772" s="3" t="s">
        <v>1115</v>
      </c>
      <c r="C772" s="3" t="s">
        <v>5224</v>
      </c>
      <c r="D772" s="6">
        <v>6000</v>
      </c>
      <c r="E772" s="8">
        <v>10</v>
      </c>
      <c r="F772" t="s">
        <v>8220</v>
      </c>
      <c r="G772" t="s">
        <v>8224</v>
      </c>
      <c r="H772" t="s">
        <v>8246</v>
      </c>
      <c r="I772" s="12">
        <v>41556.345914351856</v>
      </c>
      <c r="J772" s="12">
        <v>41526.345914351856</v>
      </c>
      <c r="K772" t="b">
        <v>0</v>
      </c>
      <c r="L772">
        <v>3</v>
      </c>
      <c r="M772" t="b">
        <v>0</v>
      </c>
      <c r="N772" s="15" t="s">
        <v>8322</v>
      </c>
      <c r="O772" t="s">
        <v>8323</v>
      </c>
    </row>
    <row r="773" spans="1:15" ht="48" x14ac:dyDescent="0.2">
      <c r="A773">
        <v>1115</v>
      </c>
      <c r="B773" s="3" t="s">
        <v>1116</v>
      </c>
      <c r="C773" s="3" t="s">
        <v>5225</v>
      </c>
      <c r="D773" s="6">
        <v>40000</v>
      </c>
      <c r="E773" s="8">
        <v>53</v>
      </c>
      <c r="F773" t="s">
        <v>8220</v>
      </c>
      <c r="G773" t="s">
        <v>8223</v>
      </c>
      <c r="H773" t="s">
        <v>8245</v>
      </c>
      <c r="I773" s="12">
        <v>42459.653877314813</v>
      </c>
      <c r="J773" s="12">
        <v>42429.695543981477</v>
      </c>
      <c r="K773" t="b">
        <v>0</v>
      </c>
      <c r="L773">
        <v>4</v>
      </c>
      <c r="M773" t="b">
        <v>0</v>
      </c>
      <c r="N773" s="15" t="s">
        <v>8322</v>
      </c>
      <c r="O773" t="s">
        <v>8323</v>
      </c>
    </row>
    <row r="774" spans="1:15" ht="32" x14ac:dyDescent="0.2">
      <c r="A774">
        <v>1116</v>
      </c>
      <c r="B774" s="3" t="s">
        <v>1117</v>
      </c>
      <c r="C774" s="3" t="s">
        <v>5226</v>
      </c>
      <c r="D774" s="6">
        <v>500000</v>
      </c>
      <c r="E774" s="8">
        <v>178.52</v>
      </c>
      <c r="F774" t="s">
        <v>8220</v>
      </c>
      <c r="G774" t="s">
        <v>8223</v>
      </c>
      <c r="H774" t="s">
        <v>8245</v>
      </c>
      <c r="I774" s="12">
        <v>41069.847314814811</v>
      </c>
      <c r="J774" s="12">
        <v>41009.847314814811</v>
      </c>
      <c r="K774" t="b">
        <v>0</v>
      </c>
      <c r="L774">
        <v>10</v>
      </c>
      <c r="M774" t="b">
        <v>0</v>
      </c>
      <c r="N774" s="15" t="s">
        <v>8322</v>
      </c>
      <c r="O774" t="s">
        <v>8323</v>
      </c>
    </row>
    <row r="775" spans="1:15" ht="48" x14ac:dyDescent="0.2">
      <c r="A775">
        <v>1117</v>
      </c>
      <c r="B775" s="3" t="s">
        <v>1118</v>
      </c>
      <c r="C775" s="3" t="s">
        <v>5227</v>
      </c>
      <c r="D775" s="6">
        <v>1000</v>
      </c>
      <c r="E775" s="8">
        <v>83</v>
      </c>
      <c r="F775" t="s">
        <v>8220</v>
      </c>
      <c r="G775" t="s">
        <v>8235</v>
      </c>
      <c r="H775" t="s">
        <v>8248</v>
      </c>
      <c r="I775" s="12">
        <v>42363.598530092597</v>
      </c>
      <c r="J775" s="12">
        <v>42333.598530092597</v>
      </c>
      <c r="K775" t="b">
        <v>0</v>
      </c>
      <c r="L775">
        <v>8</v>
      </c>
      <c r="M775" t="b">
        <v>0</v>
      </c>
      <c r="N775" s="15" t="s">
        <v>8322</v>
      </c>
      <c r="O775" t="s">
        <v>8323</v>
      </c>
    </row>
    <row r="776" spans="1:15" ht="48" x14ac:dyDescent="0.2">
      <c r="A776">
        <v>1118</v>
      </c>
      <c r="B776" s="3" t="s">
        <v>1119</v>
      </c>
      <c r="C776" s="3" t="s">
        <v>5228</v>
      </c>
      <c r="D776" s="6">
        <v>4500</v>
      </c>
      <c r="E776" s="8">
        <v>109</v>
      </c>
      <c r="F776" t="s">
        <v>8220</v>
      </c>
      <c r="G776" t="s">
        <v>8225</v>
      </c>
      <c r="H776" t="s">
        <v>8247</v>
      </c>
      <c r="I776" s="12">
        <v>41734.124756944446</v>
      </c>
      <c r="J776" s="12">
        <v>41704.16642361111</v>
      </c>
      <c r="K776" t="b">
        <v>0</v>
      </c>
      <c r="L776">
        <v>3</v>
      </c>
      <c r="M776" t="b">
        <v>0</v>
      </c>
      <c r="N776" s="15" t="s">
        <v>8322</v>
      </c>
      <c r="O776" t="s">
        <v>8323</v>
      </c>
    </row>
    <row r="777" spans="1:15" ht="48" x14ac:dyDescent="0.2">
      <c r="A777">
        <v>1119</v>
      </c>
      <c r="B777" s="3" t="s">
        <v>1120</v>
      </c>
      <c r="C777" s="3" t="s">
        <v>5229</v>
      </c>
      <c r="D777" s="6">
        <v>2100</v>
      </c>
      <c r="E777" s="8">
        <v>5</v>
      </c>
      <c r="F777" t="s">
        <v>8220</v>
      </c>
      <c r="G777" t="s">
        <v>8223</v>
      </c>
      <c r="H777" t="s">
        <v>8245</v>
      </c>
      <c r="I777" s="12">
        <v>41735.792407407411</v>
      </c>
      <c r="J777" s="12">
        <v>41722.792407407411</v>
      </c>
      <c r="K777" t="b">
        <v>0</v>
      </c>
      <c r="L777">
        <v>1</v>
      </c>
      <c r="M777" t="b">
        <v>0</v>
      </c>
      <c r="N777" s="15" t="s">
        <v>8322</v>
      </c>
      <c r="O777" t="s">
        <v>8323</v>
      </c>
    </row>
    <row r="778" spans="1:15" ht="32" x14ac:dyDescent="0.2">
      <c r="A778">
        <v>1120</v>
      </c>
      <c r="B778" s="3" t="s">
        <v>1121</v>
      </c>
      <c r="C778" s="3" t="s">
        <v>5230</v>
      </c>
      <c r="D778" s="6">
        <v>25000</v>
      </c>
      <c r="E778" s="8">
        <v>0</v>
      </c>
      <c r="F778" t="s">
        <v>8220</v>
      </c>
      <c r="G778" t="s">
        <v>8223</v>
      </c>
      <c r="H778" t="s">
        <v>8245</v>
      </c>
      <c r="I778" s="12">
        <v>40844.872685185182</v>
      </c>
      <c r="J778" s="12">
        <v>40799.872685185182</v>
      </c>
      <c r="K778" t="b">
        <v>0</v>
      </c>
      <c r="L778">
        <v>0</v>
      </c>
      <c r="M778" t="b">
        <v>0</v>
      </c>
      <c r="N778" s="15" t="s">
        <v>8322</v>
      </c>
      <c r="O778" t="s">
        <v>8323</v>
      </c>
    </row>
    <row r="779" spans="1:15" ht="48" x14ac:dyDescent="0.2">
      <c r="A779">
        <v>1121</v>
      </c>
      <c r="B779" s="3" t="s">
        <v>1122</v>
      </c>
      <c r="C779" s="3" t="s">
        <v>5231</v>
      </c>
      <c r="D779" s="6">
        <v>250000</v>
      </c>
      <c r="E779" s="8">
        <v>29</v>
      </c>
      <c r="F779" t="s">
        <v>8220</v>
      </c>
      <c r="G779" t="s">
        <v>8223</v>
      </c>
      <c r="H779" t="s">
        <v>8245</v>
      </c>
      <c r="I779" s="12">
        <v>42442.892546296294</v>
      </c>
      <c r="J779" s="12">
        <v>42412.934212962966</v>
      </c>
      <c r="K779" t="b">
        <v>0</v>
      </c>
      <c r="L779">
        <v>5</v>
      </c>
      <c r="M779" t="b">
        <v>0</v>
      </c>
      <c r="N779" s="15" t="s">
        <v>8322</v>
      </c>
      <c r="O779" t="s">
        <v>8323</v>
      </c>
    </row>
    <row r="780" spans="1:15" ht="48" x14ac:dyDescent="0.2">
      <c r="A780">
        <v>1122</v>
      </c>
      <c r="B780" s="3" t="s">
        <v>1123</v>
      </c>
      <c r="C780" s="3" t="s">
        <v>5232</v>
      </c>
      <c r="D780" s="6">
        <v>3200</v>
      </c>
      <c r="E780" s="8">
        <v>0</v>
      </c>
      <c r="F780" t="s">
        <v>8220</v>
      </c>
      <c r="G780" t="s">
        <v>8224</v>
      </c>
      <c r="H780" t="s">
        <v>8246</v>
      </c>
      <c r="I780" s="12">
        <v>41424.703993055555</v>
      </c>
      <c r="J780" s="12">
        <v>41410.703993055555</v>
      </c>
      <c r="K780" t="b">
        <v>0</v>
      </c>
      <c r="L780">
        <v>0</v>
      </c>
      <c r="M780" t="b">
        <v>0</v>
      </c>
      <c r="N780" s="15" t="s">
        <v>8322</v>
      </c>
      <c r="O780" t="s">
        <v>8323</v>
      </c>
    </row>
    <row r="781" spans="1:15" ht="48" x14ac:dyDescent="0.2">
      <c r="A781">
        <v>1123</v>
      </c>
      <c r="B781" s="3" t="s">
        <v>1124</v>
      </c>
      <c r="C781" s="3" t="s">
        <v>5233</v>
      </c>
      <c r="D781" s="6">
        <v>5000</v>
      </c>
      <c r="E781" s="8">
        <v>11</v>
      </c>
      <c r="F781" t="s">
        <v>8220</v>
      </c>
      <c r="G781" t="s">
        <v>8223</v>
      </c>
      <c r="H781" t="s">
        <v>8245</v>
      </c>
      <c r="I781" s="12">
        <v>41748.5237037037</v>
      </c>
      <c r="J781" s="12">
        <v>41718.5237037037</v>
      </c>
      <c r="K781" t="b">
        <v>0</v>
      </c>
      <c r="L781">
        <v>3</v>
      </c>
      <c r="M781" t="b">
        <v>0</v>
      </c>
      <c r="N781" s="15" t="s">
        <v>8322</v>
      </c>
      <c r="O781" t="s">
        <v>8323</v>
      </c>
    </row>
    <row r="782" spans="1:15" ht="48" x14ac:dyDescent="0.2">
      <c r="A782">
        <v>1124</v>
      </c>
      <c r="B782" s="3" t="s">
        <v>1125</v>
      </c>
      <c r="C782" s="3" t="s">
        <v>5234</v>
      </c>
      <c r="D782" s="6">
        <v>90000</v>
      </c>
      <c r="E782" s="8">
        <v>425</v>
      </c>
      <c r="F782" t="s">
        <v>8220</v>
      </c>
      <c r="G782" t="s">
        <v>8223</v>
      </c>
      <c r="H782" t="s">
        <v>8245</v>
      </c>
      <c r="I782" s="12">
        <v>42124.667256944449</v>
      </c>
      <c r="J782" s="12">
        <v>42094.667256944449</v>
      </c>
      <c r="K782" t="b">
        <v>0</v>
      </c>
      <c r="L782">
        <v>7</v>
      </c>
      <c r="M782" t="b">
        <v>0</v>
      </c>
      <c r="N782" s="15" t="s">
        <v>8322</v>
      </c>
      <c r="O782" t="s">
        <v>8324</v>
      </c>
    </row>
    <row r="783" spans="1:15" ht="48" x14ac:dyDescent="0.2">
      <c r="A783">
        <v>1125</v>
      </c>
      <c r="B783" s="3" t="s">
        <v>1126</v>
      </c>
      <c r="C783" s="3" t="s">
        <v>5235</v>
      </c>
      <c r="D783" s="6">
        <v>3000</v>
      </c>
      <c r="E783" s="8">
        <v>0</v>
      </c>
      <c r="F783" t="s">
        <v>8220</v>
      </c>
      <c r="G783" t="s">
        <v>8224</v>
      </c>
      <c r="H783" t="s">
        <v>8246</v>
      </c>
      <c r="I783" s="12">
        <v>42272.624189814815</v>
      </c>
      <c r="J783" s="12">
        <v>42212.624189814815</v>
      </c>
      <c r="K783" t="b">
        <v>0</v>
      </c>
      <c r="L783">
        <v>0</v>
      </c>
      <c r="M783" t="b">
        <v>0</v>
      </c>
      <c r="N783" s="15" t="s">
        <v>8322</v>
      </c>
      <c r="O783" t="s">
        <v>8324</v>
      </c>
    </row>
    <row r="784" spans="1:15" ht="32" x14ac:dyDescent="0.2">
      <c r="A784">
        <v>1126</v>
      </c>
      <c r="B784" s="3" t="s">
        <v>1127</v>
      </c>
      <c r="C784" s="3" t="s">
        <v>5236</v>
      </c>
      <c r="D784" s="6">
        <v>2000</v>
      </c>
      <c r="E784" s="8">
        <v>10</v>
      </c>
      <c r="F784" t="s">
        <v>8220</v>
      </c>
      <c r="G784" t="s">
        <v>8223</v>
      </c>
      <c r="H784" t="s">
        <v>8245</v>
      </c>
      <c r="I784" s="12">
        <v>42565.327476851846</v>
      </c>
      <c r="J784" s="12">
        <v>42535.327476851846</v>
      </c>
      <c r="K784" t="b">
        <v>0</v>
      </c>
      <c r="L784">
        <v>2</v>
      </c>
      <c r="M784" t="b">
        <v>0</v>
      </c>
      <c r="N784" s="15" t="s">
        <v>8322</v>
      </c>
      <c r="O784" t="s">
        <v>8324</v>
      </c>
    </row>
    <row r="785" spans="1:15" ht="64" x14ac:dyDescent="0.2">
      <c r="A785">
        <v>1127</v>
      </c>
      <c r="B785" s="3" t="s">
        <v>1128</v>
      </c>
      <c r="C785" s="3" t="s">
        <v>5237</v>
      </c>
      <c r="D785" s="6">
        <v>35000</v>
      </c>
      <c r="E785" s="8">
        <v>585</v>
      </c>
      <c r="F785" t="s">
        <v>8220</v>
      </c>
      <c r="G785" t="s">
        <v>8223</v>
      </c>
      <c r="H785" t="s">
        <v>8245</v>
      </c>
      <c r="I785" s="12">
        <v>41957.895833333328</v>
      </c>
      <c r="J785" s="12">
        <v>41926.854166666664</v>
      </c>
      <c r="K785" t="b">
        <v>0</v>
      </c>
      <c r="L785">
        <v>23</v>
      </c>
      <c r="M785" t="b">
        <v>0</v>
      </c>
      <c r="N785" s="15" t="s">
        <v>8322</v>
      </c>
      <c r="O785" t="s">
        <v>8324</v>
      </c>
    </row>
    <row r="786" spans="1:15" ht="16" x14ac:dyDescent="0.2">
      <c r="A786">
        <v>1128</v>
      </c>
      <c r="B786" s="3" t="s">
        <v>1129</v>
      </c>
      <c r="C786" s="3" t="s">
        <v>5238</v>
      </c>
      <c r="D786" s="6">
        <v>1000</v>
      </c>
      <c r="E786" s="8">
        <v>1</v>
      </c>
      <c r="F786" t="s">
        <v>8220</v>
      </c>
      <c r="G786" t="s">
        <v>8224</v>
      </c>
      <c r="H786" t="s">
        <v>8246</v>
      </c>
      <c r="I786" s="12">
        <v>41858.649502314816</v>
      </c>
      <c r="J786" s="12">
        <v>41828.649502314816</v>
      </c>
      <c r="K786" t="b">
        <v>0</v>
      </c>
      <c r="L786">
        <v>1</v>
      </c>
      <c r="M786" t="b">
        <v>0</v>
      </c>
      <c r="N786" s="15" t="s">
        <v>8322</v>
      </c>
      <c r="O786" t="s">
        <v>8324</v>
      </c>
    </row>
    <row r="787" spans="1:15" ht="48" x14ac:dyDescent="0.2">
      <c r="A787">
        <v>1129</v>
      </c>
      <c r="B787" s="3" t="s">
        <v>1130</v>
      </c>
      <c r="C787" s="3" t="s">
        <v>5239</v>
      </c>
      <c r="D787" s="6">
        <v>20000</v>
      </c>
      <c r="E787" s="8">
        <v>21</v>
      </c>
      <c r="F787" t="s">
        <v>8220</v>
      </c>
      <c r="G787" t="s">
        <v>8223</v>
      </c>
      <c r="H787" t="s">
        <v>8245</v>
      </c>
      <c r="I787" s="12">
        <v>42526.264965277776</v>
      </c>
      <c r="J787" s="12">
        <v>42496.264965277776</v>
      </c>
      <c r="K787" t="b">
        <v>0</v>
      </c>
      <c r="L787">
        <v>2</v>
      </c>
      <c r="M787" t="b">
        <v>0</v>
      </c>
      <c r="N787" s="15" t="s">
        <v>8322</v>
      </c>
      <c r="O787" t="s">
        <v>8324</v>
      </c>
    </row>
    <row r="788" spans="1:15" ht="48" x14ac:dyDescent="0.2">
      <c r="A788">
        <v>1130</v>
      </c>
      <c r="B788" s="3" t="s">
        <v>1131</v>
      </c>
      <c r="C788" s="3" t="s">
        <v>5240</v>
      </c>
      <c r="D788" s="6">
        <v>5000</v>
      </c>
      <c r="E788" s="8">
        <v>11</v>
      </c>
      <c r="F788" t="s">
        <v>8220</v>
      </c>
      <c r="G788" t="s">
        <v>8223</v>
      </c>
      <c r="H788" t="s">
        <v>8245</v>
      </c>
      <c r="I788" s="12">
        <v>41969.038194444445</v>
      </c>
      <c r="J788" s="12">
        <v>41908.996527777781</v>
      </c>
      <c r="K788" t="b">
        <v>0</v>
      </c>
      <c r="L788">
        <v>3</v>
      </c>
      <c r="M788" t="b">
        <v>0</v>
      </c>
      <c r="N788" s="15" t="s">
        <v>8322</v>
      </c>
      <c r="O788" t="s">
        <v>8324</v>
      </c>
    </row>
    <row r="789" spans="1:15" ht="48" x14ac:dyDescent="0.2">
      <c r="A789">
        <v>1131</v>
      </c>
      <c r="B789" s="3" t="s">
        <v>1132</v>
      </c>
      <c r="C789" s="3" t="s">
        <v>5241</v>
      </c>
      <c r="D789" s="6">
        <v>40000</v>
      </c>
      <c r="E789" s="8">
        <v>0</v>
      </c>
      <c r="F789" t="s">
        <v>8220</v>
      </c>
      <c r="G789" t="s">
        <v>8225</v>
      </c>
      <c r="H789" t="s">
        <v>8247</v>
      </c>
      <c r="I789" s="12">
        <v>42362.908194444448</v>
      </c>
      <c r="J789" s="12">
        <v>42332.908194444448</v>
      </c>
      <c r="K789" t="b">
        <v>0</v>
      </c>
      <c r="L789">
        <v>0</v>
      </c>
      <c r="M789" t="b">
        <v>0</v>
      </c>
      <c r="N789" s="15" t="s">
        <v>8322</v>
      </c>
      <c r="O789" t="s">
        <v>8324</v>
      </c>
    </row>
    <row r="790" spans="1:15" ht="48" x14ac:dyDescent="0.2">
      <c r="A790">
        <v>1132</v>
      </c>
      <c r="B790" s="3" t="s">
        <v>1133</v>
      </c>
      <c r="C790" s="3" t="s">
        <v>5242</v>
      </c>
      <c r="D790" s="6">
        <v>10000</v>
      </c>
      <c r="E790" s="8">
        <v>1438</v>
      </c>
      <c r="F790" t="s">
        <v>8220</v>
      </c>
      <c r="G790" t="s">
        <v>8228</v>
      </c>
      <c r="H790" t="s">
        <v>8250</v>
      </c>
      <c r="I790" s="12">
        <v>42736.115405092598</v>
      </c>
      <c r="J790" s="12">
        <v>42706.115405092598</v>
      </c>
      <c r="K790" t="b">
        <v>0</v>
      </c>
      <c r="L790">
        <v>13</v>
      </c>
      <c r="M790" t="b">
        <v>0</v>
      </c>
      <c r="N790" s="15" t="s">
        <v>8322</v>
      </c>
      <c r="O790" t="s">
        <v>8324</v>
      </c>
    </row>
    <row r="791" spans="1:15" ht="48" x14ac:dyDescent="0.2">
      <c r="A791">
        <v>1133</v>
      </c>
      <c r="B791" s="3" t="s">
        <v>1134</v>
      </c>
      <c r="C791" s="3" t="s">
        <v>5243</v>
      </c>
      <c r="D791" s="6">
        <v>3000</v>
      </c>
      <c r="E791" s="8">
        <v>20</v>
      </c>
      <c r="F791" t="s">
        <v>8220</v>
      </c>
      <c r="G791" t="s">
        <v>8224</v>
      </c>
      <c r="H791" t="s">
        <v>8246</v>
      </c>
      <c r="I791" s="12">
        <v>41851.407187500001</v>
      </c>
      <c r="J791" s="12">
        <v>41821.407187500001</v>
      </c>
      <c r="K791" t="b">
        <v>0</v>
      </c>
      <c r="L791">
        <v>1</v>
      </c>
      <c r="M791" t="b">
        <v>0</v>
      </c>
      <c r="N791" s="15" t="s">
        <v>8322</v>
      </c>
      <c r="O791" t="s">
        <v>8324</v>
      </c>
    </row>
    <row r="792" spans="1:15" ht="48" x14ac:dyDescent="0.2">
      <c r="A792">
        <v>1134</v>
      </c>
      <c r="B792" s="3" t="s">
        <v>1135</v>
      </c>
      <c r="C792" s="3" t="s">
        <v>5244</v>
      </c>
      <c r="D792" s="6">
        <v>25000</v>
      </c>
      <c r="E792" s="8">
        <v>1</v>
      </c>
      <c r="F792" t="s">
        <v>8220</v>
      </c>
      <c r="G792" t="s">
        <v>8225</v>
      </c>
      <c r="H792" t="s">
        <v>8247</v>
      </c>
      <c r="I792" s="12">
        <v>41972.189583333333</v>
      </c>
      <c r="J792" s="12">
        <v>41958.285046296296</v>
      </c>
      <c r="K792" t="b">
        <v>0</v>
      </c>
      <c r="L792">
        <v>1</v>
      </c>
      <c r="M792" t="b">
        <v>0</v>
      </c>
      <c r="N792" s="15" t="s">
        <v>8322</v>
      </c>
      <c r="O792" t="s">
        <v>8324</v>
      </c>
    </row>
    <row r="793" spans="1:15" ht="64" x14ac:dyDescent="0.2">
      <c r="A793">
        <v>1135</v>
      </c>
      <c r="B793" s="3" t="s">
        <v>1136</v>
      </c>
      <c r="C793" s="3" t="s">
        <v>5245</v>
      </c>
      <c r="D793" s="6">
        <v>1000</v>
      </c>
      <c r="E793" s="8">
        <v>50</v>
      </c>
      <c r="F793" t="s">
        <v>8220</v>
      </c>
      <c r="G793" t="s">
        <v>8235</v>
      </c>
      <c r="H793" t="s">
        <v>8248</v>
      </c>
      <c r="I793" s="12">
        <v>42588.989513888882</v>
      </c>
      <c r="J793" s="12">
        <v>42558.989513888882</v>
      </c>
      <c r="K793" t="b">
        <v>0</v>
      </c>
      <c r="L793">
        <v>1</v>
      </c>
      <c r="M793" t="b">
        <v>0</v>
      </c>
      <c r="N793" s="15" t="s">
        <v>8322</v>
      </c>
      <c r="O793" t="s">
        <v>8324</v>
      </c>
    </row>
    <row r="794" spans="1:15" ht="48" x14ac:dyDescent="0.2">
      <c r="A794">
        <v>1136</v>
      </c>
      <c r="B794" s="3" t="s">
        <v>1137</v>
      </c>
      <c r="C794" s="3" t="s">
        <v>5246</v>
      </c>
      <c r="D794" s="6">
        <v>4190</v>
      </c>
      <c r="E794" s="8">
        <v>270</v>
      </c>
      <c r="F794" t="s">
        <v>8220</v>
      </c>
      <c r="G794" t="s">
        <v>8229</v>
      </c>
      <c r="H794" t="s">
        <v>8248</v>
      </c>
      <c r="I794" s="12">
        <v>42357.671631944439</v>
      </c>
      <c r="J794" s="12">
        <v>42327.671631944439</v>
      </c>
      <c r="K794" t="b">
        <v>0</v>
      </c>
      <c r="L794">
        <v>6</v>
      </c>
      <c r="M794" t="b">
        <v>0</v>
      </c>
      <c r="N794" s="15" t="s">
        <v>8322</v>
      </c>
      <c r="O794" t="s">
        <v>8324</v>
      </c>
    </row>
    <row r="795" spans="1:15" ht="48" x14ac:dyDescent="0.2">
      <c r="A795">
        <v>1137</v>
      </c>
      <c r="B795" s="3" t="s">
        <v>1138</v>
      </c>
      <c r="C795" s="3" t="s">
        <v>5247</v>
      </c>
      <c r="D795" s="6">
        <v>25000</v>
      </c>
      <c r="E795" s="8">
        <v>9875</v>
      </c>
      <c r="F795" t="s">
        <v>8220</v>
      </c>
      <c r="G795" t="s">
        <v>8223</v>
      </c>
      <c r="H795" t="s">
        <v>8245</v>
      </c>
      <c r="I795" s="12">
        <v>42483.819687499999</v>
      </c>
      <c r="J795" s="12">
        <v>42453.819687499999</v>
      </c>
      <c r="K795" t="b">
        <v>0</v>
      </c>
      <c r="L795">
        <v>39</v>
      </c>
      <c r="M795" t="b">
        <v>0</v>
      </c>
      <c r="N795" s="15" t="s">
        <v>8322</v>
      </c>
      <c r="O795" t="s">
        <v>8324</v>
      </c>
    </row>
    <row r="796" spans="1:15" ht="48" x14ac:dyDescent="0.2">
      <c r="A796">
        <v>1138</v>
      </c>
      <c r="B796" s="3" t="s">
        <v>1139</v>
      </c>
      <c r="C796" s="3" t="s">
        <v>5248</v>
      </c>
      <c r="D796" s="6">
        <v>35000</v>
      </c>
      <c r="E796" s="8">
        <v>125</v>
      </c>
      <c r="F796" t="s">
        <v>8220</v>
      </c>
      <c r="G796" t="s">
        <v>8223</v>
      </c>
      <c r="H796" t="s">
        <v>8245</v>
      </c>
      <c r="I796" s="12">
        <v>42756.9066087963</v>
      </c>
      <c r="J796" s="12">
        <v>42736.9066087963</v>
      </c>
      <c r="K796" t="b">
        <v>0</v>
      </c>
      <c r="L796">
        <v>4</v>
      </c>
      <c r="M796" t="b">
        <v>0</v>
      </c>
      <c r="N796" s="15" t="s">
        <v>8322</v>
      </c>
      <c r="O796" t="s">
        <v>8324</v>
      </c>
    </row>
    <row r="797" spans="1:15" ht="48" x14ac:dyDescent="0.2">
      <c r="A797">
        <v>1139</v>
      </c>
      <c r="B797" s="3" t="s">
        <v>1140</v>
      </c>
      <c r="C797" s="3" t="s">
        <v>5249</v>
      </c>
      <c r="D797" s="6">
        <v>8000</v>
      </c>
      <c r="E797" s="8">
        <v>5</v>
      </c>
      <c r="F797" t="s">
        <v>8220</v>
      </c>
      <c r="G797" t="s">
        <v>8223</v>
      </c>
      <c r="H797" t="s">
        <v>8245</v>
      </c>
      <c r="I797" s="12">
        <v>42005.347523148142</v>
      </c>
      <c r="J797" s="12">
        <v>41975.347523148142</v>
      </c>
      <c r="K797" t="b">
        <v>0</v>
      </c>
      <c r="L797">
        <v>1</v>
      </c>
      <c r="M797" t="b">
        <v>0</v>
      </c>
      <c r="N797" s="15" t="s">
        <v>8322</v>
      </c>
      <c r="O797" t="s">
        <v>8324</v>
      </c>
    </row>
    <row r="798" spans="1:15" ht="48" x14ac:dyDescent="0.2">
      <c r="A798">
        <v>1140</v>
      </c>
      <c r="B798" s="3" t="s">
        <v>1141</v>
      </c>
      <c r="C798" s="3" t="s">
        <v>5250</v>
      </c>
      <c r="D798" s="6">
        <v>5000</v>
      </c>
      <c r="E798" s="8">
        <v>0</v>
      </c>
      <c r="F798" t="s">
        <v>8220</v>
      </c>
      <c r="G798" t="s">
        <v>8224</v>
      </c>
      <c r="H798" t="s">
        <v>8246</v>
      </c>
      <c r="I798" s="12">
        <v>42222.462048611109</v>
      </c>
      <c r="J798" s="12">
        <v>42192.462048611109</v>
      </c>
      <c r="K798" t="b">
        <v>0</v>
      </c>
      <c r="L798">
        <v>0</v>
      </c>
      <c r="M798" t="b">
        <v>0</v>
      </c>
      <c r="N798" s="15" t="s">
        <v>8322</v>
      </c>
      <c r="O798" t="s">
        <v>8324</v>
      </c>
    </row>
    <row r="799" spans="1:15" ht="16" x14ac:dyDescent="0.2">
      <c r="A799">
        <v>1141</v>
      </c>
      <c r="B799" s="3" t="s">
        <v>1142</v>
      </c>
      <c r="C799" s="3" t="s">
        <v>5251</v>
      </c>
      <c r="D799" s="6">
        <v>500</v>
      </c>
      <c r="E799" s="8">
        <v>0</v>
      </c>
      <c r="F799" t="s">
        <v>8220</v>
      </c>
      <c r="G799" t="s">
        <v>8235</v>
      </c>
      <c r="H799" t="s">
        <v>8248</v>
      </c>
      <c r="I799" s="12">
        <v>42194.699652777781</v>
      </c>
      <c r="J799" s="12">
        <v>42164.699652777781</v>
      </c>
      <c r="K799" t="b">
        <v>0</v>
      </c>
      <c r="L799">
        <v>0</v>
      </c>
      <c r="M799" t="b">
        <v>0</v>
      </c>
      <c r="N799" s="15" t="s">
        <v>8322</v>
      </c>
      <c r="O799" t="s">
        <v>8324</v>
      </c>
    </row>
    <row r="800" spans="1:15" ht="48" x14ac:dyDescent="0.2">
      <c r="A800">
        <v>1142</v>
      </c>
      <c r="B800" s="3" t="s">
        <v>1143</v>
      </c>
      <c r="C800" s="3" t="s">
        <v>5252</v>
      </c>
      <c r="D800" s="6">
        <v>4000</v>
      </c>
      <c r="E800" s="8">
        <v>0</v>
      </c>
      <c r="F800" t="s">
        <v>8220</v>
      </c>
      <c r="G800" t="s">
        <v>8223</v>
      </c>
      <c r="H800" t="s">
        <v>8245</v>
      </c>
      <c r="I800" s="12">
        <v>42052.006099537044</v>
      </c>
      <c r="J800" s="12">
        <v>42022.006099537044</v>
      </c>
      <c r="K800" t="b">
        <v>0</v>
      </c>
      <c r="L800">
        <v>0</v>
      </c>
      <c r="M800" t="b">
        <v>0</v>
      </c>
      <c r="N800" s="15" t="s">
        <v>8322</v>
      </c>
      <c r="O800" t="s">
        <v>8324</v>
      </c>
    </row>
    <row r="801" spans="1:15" ht="48" x14ac:dyDescent="0.2">
      <c r="A801">
        <v>1143</v>
      </c>
      <c r="B801" s="3" t="s">
        <v>1144</v>
      </c>
      <c r="C801" s="3" t="s">
        <v>5253</v>
      </c>
      <c r="D801" s="6">
        <v>45000</v>
      </c>
      <c r="E801" s="8">
        <v>186</v>
      </c>
      <c r="F801" t="s">
        <v>8220</v>
      </c>
      <c r="G801" t="s">
        <v>8223</v>
      </c>
      <c r="H801" t="s">
        <v>8245</v>
      </c>
      <c r="I801" s="12">
        <v>42355.19358796296</v>
      </c>
      <c r="J801" s="12">
        <v>42325.19358796296</v>
      </c>
      <c r="K801" t="b">
        <v>0</v>
      </c>
      <c r="L801">
        <v>8</v>
      </c>
      <c r="M801" t="b">
        <v>0</v>
      </c>
      <c r="N801" s="15" t="s">
        <v>8322</v>
      </c>
      <c r="O801" t="s">
        <v>8324</v>
      </c>
    </row>
    <row r="802" spans="1:15" ht="48" x14ac:dyDescent="0.2">
      <c r="A802">
        <v>1861</v>
      </c>
      <c r="B802" s="3" t="s">
        <v>1862</v>
      </c>
      <c r="C802" s="3" t="s">
        <v>5971</v>
      </c>
      <c r="D802" s="6">
        <v>250000</v>
      </c>
      <c r="E802" s="8">
        <v>0</v>
      </c>
      <c r="F802" t="s">
        <v>8220</v>
      </c>
      <c r="G802" t="s">
        <v>8224</v>
      </c>
      <c r="H802" t="s">
        <v>8246</v>
      </c>
      <c r="I802" s="12">
        <v>42030.300243055557</v>
      </c>
      <c r="J802" s="12">
        <v>42000.300243055557</v>
      </c>
      <c r="K802" t="b">
        <v>0</v>
      </c>
      <c r="L802">
        <v>0</v>
      </c>
      <c r="M802" t="b">
        <v>0</v>
      </c>
      <c r="N802" s="15" t="s">
        <v>8322</v>
      </c>
      <c r="O802" t="s">
        <v>8324</v>
      </c>
    </row>
    <row r="803" spans="1:15" ht="48" x14ac:dyDescent="0.2">
      <c r="A803">
        <v>1862</v>
      </c>
      <c r="B803" s="3" t="s">
        <v>1863</v>
      </c>
      <c r="C803" s="3" t="s">
        <v>5972</v>
      </c>
      <c r="D803" s="6">
        <v>18000</v>
      </c>
      <c r="E803" s="8">
        <v>1455</v>
      </c>
      <c r="F803" t="s">
        <v>8220</v>
      </c>
      <c r="G803" t="s">
        <v>8223</v>
      </c>
      <c r="H803" t="s">
        <v>8245</v>
      </c>
      <c r="I803" s="12">
        <v>42802.3125</v>
      </c>
      <c r="J803" s="12">
        <v>42755.492754629624</v>
      </c>
      <c r="K803" t="b">
        <v>0</v>
      </c>
      <c r="L803">
        <v>16</v>
      </c>
      <c r="M803" t="b">
        <v>0</v>
      </c>
      <c r="N803" s="15" t="s">
        <v>8322</v>
      </c>
      <c r="O803" t="s">
        <v>8324</v>
      </c>
    </row>
    <row r="804" spans="1:15" ht="48" x14ac:dyDescent="0.2">
      <c r="A804">
        <v>1863</v>
      </c>
      <c r="B804" s="3" t="s">
        <v>1864</v>
      </c>
      <c r="C804" s="3" t="s">
        <v>5973</v>
      </c>
      <c r="D804" s="6">
        <v>2500</v>
      </c>
      <c r="E804" s="8">
        <v>10</v>
      </c>
      <c r="F804" t="s">
        <v>8220</v>
      </c>
      <c r="G804" t="s">
        <v>8223</v>
      </c>
      <c r="H804" t="s">
        <v>8245</v>
      </c>
      <c r="I804" s="12">
        <v>41802.797280092593</v>
      </c>
      <c r="J804" s="12">
        <v>41772.797280092593</v>
      </c>
      <c r="K804" t="b">
        <v>0</v>
      </c>
      <c r="L804">
        <v>2</v>
      </c>
      <c r="M804" t="b">
        <v>0</v>
      </c>
      <c r="N804" s="15" t="s">
        <v>8322</v>
      </c>
      <c r="O804" t="s">
        <v>8324</v>
      </c>
    </row>
    <row r="805" spans="1:15" ht="48" x14ac:dyDescent="0.2">
      <c r="A805">
        <v>1864</v>
      </c>
      <c r="B805" s="3" t="s">
        <v>1865</v>
      </c>
      <c r="C805" s="3" t="s">
        <v>5974</v>
      </c>
      <c r="D805" s="6">
        <v>6500</v>
      </c>
      <c r="E805" s="8">
        <v>2788</v>
      </c>
      <c r="F805" t="s">
        <v>8220</v>
      </c>
      <c r="G805" t="s">
        <v>8223</v>
      </c>
      <c r="H805" t="s">
        <v>8245</v>
      </c>
      <c r="I805" s="12">
        <v>41763.716435185182</v>
      </c>
      <c r="J805" s="12">
        <v>41733.716435185182</v>
      </c>
      <c r="K805" t="b">
        <v>0</v>
      </c>
      <c r="L805">
        <v>48</v>
      </c>
      <c r="M805" t="b">
        <v>0</v>
      </c>
      <c r="N805" s="15" t="s">
        <v>8322</v>
      </c>
      <c r="O805" t="s">
        <v>8324</v>
      </c>
    </row>
    <row r="806" spans="1:15" ht="48" x14ac:dyDescent="0.2">
      <c r="A806">
        <v>1865</v>
      </c>
      <c r="B806" s="3" t="s">
        <v>1866</v>
      </c>
      <c r="C806" s="3" t="s">
        <v>5975</v>
      </c>
      <c r="D806" s="6">
        <v>110000</v>
      </c>
      <c r="E806" s="8">
        <v>4</v>
      </c>
      <c r="F806" t="s">
        <v>8220</v>
      </c>
      <c r="G806" t="s">
        <v>8224</v>
      </c>
      <c r="H806" t="s">
        <v>8246</v>
      </c>
      <c r="I806" s="12">
        <v>42680.409108796302</v>
      </c>
      <c r="J806" s="12">
        <v>42645.367442129631</v>
      </c>
      <c r="K806" t="b">
        <v>0</v>
      </c>
      <c r="L806">
        <v>2</v>
      </c>
      <c r="M806" t="b">
        <v>0</v>
      </c>
      <c r="N806" s="15" t="s">
        <v>8322</v>
      </c>
      <c r="O806" t="s">
        <v>8324</v>
      </c>
    </row>
    <row r="807" spans="1:15" ht="48" x14ac:dyDescent="0.2">
      <c r="A807">
        <v>1866</v>
      </c>
      <c r="B807" s="3" t="s">
        <v>1867</v>
      </c>
      <c r="C807" s="3" t="s">
        <v>5976</v>
      </c>
      <c r="D807" s="6">
        <v>25000</v>
      </c>
      <c r="E807" s="8">
        <v>125</v>
      </c>
      <c r="F807" t="s">
        <v>8220</v>
      </c>
      <c r="G807" t="s">
        <v>8223</v>
      </c>
      <c r="H807" t="s">
        <v>8245</v>
      </c>
      <c r="I807" s="12">
        <v>42795.166666666672</v>
      </c>
      <c r="J807" s="12">
        <v>42742.246493055558</v>
      </c>
      <c r="K807" t="b">
        <v>0</v>
      </c>
      <c r="L807">
        <v>2</v>
      </c>
      <c r="M807" t="b">
        <v>0</v>
      </c>
      <c r="N807" s="15" t="s">
        <v>8322</v>
      </c>
      <c r="O807" t="s">
        <v>8324</v>
      </c>
    </row>
    <row r="808" spans="1:15" ht="48" x14ac:dyDescent="0.2">
      <c r="A808">
        <v>1867</v>
      </c>
      <c r="B808" s="3" t="s">
        <v>1868</v>
      </c>
      <c r="C808" s="3" t="s">
        <v>5977</v>
      </c>
      <c r="D808" s="6">
        <v>20000</v>
      </c>
      <c r="E808" s="8">
        <v>10</v>
      </c>
      <c r="F808" t="s">
        <v>8220</v>
      </c>
      <c r="G808" t="s">
        <v>8223</v>
      </c>
      <c r="H808" t="s">
        <v>8245</v>
      </c>
      <c r="I808" s="12">
        <v>42679.924907407403</v>
      </c>
      <c r="J808" s="12">
        <v>42649.924907407403</v>
      </c>
      <c r="K808" t="b">
        <v>0</v>
      </c>
      <c r="L808">
        <v>1</v>
      </c>
      <c r="M808" t="b">
        <v>0</v>
      </c>
      <c r="N808" s="15" t="s">
        <v>8322</v>
      </c>
      <c r="O808" t="s">
        <v>8324</v>
      </c>
    </row>
    <row r="809" spans="1:15" ht="48" x14ac:dyDescent="0.2">
      <c r="A809">
        <v>1868</v>
      </c>
      <c r="B809" s="3" t="s">
        <v>1869</v>
      </c>
      <c r="C809" s="3" t="s">
        <v>5978</v>
      </c>
      <c r="D809" s="6">
        <v>25000</v>
      </c>
      <c r="E809" s="8">
        <v>1217</v>
      </c>
      <c r="F809" t="s">
        <v>8220</v>
      </c>
      <c r="G809" t="s">
        <v>8223</v>
      </c>
      <c r="H809" t="s">
        <v>8245</v>
      </c>
      <c r="I809" s="12">
        <v>42353.332638888889</v>
      </c>
      <c r="J809" s="12">
        <v>42328.779224537036</v>
      </c>
      <c r="K809" t="b">
        <v>0</v>
      </c>
      <c r="L809">
        <v>17</v>
      </c>
      <c r="M809" t="b">
        <v>0</v>
      </c>
      <c r="N809" s="15" t="s">
        <v>8322</v>
      </c>
      <c r="O809" t="s">
        <v>8324</v>
      </c>
    </row>
    <row r="810" spans="1:15" ht="48" x14ac:dyDescent="0.2">
      <c r="A810">
        <v>1869</v>
      </c>
      <c r="B810" s="3" t="s">
        <v>1870</v>
      </c>
      <c r="C810" s="3" t="s">
        <v>5979</v>
      </c>
      <c r="D810" s="6">
        <v>10000</v>
      </c>
      <c r="E810" s="8">
        <v>0</v>
      </c>
      <c r="F810" t="s">
        <v>8220</v>
      </c>
      <c r="G810" t="s">
        <v>8223</v>
      </c>
      <c r="H810" t="s">
        <v>8245</v>
      </c>
      <c r="I810" s="12">
        <v>42739.002881944441</v>
      </c>
      <c r="J810" s="12">
        <v>42709.002881944441</v>
      </c>
      <c r="K810" t="b">
        <v>0</v>
      </c>
      <c r="L810">
        <v>0</v>
      </c>
      <c r="M810" t="b">
        <v>0</v>
      </c>
      <c r="N810" s="15" t="s">
        <v>8322</v>
      </c>
      <c r="O810" t="s">
        <v>8324</v>
      </c>
    </row>
    <row r="811" spans="1:15" ht="48" x14ac:dyDescent="0.2">
      <c r="A811">
        <v>1870</v>
      </c>
      <c r="B811" s="3" t="s">
        <v>1871</v>
      </c>
      <c r="C811" s="3" t="s">
        <v>5980</v>
      </c>
      <c r="D811" s="6">
        <v>3500</v>
      </c>
      <c r="E811" s="8">
        <v>361</v>
      </c>
      <c r="F811" t="s">
        <v>8220</v>
      </c>
      <c r="G811" t="s">
        <v>8223</v>
      </c>
      <c r="H811" t="s">
        <v>8245</v>
      </c>
      <c r="I811" s="12">
        <v>42400.178472222222</v>
      </c>
      <c r="J811" s="12">
        <v>42371.355729166666</v>
      </c>
      <c r="K811" t="b">
        <v>0</v>
      </c>
      <c r="L811">
        <v>11</v>
      </c>
      <c r="M811" t="b">
        <v>0</v>
      </c>
      <c r="N811" s="15" t="s">
        <v>8322</v>
      </c>
      <c r="O811" t="s">
        <v>8324</v>
      </c>
    </row>
    <row r="812" spans="1:15" ht="48" x14ac:dyDescent="0.2">
      <c r="A812">
        <v>1871</v>
      </c>
      <c r="B812" s="3" t="s">
        <v>1872</v>
      </c>
      <c r="C812" s="3" t="s">
        <v>5981</v>
      </c>
      <c r="D812" s="6">
        <v>6500</v>
      </c>
      <c r="E812" s="8">
        <v>4666</v>
      </c>
      <c r="F812" t="s">
        <v>8220</v>
      </c>
      <c r="G812" t="s">
        <v>8223</v>
      </c>
      <c r="H812" t="s">
        <v>8245</v>
      </c>
      <c r="I812" s="12">
        <v>41963.825243055559</v>
      </c>
      <c r="J812" s="12">
        <v>41923.783576388887</v>
      </c>
      <c r="K812" t="b">
        <v>0</v>
      </c>
      <c r="L812">
        <v>95</v>
      </c>
      <c r="M812" t="b">
        <v>0</v>
      </c>
      <c r="N812" s="15" t="s">
        <v>8322</v>
      </c>
      <c r="O812" t="s">
        <v>8324</v>
      </c>
    </row>
    <row r="813" spans="1:15" ht="48" x14ac:dyDescent="0.2">
      <c r="A813">
        <v>1872</v>
      </c>
      <c r="B813" s="3" t="s">
        <v>1873</v>
      </c>
      <c r="C813" s="3" t="s">
        <v>5982</v>
      </c>
      <c r="D813" s="6">
        <v>20000</v>
      </c>
      <c r="E813" s="8">
        <v>212</v>
      </c>
      <c r="F813" t="s">
        <v>8220</v>
      </c>
      <c r="G813" t="s">
        <v>8223</v>
      </c>
      <c r="H813" t="s">
        <v>8245</v>
      </c>
      <c r="I813" s="12">
        <v>42185.129652777774</v>
      </c>
      <c r="J813" s="12">
        <v>42155.129652777774</v>
      </c>
      <c r="K813" t="b">
        <v>0</v>
      </c>
      <c r="L813">
        <v>13</v>
      </c>
      <c r="M813" t="b">
        <v>0</v>
      </c>
      <c r="N813" s="15" t="s">
        <v>8322</v>
      </c>
      <c r="O813" t="s">
        <v>8324</v>
      </c>
    </row>
    <row r="814" spans="1:15" ht="48" x14ac:dyDescent="0.2">
      <c r="A814">
        <v>1873</v>
      </c>
      <c r="B814" s="3" t="s">
        <v>1874</v>
      </c>
      <c r="C814" s="3" t="s">
        <v>5983</v>
      </c>
      <c r="D814" s="6">
        <v>8000</v>
      </c>
      <c r="E814" s="8">
        <v>36</v>
      </c>
      <c r="F814" t="s">
        <v>8220</v>
      </c>
      <c r="G814" t="s">
        <v>8228</v>
      </c>
      <c r="H814" t="s">
        <v>8250</v>
      </c>
      <c r="I814" s="12">
        <v>42193.697916666672</v>
      </c>
      <c r="J814" s="12">
        <v>42164.615856481483</v>
      </c>
      <c r="K814" t="b">
        <v>0</v>
      </c>
      <c r="L814">
        <v>2</v>
      </c>
      <c r="M814" t="b">
        <v>0</v>
      </c>
      <c r="N814" s="15" t="s">
        <v>8322</v>
      </c>
      <c r="O814" t="s">
        <v>8324</v>
      </c>
    </row>
    <row r="815" spans="1:15" ht="48" x14ac:dyDescent="0.2">
      <c r="A815">
        <v>1874</v>
      </c>
      <c r="B815" s="3" t="s">
        <v>1875</v>
      </c>
      <c r="C815" s="3" t="s">
        <v>5984</v>
      </c>
      <c r="D815" s="6">
        <v>160000</v>
      </c>
      <c r="E815" s="8">
        <v>26</v>
      </c>
      <c r="F815" t="s">
        <v>8220</v>
      </c>
      <c r="G815" t="s">
        <v>8223</v>
      </c>
      <c r="H815" t="s">
        <v>8245</v>
      </c>
      <c r="I815" s="12">
        <v>42549.969131944439</v>
      </c>
      <c r="J815" s="12">
        <v>42529.969131944439</v>
      </c>
      <c r="K815" t="b">
        <v>0</v>
      </c>
      <c r="L815">
        <v>2</v>
      </c>
      <c r="M815" t="b">
        <v>0</v>
      </c>
      <c r="N815" s="15" t="s">
        <v>8322</v>
      </c>
      <c r="O815" t="s">
        <v>8324</v>
      </c>
    </row>
    <row r="816" spans="1:15" ht="32" x14ac:dyDescent="0.2">
      <c r="A816">
        <v>1875</v>
      </c>
      <c r="B816" s="3" t="s">
        <v>1876</v>
      </c>
      <c r="C816" s="3" t="s">
        <v>5985</v>
      </c>
      <c r="D816" s="6">
        <v>10000</v>
      </c>
      <c r="E816" s="8">
        <v>51</v>
      </c>
      <c r="F816" t="s">
        <v>8220</v>
      </c>
      <c r="G816" t="s">
        <v>8223</v>
      </c>
      <c r="H816" t="s">
        <v>8245</v>
      </c>
      <c r="I816" s="12">
        <v>42588.899398148147</v>
      </c>
      <c r="J816" s="12">
        <v>42528.899398148147</v>
      </c>
      <c r="K816" t="b">
        <v>0</v>
      </c>
      <c r="L816">
        <v>3</v>
      </c>
      <c r="M816" t="b">
        <v>0</v>
      </c>
      <c r="N816" s="15" t="s">
        <v>8322</v>
      </c>
      <c r="O816" t="s">
        <v>8324</v>
      </c>
    </row>
    <row r="817" spans="1:15" ht="48" x14ac:dyDescent="0.2">
      <c r="A817">
        <v>1876</v>
      </c>
      <c r="B817" s="3" t="s">
        <v>1877</v>
      </c>
      <c r="C817" s="3" t="s">
        <v>5986</v>
      </c>
      <c r="D817" s="6">
        <v>280</v>
      </c>
      <c r="E817" s="8">
        <v>0</v>
      </c>
      <c r="F817" t="s">
        <v>8220</v>
      </c>
      <c r="G817" t="s">
        <v>8225</v>
      </c>
      <c r="H817" t="s">
        <v>8247</v>
      </c>
      <c r="I817" s="12">
        <v>41806.284780092588</v>
      </c>
      <c r="J817" s="12">
        <v>41776.284780092588</v>
      </c>
      <c r="K817" t="b">
        <v>0</v>
      </c>
      <c r="L817">
        <v>0</v>
      </c>
      <c r="M817" t="b">
        <v>0</v>
      </c>
      <c r="N817" s="15" t="s">
        <v>8322</v>
      </c>
      <c r="O817" t="s">
        <v>8324</v>
      </c>
    </row>
    <row r="818" spans="1:15" ht="32" x14ac:dyDescent="0.2">
      <c r="A818">
        <v>1877</v>
      </c>
      <c r="B818" s="3" t="s">
        <v>1878</v>
      </c>
      <c r="C818" s="3" t="s">
        <v>5987</v>
      </c>
      <c r="D818" s="6">
        <v>60</v>
      </c>
      <c r="E818" s="8">
        <v>0</v>
      </c>
      <c r="F818" t="s">
        <v>8220</v>
      </c>
      <c r="G818" t="s">
        <v>8223</v>
      </c>
      <c r="H818" t="s">
        <v>8245</v>
      </c>
      <c r="I818" s="12">
        <v>42064.029224537036</v>
      </c>
      <c r="J818" s="12">
        <v>42035.029224537036</v>
      </c>
      <c r="K818" t="b">
        <v>0</v>
      </c>
      <c r="L818">
        <v>0</v>
      </c>
      <c r="M818" t="b">
        <v>0</v>
      </c>
      <c r="N818" s="15" t="s">
        <v>8322</v>
      </c>
      <c r="O818" t="s">
        <v>8324</v>
      </c>
    </row>
    <row r="819" spans="1:15" ht="48" x14ac:dyDescent="0.2">
      <c r="A819">
        <v>1878</v>
      </c>
      <c r="B819" s="3" t="s">
        <v>1879</v>
      </c>
      <c r="C819" s="3" t="s">
        <v>5988</v>
      </c>
      <c r="D819" s="6">
        <v>8000</v>
      </c>
      <c r="E819" s="8">
        <v>0</v>
      </c>
      <c r="F819" t="s">
        <v>8220</v>
      </c>
      <c r="G819" t="s">
        <v>8225</v>
      </c>
      <c r="H819" t="s">
        <v>8247</v>
      </c>
      <c r="I819" s="12">
        <v>41803.008738425924</v>
      </c>
      <c r="J819" s="12">
        <v>41773.008738425924</v>
      </c>
      <c r="K819" t="b">
        <v>0</v>
      </c>
      <c r="L819">
        <v>0</v>
      </c>
      <c r="M819" t="b">
        <v>0</v>
      </c>
      <c r="N819" s="15" t="s">
        <v>8322</v>
      </c>
      <c r="O819" t="s">
        <v>8324</v>
      </c>
    </row>
    <row r="820" spans="1:15" ht="48" x14ac:dyDescent="0.2">
      <c r="A820">
        <v>1879</v>
      </c>
      <c r="B820" s="3" t="s">
        <v>1880</v>
      </c>
      <c r="C820" s="3" t="s">
        <v>5989</v>
      </c>
      <c r="D820" s="6">
        <v>5000</v>
      </c>
      <c r="E820" s="8">
        <v>6</v>
      </c>
      <c r="F820" t="s">
        <v>8220</v>
      </c>
      <c r="G820" t="s">
        <v>8226</v>
      </c>
      <c r="H820" t="s">
        <v>8248</v>
      </c>
      <c r="I820" s="12">
        <v>42443.607974537037</v>
      </c>
      <c r="J820" s="12">
        <v>42413.649641203709</v>
      </c>
      <c r="K820" t="b">
        <v>0</v>
      </c>
      <c r="L820">
        <v>2</v>
      </c>
      <c r="M820" t="b">
        <v>0</v>
      </c>
      <c r="N820" s="15" t="s">
        <v>8322</v>
      </c>
      <c r="O820" t="s">
        <v>8324</v>
      </c>
    </row>
    <row r="821" spans="1:15" ht="32" x14ac:dyDescent="0.2">
      <c r="A821">
        <v>1880</v>
      </c>
      <c r="B821" s="3" t="s">
        <v>1881</v>
      </c>
      <c r="C821" s="3" t="s">
        <v>5990</v>
      </c>
      <c r="D821" s="6">
        <v>5000</v>
      </c>
      <c r="E821" s="8">
        <v>1004</v>
      </c>
      <c r="F821" t="s">
        <v>8220</v>
      </c>
      <c r="G821" t="s">
        <v>8224</v>
      </c>
      <c r="H821" t="s">
        <v>8246</v>
      </c>
      <c r="I821" s="12">
        <v>42459.525231481486</v>
      </c>
      <c r="J821" s="12">
        <v>42430.566898148143</v>
      </c>
      <c r="K821" t="b">
        <v>0</v>
      </c>
      <c r="L821">
        <v>24</v>
      </c>
      <c r="M821" t="b">
        <v>0</v>
      </c>
      <c r="N821" s="15" t="s">
        <v>8322</v>
      </c>
      <c r="O821" t="s">
        <v>8324</v>
      </c>
    </row>
    <row r="822" spans="1:15" ht="32" x14ac:dyDescent="0.2">
      <c r="A822">
        <v>2121</v>
      </c>
      <c r="B822" s="3" t="s">
        <v>2122</v>
      </c>
      <c r="C822" s="3" t="s">
        <v>6231</v>
      </c>
      <c r="D822" s="6">
        <v>50000</v>
      </c>
      <c r="E822" s="8">
        <v>284</v>
      </c>
      <c r="F822" t="s">
        <v>8220</v>
      </c>
      <c r="G822" t="s">
        <v>8239</v>
      </c>
      <c r="H822" t="s">
        <v>8256</v>
      </c>
      <c r="I822" s="12">
        <v>42746.7424537037</v>
      </c>
      <c r="J822" s="12">
        <v>42716.7424537037</v>
      </c>
      <c r="K822" t="b">
        <v>0</v>
      </c>
      <c r="L822">
        <v>10</v>
      </c>
      <c r="M822" t="b">
        <v>0</v>
      </c>
      <c r="N822" s="15" t="s">
        <v>8322</v>
      </c>
      <c r="O822" t="s">
        <v>8323</v>
      </c>
    </row>
    <row r="823" spans="1:15" ht="32" x14ac:dyDescent="0.2">
      <c r="A823">
        <v>2122</v>
      </c>
      <c r="B823" s="3" t="s">
        <v>2123</v>
      </c>
      <c r="C823" s="3" t="s">
        <v>6232</v>
      </c>
      <c r="D823" s="6">
        <v>80000</v>
      </c>
      <c r="E823" s="8">
        <v>310</v>
      </c>
      <c r="F823" t="s">
        <v>8220</v>
      </c>
      <c r="G823" t="s">
        <v>8237</v>
      </c>
      <c r="H823" t="s">
        <v>8255</v>
      </c>
      <c r="I823" s="12">
        <v>42742.300567129627</v>
      </c>
      <c r="J823" s="12">
        <v>42712.300567129627</v>
      </c>
      <c r="K823" t="b">
        <v>0</v>
      </c>
      <c r="L823">
        <v>3</v>
      </c>
      <c r="M823" t="b">
        <v>0</v>
      </c>
      <c r="N823" s="15" t="s">
        <v>8322</v>
      </c>
      <c r="O823" t="s">
        <v>8323</v>
      </c>
    </row>
    <row r="824" spans="1:15" ht="64" x14ac:dyDescent="0.2">
      <c r="A824">
        <v>2123</v>
      </c>
      <c r="B824" s="3" t="s">
        <v>2124</v>
      </c>
      <c r="C824" s="3" t="s">
        <v>6233</v>
      </c>
      <c r="D824" s="6">
        <v>500</v>
      </c>
      <c r="E824" s="8">
        <v>50</v>
      </c>
      <c r="F824" t="s">
        <v>8220</v>
      </c>
      <c r="G824" t="s">
        <v>8223</v>
      </c>
      <c r="H824" t="s">
        <v>8245</v>
      </c>
      <c r="I824" s="12">
        <v>40252.290972222225</v>
      </c>
      <c r="J824" s="12">
        <v>40198.424849537041</v>
      </c>
      <c r="K824" t="b">
        <v>0</v>
      </c>
      <c r="L824">
        <v>5</v>
      </c>
      <c r="M824" t="b">
        <v>0</v>
      </c>
      <c r="N824" s="15" t="s">
        <v>8322</v>
      </c>
      <c r="O824" t="s">
        <v>8323</v>
      </c>
    </row>
    <row r="825" spans="1:15" ht="48" x14ac:dyDescent="0.2">
      <c r="A825">
        <v>2124</v>
      </c>
      <c r="B825" s="3" t="s">
        <v>2125</v>
      </c>
      <c r="C825" s="3" t="s">
        <v>6234</v>
      </c>
      <c r="D825" s="6">
        <v>1100</v>
      </c>
      <c r="E825" s="8">
        <v>115</v>
      </c>
      <c r="F825" t="s">
        <v>8220</v>
      </c>
      <c r="G825" t="s">
        <v>8223</v>
      </c>
      <c r="H825" t="s">
        <v>8245</v>
      </c>
      <c r="I825" s="12">
        <v>40512.208333333336</v>
      </c>
      <c r="J825" s="12">
        <v>40464.028182870366</v>
      </c>
      <c r="K825" t="b">
        <v>0</v>
      </c>
      <c r="L825">
        <v>5</v>
      </c>
      <c r="M825" t="b">
        <v>0</v>
      </c>
      <c r="N825" s="15" t="s">
        <v>8322</v>
      </c>
      <c r="O825" t="s">
        <v>8323</v>
      </c>
    </row>
    <row r="826" spans="1:15" ht="48" x14ac:dyDescent="0.2">
      <c r="A826">
        <v>2125</v>
      </c>
      <c r="B826" s="3" t="s">
        <v>2126</v>
      </c>
      <c r="C826" s="3" t="s">
        <v>6235</v>
      </c>
      <c r="D826" s="6">
        <v>60000</v>
      </c>
      <c r="E826" s="8">
        <v>852</v>
      </c>
      <c r="F826" t="s">
        <v>8220</v>
      </c>
      <c r="G826" t="s">
        <v>8223</v>
      </c>
      <c r="H826" t="s">
        <v>8245</v>
      </c>
      <c r="I826" s="12">
        <v>42221.023530092592</v>
      </c>
      <c r="J826" s="12">
        <v>42191.023530092592</v>
      </c>
      <c r="K826" t="b">
        <v>0</v>
      </c>
      <c r="L826">
        <v>27</v>
      </c>
      <c r="M826" t="b">
        <v>0</v>
      </c>
      <c r="N826" s="15" t="s">
        <v>8322</v>
      </c>
      <c r="O826" t="s">
        <v>8323</v>
      </c>
    </row>
    <row r="827" spans="1:15" ht="48" x14ac:dyDescent="0.2">
      <c r="A827">
        <v>2126</v>
      </c>
      <c r="B827" s="3" t="s">
        <v>2127</v>
      </c>
      <c r="C827" s="3" t="s">
        <v>6236</v>
      </c>
      <c r="D827" s="6">
        <v>20000</v>
      </c>
      <c r="E827" s="8">
        <v>10</v>
      </c>
      <c r="F827" t="s">
        <v>8220</v>
      </c>
      <c r="G827" t="s">
        <v>8223</v>
      </c>
      <c r="H827" t="s">
        <v>8245</v>
      </c>
      <c r="I827" s="12">
        <v>41981.973229166666</v>
      </c>
      <c r="J827" s="12">
        <v>41951.973229166666</v>
      </c>
      <c r="K827" t="b">
        <v>0</v>
      </c>
      <c r="L827">
        <v>2</v>
      </c>
      <c r="M827" t="b">
        <v>0</v>
      </c>
      <c r="N827" s="15" t="s">
        <v>8322</v>
      </c>
      <c r="O827" t="s">
        <v>8323</v>
      </c>
    </row>
    <row r="828" spans="1:15" ht="16" x14ac:dyDescent="0.2">
      <c r="A828">
        <v>2127</v>
      </c>
      <c r="B828" s="3" t="s">
        <v>2128</v>
      </c>
      <c r="C828" s="3" t="s">
        <v>6237</v>
      </c>
      <c r="D828" s="6">
        <v>28000</v>
      </c>
      <c r="E828" s="8">
        <v>8076</v>
      </c>
      <c r="F828" t="s">
        <v>8220</v>
      </c>
      <c r="G828" t="s">
        <v>8224</v>
      </c>
      <c r="H828" t="s">
        <v>8246</v>
      </c>
      <c r="I828" s="12">
        <v>42075.463692129633</v>
      </c>
      <c r="J828" s="12">
        <v>42045.50535879629</v>
      </c>
      <c r="K828" t="b">
        <v>0</v>
      </c>
      <c r="L828">
        <v>236</v>
      </c>
      <c r="M828" t="b">
        <v>0</v>
      </c>
      <c r="N828" s="15" t="s">
        <v>8322</v>
      </c>
      <c r="O828" t="s">
        <v>8323</v>
      </c>
    </row>
    <row r="829" spans="1:15" ht="48" x14ac:dyDescent="0.2">
      <c r="A829">
        <v>2128</v>
      </c>
      <c r="B829" s="3" t="s">
        <v>2129</v>
      </c>
      <c r="C829" s="3" t="s">
        <v>6238</v>
      </c>
      <c r="D829" s="6">
        <v>15000</v>
      </c>
      <c r="E829" s="8">
        <v>25</v>
      </c>
      <c r="F829" t="s">
        <v>8220</v>
      </c>
      <c r="G829" t="s">
        <v>8228</v>
      </c>
      <c r="H829" t="s">
        <v>8250</v>
      </c>
      <c r="I829" s="12">
        <v>41903.772789351853</v>
      </c>
      <c r="J829" s="12">
        <v>41843.772789351853</v>
      </c>
      <c r="K829" t="b">
        <v>0</v>
      </c>
      <c r="L829">
        <v>1</v>
      </c>
      <c r="M829" t="b">
        <v>0</v>
      </c>
      <c r="N829" s="15" t="s">
        <v>8322</v>
      </c>
      <c r="O829" t="s">
        <v>8323</v>
      </c>
    </row>
    <row r="830" spans="1:15" ht="48" x14ac:dyDescent="0.2">
      <c r="A830">
        <v>2129</v>
      </c>
      <c r="B830" s="3" t="s">
        <v>2130</v>
      </c>
      <c r="C830" s="3" t="s">
        <v>6239</v>
      </c>
      <c r="D830" s="6">
        <v>2000</v>
      </c>
      <c r="E830" s="8">
        <v>236</v>
      </c>
      <c r="F830" t="s">
        <v>8220</v>
      </c>
      <c r="G830" t="s">
        <v>8223</v>
      </c>
      <c r="H830" t="s">
        <v>8245</v>
      </c>
      <c r="I830" s="12">
        <v>42439.024305555555</v>
      </c>
      <c r="J830" s="12">
        <v>42409.024305555555</v>
      </c>
      <c r="K830" t="b">
        <v>0</v>
      </c>
      <c r="L830">
        <v>12</v>
      </c>
      <c r="M830" t="b">
        <v>0</v>
      </c>
      <c r="N830" s="15" t="s">
        <v>8322</v>
      </c>
      <c r="O830" t="s">
        <v>8323</v>
      </c>
    </row>
    <row r="831" spans="1:15" ht="32" x14ac:dyDescent="0.2">
      <c r="A831">
        <v>2130</v>
      </c>
      <c r="B831" s="3" t="s">
        <v>2131</v>
      </c>
      <c r="C831" s="3" t="s">
        <v>6240</v>
      </c>
      <c r="D831" s="6">
        <v>42000</v>
      </c>
      <c r="E831" s="8">
        <v>85</v>
      </c>
      <c r="F831" t="s">
        <v>8220</v>
      </c>
      <c r="G831" t="s">
        <v>8223</v>
      </c>
      <c r="H831" t="s">
        <v>8245</v>
      </c>
      <c r="I831" s="12">
        <v>41867.086377314816</v>
      </c>
      <c r="J831" s="12">
        <v>41832.086377314816</v>
      </c>
      <c r="K831" t="b">
        <v>0</v>
      </c>
      <c r="L831">
        <v>4</v>
      </c>
      <c r="M831" t="b">
        <v>0</v>
      </c>
      <c r="N831" s="15" t="s">
        <v>8322</v>
      </c>
      <c r="O831" t="s">
        <v>8323</v>
      </c>
    </row>
    <row r="832" spans="1:15" ht="48" x14ac:dyDescent="0.2">
      <c r="A832">
        <v>2131</v>
      </c>
      <c r="B832" s="3" t="s">
        <v>2132</v>
      </c>
      <c r="C832" s="3" t="s">
        <v>6241</v>
      </c>
      <c r="D832" s="6">
        <v>500</v>
      </c>
      <c r="E832" s="8">
        <v>25</v>
      </c>
      <c r="F832" t="s">
        <v>8220</v>
      </c>
      <c r="G832" t="s">
        <v>8223</v>
      </c>
      <c r="H832" t="s">
        <v>8245</v>
      </c>
      <c r="I832" s="12">
        <v>42197.207071759258</v>
      </c>
      <c r="J832" s="12">
        <v>42167.207071759258</v>
      </c>
      <c r="K832" t="b">
        <v>0</v>
      </c>
      <c r="L832">
        <v>3</v>
      </c>
      <c r="M832" t="b">
        <v>0</v>
      </c>
      <c r="N832" s="15" t="s">
        <v>8322</v>
      </c>
      <c r="O832" t="s">
        <v>8323</v>
      </c>
    </row>
    <row r="833" spans="1:15" ht="48" x14ac:dyDescent="0.2">
      <c r="A833">
        <v>2132</v>
      </c>
      <c r="B833" s="3" t="s">
        <v>2133</v>
      </c>
      <c r="C833" s="3" t="s">
        <v>6242</v>
      </c>
      <c r="D833" s="6">
        <v>100000</v>
      </c>
      <c r="E833" s="8">
        <v>2112.9899999999998</v>
      </c>
      <c r="F833" t="s">
        <v>8220</v>
      </c>
      <c r="G833" t="s">
        <v>8223</v>
      </c>
      <c r="H833" t="s">
        <v>8245</v>
      </c>
      <c r="I833" s="12">
        <v>41673.487175925926</v>
      </c>
      <c r="J833" s="12">
        <v>41643.487175925926</v>
      </c>
      <c r="K833" t="b">
        <v>0</v>
      </c>
      <c r="L833">
        <v>99</v>
      </c>
      <c r="M833" t="b">
        <v>0</v>
      </c>
      <c r="N833" s="15" t="s">
        <v>8322</v>
      </c>
      <c r="O833" t="s">
        <v>8323</v>
      </c>
    </row>
    <row r="834" spans="1:15" ht="48" x14ac:dyDescent="0.2">
      <c r="A834">
        <v>2133</v>
      </c>
      <c r="B834" s="3" t="s">
        <v>2134</v>
      </c>
      <c r="C834" s="3" t="s">
        <v>6243</v>
      </c>
      <c r="D834" s="6">
        <v>1000</v>
      </c>
      <c r="E834" s="8">
        <v>16</v>
      </c>
      <c r="F834" t="s">
        <v>8220</v>
      </c>
      <c r="G834" t="s">
        <v>8223</v>
      </c>
      <c r="H834" t="s">
        <v>8245</v>
      </c>
      <c r="I834" s="12">
        <v>40657.290972222225</v>
      </c>
      <c r="J834" s="12">
        <v>40619.097210648149</v>
      </c>
      <c r="K834" t="b">
        <v>0</v>
      </c>
      <c r="L834">
        <v>3</v>
      </c>
      <c r="M834" t="b">
        <v>0</v>
      </c>
      <c r="N834" s="15" t="s">
        <v>8322</v>
      </c>
      <c r="O834" t="s">
        <v>8323</v>
      </c>
    </row>
    <row r="835" spans="1:15" ht="48" x14ac:dyDescent="0.2">
      <c r="A835">
        <v>2134</v>
      </c>
      <c r="B835" s="3" t="s">
        <v>2135</v>
      </c>
      <c r="C835" s="3" t="s">
        <v>6244</v>
      </c>
      <c r="D835" s="6">
        <v>6000</v>
      </c>
      <c r="E835" s="8">
        <v>104</v>
      </c>
      <c r="F835" t="s">
        <v>8220</v>
      </c>
      <c r="G835" t="s">
        <v>8223</v>
      </c>
      <c r="H835" t="s">
        <v>8245</v>
      </c>
      <c r="I835" s="12">
        <v>41391.886469907404</v>
      </c>
      <c r="J835" s="12">
        <v>41361.886469907404</v>
      </c>
      <c r="K835" t="b">
        <v>0</v>
      </c>
      <c r="L835">
        <v>3</v>
      </c>
      <c r="M835" t="b">
        <v>0</v>
      </c>
      <c r="N835" s="15" t="s">
        <v>8322</v>
      </c>
      <c r="O835" t="s">
        <v>8323</v>
      </c>
    </row>
    <row r="836" spans="1:15" ht="48" x14ac:dyDescent="0.2">
      <c r="A836">
        <v>2135</v>
      </c>
      <c r="B836" s="3" t="s">
        <v>2136</v>
      </c>
      <c r="C836" s="3" t="s">
        <v>6245</v>
      </c>
      <c r="D836" s="6">
        <v>5000</v>
      </c>
      <c r="E836" s="8">
        <v>478</v>
      </c>
      <c r="F836" t="s">
        <v>8220</v>
      </c>
      <c r="G836" t="s">
        <v>8223</v>
      </c>
      <c r="H836" t="s">
        <v>8245</v>
      </c>
      <c r="I836" s="12">
        <v>41186.963344907403</v>
      </c>
      <c r="J836" s="12">
        <v>41156.963344907403</v>
      </c>
      <c r="K836" t="b">
        <v>0</v>
      </c>
      <c r="L836">
        <v>22</v>
      </c>
      <c r="M836" t="b">
        <v>0</v>
      </c>
      <c r="N836" s="15" t="s">
        <v>8322</v>
      </c>
      <c r="O836" t="s">
        <v>8323</v>
      </c>
    </row>
    <row r="837" spans="1:15" ht="48" x14ac:dyDescent="0.2">
      <c r="A837">
        <v>2136</v>
      </c>
      <c r="B837" s="3" t="s">
        <v>2137</v>
      </c>
      <c r="C837" s="3" t="s">
        <v>6246</v>
      </c>
      <c r="D837" s="6">
        <v>80000</v>
      </c>
      <c r="E837" s="8">
        <v>47.69</v>
      </c>
      <c r="F837" t="s">
        <v>8220</v>
      </c>
      <c r="G837" t="s">
        <v>8223</v>
      </c>
      <c r="H837" t="s">
        <v>8245</v>
      </c>
      <c r="I837" s="12">
        <v>41566.509097222224</v>
      </c>
      <c r="J837" s="12">
        <v>41536.509097222224</v>
      </c>
      <c r="K837" t="b">
        <v>0</v>
      </c>
      <c r="L837">
        <v>4</v>
      </c>
      <c r="M837" t="b">
        <v>0</v>
      </c>
      <c r="N837" s="15" t="s">
        <v>8322</v>
      </c>
      <c r="O837" t="s">
        <v>8323</v>
      </c>
    </row>
    <row r="838" spans="1:15" ht="48" x14ac:dyDescent="0.2">
      <c r="A838">
        <v>2137</v>
      </c>
      <c r="B838" s="3" t="s">
        <v>2138</v>
      </c>
      <c r="C838" s="3" t="s">
        <v>6247</v>
      </c>
      <c r="D838" s="6">
        <v>50000</v>
      </c>
      <c r="E838" s="8">
        <v>14203</v>
      </c>
      <c r="F838" t="s">
        <v>8220</v>
      </c>
      <c r="G838" t="s">
        <v>8228</v>
      </c>
      <c r="H838" t="s">
        <v>8250</v>
      </c>
      <c r="I838" s="12">
        <v>41978.771168981482</v>
      </c>
      <c r="J838" s="12">
        <v>41948.771168981482</v>
      </c>
      <c r="K838" t="b">
        <v>0</v>
      </c>
      <c r="L838">
        <v>534</v>
      </c>
      <c r="M838" t="b">
        <v>0</v>
      </c>
      <c r="N838" s="15" t="s">
        <v>8322</v>
      </c>
      <c r="O838" t="s">
        <v>8323</v>
      </c>
    </row>
    <row r="839" spans="1:15" ht="32" x14ac:dyDescent="0.2">
      <c r="A839">
        <v>2138</v>
      </c>
      <c r="B839" s="3" t="s">
        <v>2139</v>
      </c>
      <c r="C839" s="3" t="s">
        <v>6248</v>
      </c>
      <c r="D839" s="6">
        <v>1000</v>
      </c>
      <c r="E839" s="8">
        <v>128</v>
      </c>
      <c r="F839" t="s">
        <v>8220</v>
      </c>
      <c r="G839" t="s">
        <v>8224</v>
      </c>
      <c r="H839" t="s">
        <v>8246</v>
      </c>
      <c r="I839" s="12">
        <v>41587.054849537039</v>
      </c>
      <c r="J839" s="12">
        <v>41557.013182870374</v>
      </c>
      <c r="K839" t="b">
        <v>0</v>
      </c>
      <c r="L839">
        <v>12</v>
      </c>
      <c r="M839" t="b">
        <v>0</v>
      </c>
      <c r="N839" s="15" t="s">
        <v>8322</v>
      </c>
      <c r="O839" t="s">
        <v>8323</v>
      </c>
    </row>
    <row r="840" spans="1:15" ht="48" x14ac:dyDescent="0.2">
      <c r="A840">
        <v>2139</v>
      </c>
      <c r="B840" s="3" t="s">
        <v>2140</v>
      </c>
      <c r="C840" s="3" t="s">
        <v>6249</v>
      </c>
      <c r="D840" s="6">
        <v>30000</v>
      </c>
      <c r="E840" s="8">
        <v>1626</v>
      </c>
      <c r="F840" t="s">
        <v>8220</v>
      </c>
      <c r="G840" t="s">
        <v>8223</v>
      </c>
      <c r="H840" t="s">
        <v>8245</v>
      </c>
      <c r="I840" s="12">
        <v>42677.750092592592</v>
      </c>
      <c r="J840" s="12">
        <v>42647.750092592592</v>
      </c>
      <c r="K840" t="b">
        <v>0</v>
      </c>
      <c r="L840">
        <v>56</v>
      </c>
      <c r="M840" t="b">
        <v>0</v>
      </c>
      <c r="N840" s="15" t="s">
        <v>8322</v>
      </c>
      <c r="O840" t="s">
        <v>8323</v>
      </c>
    </row>
    <row r="841" spans="1:15" ht="48" x14ac:dyDescent="0.2">
      <c r="A841">
        <v>2140</v>
      </c>
      <c r="B841" s="3" t="s">
        <v>2141</v>
      </c>
      <c r="C841" s="3" t="s">
        <v>6250</v>
      </c>
      <c r="D841" s="6">
        <v>500000</v>
      </c>
      <c r="E841" s="8">
        <v>560</v>
      </c>
      <c r="F841" t="s">
        <v>8220</v>
      </c>
      <c r="G841" t="s">
        <v>8223</v>
      </c>
      <c r="H841" t="s">
        <v>8245</v>
      </c>
      <c r="I841" s="12">
        <v>41285.833611111113</v>
      </c>
      <c r="J841" s="12">
        <v>41255.833611111113</v>
      </c>
      <c r="K841" t="b">
        <v>0</v>
      </c>
      <c r="L841">
        <v>11</v>
      </c>
      <c r="M841" t="b">
        <v>0</v>
      </c>
      <c r="N841" s="15" t="s">
        <v>8322</v>
      </c>
      <c r="O841" t="s">
        <v>8323</v>
      </c>
    </row>
    <row r="842" spans="1:15" ht="48" x14ac:dyDescent="0.2">
      <c r="A842">
        <v>2141</v>
      </c>
      <c r="B842" s="3" t="s">
        <v>2142</v>
      </c>
      <c r="C842" s="3" t="s">
        <v>6251</v>
      </c>
      <c r="D842" s="6">
        <v>15000</v>
      </c>
      <c r="E842" s="8">
        <v>0</v>
      </c>
      <c r="F842" t="s">
        <v>8220</v>
      </c>
      <c r="G842" t="s">
        <v>8223</v>
      </c>
      <c r="H842" t="s">
        <v>8245</v>
      </c>
      <c r="I842" s="12">
        <v>41957.277303240742</v>
      </c>
      <c r="J842" s="12">
        <v>41927.235636574071</v>
      </c>
      <c r="K842" t="b">
        <v>0</v>
      </c>
      <c r="L842">
        <v>0</v>
      </c>
      <c r="M842" t="b">
        <v>0</v>
      </c>
      <c r="N842" s="15" t="s">
        <v>8322</v>
      </c>
      <c r="O842" t="s">
        <v>8323</v>
      </c>
    </row>
    <row r="843" spans="1:15" ht="48" x14ac:dyDescent="0.2">
      <c r="A843">
        <v>2142</v>
      </c>
      <c r="B843" s="3" t="s">
        <v>2143</v>
      </c>
      <c r="C843" s="3" t="s">
        <v>6252</v>
      </c>
      <c r="D843" s="6">
        <v>10500</v>
      </c>
      <c r="E843" s="8">
        <v>601</v>
      </c>
      <c r="F843" t="s">
        <v>8220</v>
      </c>
      <c r="G843" t="s">
        <v>8235</v>
      </c>
      <c r="H843" t="s">
        <v>8248</v>
      </c>
      <c r="I843" s="12">
        <v>42368.701504629629</v>
      </c>
      <c r="J843" s="12">
        <v>42340.701504629629</v>
      </c>
      <c r="K843" t="b">
        <v>0</v>
      </c>
      <c r="L843">
        <v>12</v>
      </c>
      <c r="M843" t="b">
        <v>0</v>
      </c>
      <c r="N843" s="15" t="s">
        <v>8322</v>
      </c>
      <c r="O843" t="s">
        <v>8323</v>
      </c>
    </row>
    <row r="844" spans="1:15" ht="48" x14ac:dyDescent="0.2">
      <c r="A844">
        <v>2143</v>
      </c>
      <c r="B844" s="3" t="s">
        <v>2144</v>
      </c>
      <c r="C844" s="3" t="s">
        <v>6253</v>
      </c>
      <c r="D844" s="6">
        <v>2000</v>
      </c>
      <c r="E844" s="8">
        <v>225</v>
      </c>
      <c r="F844" t="s">
        <v>8220</v>
      </c>
      <c r="G844" t="s">
        <v>8223</v>
      </c>
      <c r="H844" t="s">
        <v>8245</v>
      </c>
      <c r="I844" s="12">
        <v>40380.791666666664</v>
      </c>
      <c r="J844" s="12">
        <v>40332.886712962965</v>
      </c>
      <c r="K844" t="b">
        <v>0</v>
      </c>
      <c r="L844">
        <v>5</v>
      </c>
      <c r="M844" t="b">
        <v>0</v>
      </c>
      <c r="N844" s="15" t="s">
        <v>8322</v>
      </c>
      <c r="O844" t="s">
        <v>8323</v>
      </c>
    </row>
    <row r="845" spans="1:15" ht="32" x14ac:dyDescent="0.2">
      <c r="A845">
        <v>2144</v>
      </c>
      <c r="B845" s="3" t="s">
        <v>2145</v>
      </c>
      <c r="C845" s="3" t="s">
        <v>6254</v>
      </c>
      <c r="D845" s="6">
        <v>35500</v>
      </c>
      <c r="E845" s="8">
        <v>607</v>
      </c>
      <c r="F845" t="s">
        <v>8220</v>
      </c>
      <c r="G845" t="s">
        <v>8223</v>
      </c>
      <c r="H845" t="s">
        <v>8245</v>
      </c>
      <c r="I845" s="12">
        <v>41531.546759259261</v>
      </c>
      <c r="J845" s="12">
        <v>41499.546759259261</v>
      </c>
      <c r="K845" t="b">
        <v>0</v>
      </c>
      <c r="L845">
        <v>24</v>
      </c>
      <c r="M845" t="b">
        <v>0</v>
      </c>
      <c r="N845" s="15" t="s">
        <v>8322</v>
      </c>
      <c r="O845" t="s">
        <v>8323</v>
      </c>
    </row>
    <row r="846" spans="1:15" ht="48" x14ac:dyDescent="0.2">
      <c r="A846">
        <v>2145</v>
      </c>
      <c r="B846" s="3" t="s">
        <v>2146</v>
      </c>
      <c r="C846" s="3" t="s">
        <v>6255</v>
      </c>
      <c r="D846" s="6">
        <v>15000</v>
      </c>
      <c r="E846" s="8">
        <v>4565</v>
      </c>
      <c r="F846" t="s">
        <v>8220</v>
      </c>
      <c r="G846" t="s">
        <v>8223</v>
      </c>
      <c r="H846" t="s">
        <v>8245</v>
      </c>
      <c r="I846" s="12">
        <v>41605.279097222221</v>
      </c>
      <c r="J846" s="12">
        <v>41575.237430555557</v>
      </c>
      <c r="K846" t="b">
        <v>0</v>
      </c>
      <c r="L846">
        <v>89</v>
      </c>
      <c r="M846" t="b">
        <v>0</v>
      </c>
      <c r="N846" s="15" t="s">
        <v>8322</v>
      </c>
      <c r="O846" t="s">
        <v>8323</v>
      </c>
    </row>
    <row r="847" spans="1:15" ht="48" x14ac:dyDescent="0.2">
      <c r="A847">
        <v>2146</v>
      </c>
      <c r="B847" s="3" t="s">
        <v>2147</v>
      </c>
      <c r="C847" s="3" t="s">
        <v>6256</v>
      </c>
      <c r="D847" s="6">
        <v>5000</v>
      </c>
      <c r="E847" s="8">
        <v>1</v>
      </c>
      <c r="F847" t="s">
        <v>8220</v>
      </c>
      <c r="G847" t="s">
        <v>8223</v>
      </c>
      <c r="H847" t="s">
        <v>8245</v>
      </c>
      <c r="I847" s="12">
        <v>42411.679513888885</v>
      </c>
      <c r="J847" s="12">
        <v>42397.679513888885</v>
      </c>
      <c r="K847" t="b">
        <v>0</v>
      </c>
      <c r="L847">
        <v>1</v>
      </c>
      <c r="M847" t="b">
        <v>0</v>
      </c>
      <c r="N847" s="15" t="s">
        <v>8322</v>
      </c>
      <c r="O847" t="s">
        <v>8323</v>
      </c>
    </row>
    <row r="848" spans="1:15" ht="16" x14ac:dyDescent="0.2">
      <c r="A848">
        <v>2147</v>
      </c>
      <c r="B848" s="3" t="s">
        <v>2148</v>
      </c>
      <c r="C848" s="3" t="s">
        <v>6257</v>
      </c>
      <c r="D848" s="6">
        <v>390000</v>
      </c>
      <c r="E848" s="8">
        <v>2716</v>
      </c>
      <c r="F848" t="s">
        <v>8220</v>
      </c>
      <c r="G848" t="s">
        <v>8223</v>
      </c>
      <c r="H848" t="s">
        <v>8245</v>
      </c>
      <c r="I848" s="12">
        <v>41959.337361111116</v>
      </c>
      <c r="J848" s="12">
        <v>41927.295694444445</v>
      </c>
      <c r="K848" t="b">
        <v>0</v>
      </c>
      <c r="L848">
        <v>55</v>
      </c>
      <c r="M848" t="b">
        <v>0</v>
      </c>
      <c r="N848" s="15" t="s">
        <v>8322</v>
      </c>
      <c r="O848" t="s">
        <v>8323</v>
      </c>
    </row>
    <row r="849" spans="1:15" ht="48" x14ac:dyDescent="0.2">
      <c r="A849">
        <v>2148</v>
      </c>
      <c r="B849" s="3" t="s">
        <v>2149</v>
      </c>
      <c r="C849" s="3" t="s">
        <v>6258</v>
      </c>
      <c r="D849" s="6">
        <v>100</v>
      </c>
      <c r="E849" s="8">
        <v>2</v>
      </c>
      <c r="F849" t="s">
        <v>8220</v>
      </c>
      <c r="G849" t="s">
        <v>8224</v>
      </c>
      <c r="H849" t="s">
        <v>8246</v>
      </c>
      <c r="I849" s="12">
        <v>42096.691921296297</v>
      </c>
      <c r="J849" s="12">
        <v>42066.733587962968</v>
      </c>
      <c r="K849" t="b">
        <v>0</v>
      </c>
      <c r="L849">
        <v>2</v>
      </c>
      <c r="M849" t="b">
        <v>0</v>
      </c>
      <c r="N849" s="15" t="s">
        <v>8322</v>
      </c>
      <c r="O849" t="s">
        <v>8323</v>
      </c>
    </row>
    <row r="850" spans="1:15" ht="48" x14ac:dyDescent="0.2">
      <c r="A850">
        <v>2149</v>
      </c>
      <c r="B850" s="3" t="s">
        <v>2150</v>
      </c>
      <c r="C850" s="3" t="s">
        <v>6259</v>
      </c>
      <c r="D850" s="6">
        <v>2000</v>
      </c>
      <c r="E850" s="8">
        <v>0</v>
      </c>
      <c r="F850" t="s">
        <v>8220</v>
      </c>
      <c r="G850" t="s">
        <v>8223</v>
      </c>
      <c r="H850" t="s">
        <v>8245</v>
      </c>
      <c r="I850" s="12">
        <v>40390</v>
      </c>
      <c r="J850" s="12">
        <v>40355.024953703702</v>
      </c>
      <c r="K850" t="b">
        <v>0</v>
      </c>
      <c r="L850">
        <v>0</v>
      </c>
      <c r="M850" t="b">
        <v>0</v>
      </c>
      <c r="N850" s="15" t="s">
        <v>8322</v>
      </c>
      <c r="O850" t="s">
        <v>8323</v>
      </c>
    </row>
    <row r="851" spans="1:15" ht="16" x14ac:dyDescent="0.2">
      <c r="A851">
        <v>2150</v>
      </c>
      <c r="B851" s="3" t="s">
        <v>2151</v>
      </c>
      <c r="C851" s="3" t="s">
        <v>6260</v>
      </c>
      <c r="D851" s="6">
        <v>50000</v>
      </c>
      <c r="E851" s="8">
        <v>405</v>
      </c>
      <c r="F851" t="s">
        <v>8220</v>
      </c>
      <c r="G851" t="s">
        <v>8233</v>
      </c>
      <c r="H851" t="s">
        <v>8253</v>
      </c>
      <c r="I851" s="12">
        <v>42564.284710648149</v>
      </c>
      <c r="J851" s="12">
        <v>42534.284710648149</v>
      </c>
      <c r="K851" t="b">
        <v>0</v>
      </c>
      <c r="L851">
        <v>4</v>
      </c>
      <c r="M851" t="b">
        <v>0</v>
      </c>
      <c r="N851" s="15" t="s">
        <v>8322</v>
      </c>
      <c r="O851" t="s">
        <v>8323</v>
      </c>
    </row>
    <row r="852" spans="1:15" ht="48" x14ac:dyDescent="0.2">
      <c r="A852">
        <v>2151</v>
      </c>
      <c r="B852" s="3" t="s">
        <v>2152</v>
      </c>
      <c r="C852" s="3" t="s">
        <v>6261</v>
      </c>
      <c r="D852" s="6">
        <v>45000</v>
      </c>
      <c r="E852" s="8">
        <v>118</v>
      </c>
      <c r="F852" t="s">
        <v>8220</v>
      </c>
      <c r="G852" t="s">
        <v>8223</v>
      </c>
      <c r="H852" t="s">
        <v>8245</v>
      </c>
      <c r="I852" s="12">
        <v>42550.847384259265</v>
      </c>
      <c r="J852" s="12">
        <v>42520.847384259265</v>
      </c>
      <c r="K852" t="b">
        <v>0</v>
      </c>
      <c r="L852">
        <v>6</v>
      </c>
      <c r="M852" t="b">
        <v>0</v>
      </c>
      <c r="N852" s="15" t="s">
        <v>8322</v>
      </c>
      <c r="O852" t="s">
        <v>8323</v>
      </c>
    </row>
    <row r="853" spans="1:15" ht="48" x14ac:dyDescent="0.2">
      <c r="A853">
        <v>2152</v>
      </c>
      <c r="B853" s="3" t="s">
        <v>2153</v>
      </c>
      <c r="C853" s="3" t="s">
        <v>6262</v>
      </c>
      <c r="D853" s="6">
        <v>30000</v>
      </c>
      <c r="E853" s="8">
        <v>50</v>
      </c>
      <c r="F853" t="s">
        <v>8220</v>
      </c>
      <c r="G853" t="s">
        <v>8223</v>
      </c>
      <c r="H853" t="s">
        <v>8245</v>
      </c>
      <c r="I853" s="12">
        <v>41713.790613425925</v>
      </c>
      <c r="J853" s="12">
        <v>41683.832280092596</v>
      </c>
      <c r="K853" t="b">
        <v>0</v>
      </c>
      <c r="L853">
        <v>4</v>
      </c>
      <c r="M853" t="b">
        <v>0</v>
      </c>
      <c r="N853" s="15" t="s">
        <v>8322</v>
      </c>
      <c r="O853" t="s">
        <v>8323</v>
      </c>
    </row>
    <row r="854" spans="1:15" ht="48" x14ac:dyDescent="0.2">
      <c r="A854">
        <v>2153</v>
      </c>
      <c r="B854" s="3" t="s">
        <v>2154</v>
      </c>
      <c r="C854" s="3" t="s">
        <v>6263</v>
      </c>
      <c r="D854" s="6">
        <v>372625</v>
      </c>
      <c r="E854" s="8">
        <v>34</v>
      </c>
      <c r="F854" t="s">
        <v>8220</v>
      </c>
      <c r="G854" t="s">
        <v>8223</v>
      </c>
      <c r="H854" t="s">
        <v>8245</v>
      </c>
      <c r="I854" s="12">
        <v>42014.332638888889</v>
      </c>
      <c r="J854" s="12">
        <v>41974.911087962959</v>
      </c>
      <c r="K854" t="b">
        <v>0</v>
      </c>
      <c r="L854">
        <v>4</v>
      </c>
      <c r="M854" t="b">
        <v>0</v>
      </c>
      <c r="N854" s="15" t="s">
        <v>8322</v>
      </c>
      <c r="O854" t="s">
        <v>8323</v>
      </c>
    </row>
    <row r="855" spans="1:15" ht="32" x14ac:dyDescent="0.2">
      <c r="A855">
        <v>2154</v>
      </c>
      <c r="B855" s="3" t="s">
        <v>2155</v>
      </c>
      <c r="C855" s="3" t="s">
        <v>6264</v>
      </c>
      <c r="D855" s="6">
        <v>250</v>
      </c>
      <c r="E855" s="8">
        <v>2</v>
      </c>
      <c r="F855" t="s">
        <v>8220</v>
      </c>
      <c r="G855" t="s">
        <v>8223</v>
      </c>
      <c r="H855" t="s">
        <v>8245</v>
      </c>
      <c r="I855" s="12">
        <v>41667.632256944446</v>
      </c>
      <c r="J855" s="12">
        <v>41647.632256944446</v>
      </c>
      <c r="K855" t="b">
        <v>0</v>
      </c>
      <c r="L855">
        <v>2</v>
      </c>
      <c r="M855" t="b">
        <v>0</v>
      </c>
      <c r="N855" s="15" t="s">
        <v>8322</v>
      </c>
      <c r="O855" t="s">
        <v>8323</v>
      </c>
    </row>
    <row r="856" spans="1:15" ht="48" x14ac:dyDescent="0.2">
      <c r="A856">
        <v>2155</v>
      </c>
      <c r="B856" s="3" t="s">
        <v>2156</v>
      </c>
      <c r="C856" s="3" t="s">
        <v>6265</v>
      </c>
      <c r="D856" s="6">
        <v>5000</v>
      </c>
      <c r="E856" s="8">
        <v>115</v>
      </c>
      <c r="F856" t="s">
        <v>8220</v>
      </c>
      <c r="G856" t="s">
        <v>8224</v>
      </c>
      <c r="H856" t="s">
        <v>8246</v>
      </c>
      <c r="I856" s="12">
        <v>42460.70584490741</v>
      </c>
      <c r="J856" s="12">
        <v>42430.747511574074</v>
      </c>
      <c r="K856" t="b">
        <v>0</v>
      </c>
      <c r="L856">
        <v>5</v>
      </c>
      <c r="M856" t="b">
        <v>0</v>
      </c>
      <c r="N856" s="15" t="s">
        <v>8322</v>
      </c>
      <c r="O856" t="s">
        <v>8323</v>
      </c>
    </row>
    <row r="857" spans="1:15" ht="32" x14ac:dyDescent="0.2">
      <c r="A857">
        <v>2156</v>
      </c>
      <c r="B857" s="3" t="s">
        <v>2157</v>
      </c>
      <c r="C857" s="3" t="s">
        <v>6266</v>
      </c>
      <c r="D857" s="6">
        <v>56000</v>
      </c>
      <c r="E857" s="8">
        <v>1493</v>
      </c>
      <c r="F857" t="s">
        <v>8220</v>
      </c>
      <c r="G857" t="s">
        <v>8223</v>
      </c>
      <c r="H857" t="s">
        <v>8245</v>
      </c>
      <c r="I857" s="12">
        <v>41533.85423611111</v>
      </c>
      <c r="J857" s="12">
        <v>41488.85423611111</v>
      </c>
      <c r="K857" t="b">
        <v>0</v>
      </c>
      <c r="L857">
        <v>83</v>
      </c>
      <c r="M857" t="b">
        <v>0</v>
      </c>
      <c r="N857" s="15" t="s">
        <v>8322</v>
      </c>
      <c r="O857" t="s">
        <v>8323</v>
      </c>
    </row>
    <row r="858" spans="1:15" ht="32" x14ac:dyDescent="0.2">
      <c r="A858">
        <v>2157</v>
      </c>
      <c r="B858" s="3" t="s">
        <v>2158</v>
      </c>
      <c r="C858" s="3" t="s">
        <v>6267</v>
      </c>
      <c r="D858" s="6">
        <v>75000</v>
      </c>
      <c r="E858" s="8">
        <v>21144</v>
      </c>
      <c r="F858" t="s">
        <v>8220</v>
      </c>
      <c r="G858" t="s">
        <v>8223</v>
      </c>
      <c r="H858" t="s">
        <v>8245</v>
      </c>
      <c r="I858" s="12">
        <v>42727.332638888889</v>
      </c>
      <c r="J858" s="12">
        <v>42694.98128472222</v>
      </c>
      <c r="K858" t="b">
        <v>0</v>
      </c>
      <c r="L858">
        <v>57</v>
      </c>
      <c r="M858" t="b">
        <v>0</v>
      </c>
      <c r="N858" s="15" t="s">
        <v>8322</v>
      </c>
      <c r="O858" t="s">
        <v>8323</v>
      </c>
    </row>
    <row r="859" spans="1:15" ht="48" x14ac:dyDescent="0.2">
      <c r="A859">
        <v>2158</v>
      </c>
      <c r="B859" s="3" t="s">
        <v>2159</v>
      </c>
      <c r="C859" s="3" t="s">
        <v>6268</v>
      </c>
      <c r="D859" s="6">
        <v>300000</v>
      </c>
      <c r="E859" s="8">
        <v>19770.11</v>
      </c>
      <c r="F859" t="s">
        <v>8220</v>
      </c>
      <c r="G859" t="s">
        <v>8223</v>
      </c>
      <c r="H859" t="s">
        <v>8245</v>
      </c>
      <c r="I859" s="12">
        <v>41309.853865740741</v>
      </c>
      <c r="J859" s="12">
        <v>41264.853865740741</v>
      </c>
      <c r="K859" t="b">
        <v>0</v>
      </c>
      <c r="L859">
        <v>311</v>
      </c>
      <c r="M859" t="b">
        <v>0</v>
      </c>
      <c r="N859" s="15" t="s">
        <v>8322</v>
      </c>
      <c r="O859" t="s">
        <v>8323</v>
      </c>
    </row>
    <row r="860" spans="1:15" ht="64" x14ac:dyDescent="0.2">
      <c r="A860">
        <v>2159</v>
      </c>
      <c r="B860" s="3" t="s">
        <v>2160</v>
      </c>
      <c r="C860" s="3" t="s">
        <v>6269</v>
      </c>
      <c r="D860" s="6">
        <v>3600</v>
      </c>
      <c r="E860" s="8">
        <v>26</v>
      </c>
      <c r="F860" t="s">
        <v>8220</v>
      </c>
      <c r="G860" t="s">
        <v>8223</v>
      </c>
      <c r="H860" t="s">
        <v>8245</v>
      </c>
      <c r="I860" s="12">
        <v>40740.731180555551</v>
      </c>
      <c r="J860" s="12">
        <v>40710.731180555551</v>
      </c>
      <c r="K860" t="b">
        <v>0</v>
      </c>
      <c r="L860">
        <v>2</v>
      </c>
      <c r="M860" t="b">
        <v>0</v>
      </c>
      <c r="N860" s="15" t="s">
        <v>8322</v>
      </c>
      <c r="O860" t="s">
        <v>8323</v>
      </c>
    </row>
    <row r="861" spans="1:15" ht="48" x14ac:dyDescent="0.2">
      <c r="A861">
        <v>2160</v>
      </c>
      <c r="B861" s="3" t="s">
        <v>2161</v>
      </c>
      <c r="C861" s="3" t="s">
        <v>6270</v>
      </c>
      <c r="D861" s="6">
        <v>10000</v>
      </c>
      <c r="E861" s="8">
        <v>85</v>
      </c>
      <c r="F861" t="s">
        <v>8220</v>
      </c>
      <c r="G861" t="s">
        <v>8223</v>
      </c>
      <c r="H861" t="s">
        <v>8245</v>
      </c>
      <c r="I861" s="12">
        <v>41048.711863425924</v>
      </c>
      <c r="J861" s="12">
        <v>41018.711863425924</v>
      </c>
      <c r="K861" t="b">
        <v>0</v>
      </c>
      <c r="L861">
        <v>16</v>
      </c>
      <c r="M861" t="b">
        <v>0</v>
      </c>
      <c r="N861" s="15" t="s">
        <v>8322</v>
      </c>
      <c r="O861" t="s">
        <v>8323</v>
      </c>
    </row>
    <row r="862" spans="1:15" ht="48" x14ac:dyDescent="0.2">
      <c r="A862">
        <v>2181</v>
      </c>
      <c r="B862" s="3" t="s">
        <v>2182</v>
      </c>
      <c r="C862" s="3" t="s">
        <v>6291</v>
      </c>
      <c r="D862" s="6">
        <v>2000</v>
      </c>
      <c r="E862" s="8">
        <v>3062</v>
      </c>
      <c r="F862" t="s">
        <v>8218</v>
      </c>
      <c r="G862" t="s">
        <v>8223</v>
      </c>
      <c r="H862" t="s">
        <v>8245</v>
      </c>
      <c r="I862" s="12">
        <v>42787.005243055552</v>
      </c>
      <c r="J862" s="12">
        <v>42773.005243055552</v>
      </c>
      <c r="K862" t="b">
        <v>0</v>
      </c>
      <c r="L862">
        <v>53</v>
      </c>
      <c r="M862" t="b">
        <v>1</v>
      </c>
      <c r="N862" s="15" t="s">
        <v>8322</v>
      </c>
      <c r="O862" t="s">
        <v>8340</v>
      </c>
    </row>
    <row r="863" spans="1:15" ht="32" x14ac:dyDescent="0.2">
      <c r="A863">
        <v>2182</v>
      </c>
      <c r="B863" s="3" t="s">
        <v>2183</v>
      </c>
      <c r="C863" s="3" t="s">
        <v>6292</v>
      </c>
      <c r="D863" s="6">
        <v>3000</v>
      </c>
      <c r="E863" s="8">
        <v>15725</v>
      </c>
      <c r="F863" t="s">
        <v>8218</v>
      </c>
      <c r="G863" t="s">
        <v>8228</v>
      </c>
      <c r="H863" t="s">
        <v>8250</v>
      </c>
      <c r="I863" s="12">
        <v>41914.900752314818</v>
      </c>
      <c r="J863" s="12">
        <v>41879.900752314818</v>
      </c>
      <c r="K863" t="b">
        <v>0</v>
      </c>
      <c r="L863">
        <v>356</v>
      </c>
      <c r="M863" t="b">
        <v>1</v>
      </c>
      <c r="N863" s="15" t="s">
        <v>8322</v>
      </c>
      <c r="O863" t="s">
        <v>8340</v>
      </c>
    </row>
    <row r="864" spans="1:15" ht="48" x14ac:dyDescent="0.2">
      <c r="A864">
        <v>2183</v>
      </c>
      <c r="B864" s="3" t="s">
        <v>2184</v>
      </c>
      <c r="C864" s="3" t="s">
        <v>6293</v>
      </c>
      <c r="D864" s="6">
        <v>1800</v>
      </c>
      <c r="E864" s="8">
        <v>8807</v>
      </c>
      <c r="F864" t="s">
        <v>8218</v>
      </c>
      <c r="G864" t="s">
        <v>8223</v>
      </c>
      <c r="H864" t="s">
        <v>8245</v>
      </c>
      <c r="I864" s="12">
        <v>42775.208333333328</v>
      </c>
      <c r="J864" s="12">
        <v>42745.365474537044</v>
      </c>
      <c r="K864" t="b">
        <v>0</v>
      </c>
      <c r="L864">
        <v>279</v>
      </c>
      <c r="M864" t="b">
        <v>1</v>
      </c>
      <c r="N864" s="15" t="s">
        <v>8322</v>
      </c>
      <c r="O864" t="s">
        <v>8340</v>
      </c>
    </row>
    <row r="865" spans="1:15" ht="48" x14ac:dyDescent="0.2">
      <c r="A865">
        <v>2184</v>
      </c>
      <c r="B865" s="3" t="s">
        <v>2185</v>
      </c>
      <c r="C865" s="3" t="s">
        <v>6294</v>
      </c>
      <c r="D865" s="6">
        <v>10000</v>
      </c>
      <c r="E865" s="8">
        <v>28474</v>
      </c>
      <c r="F865" t="s">
        <v>8218</v>
      </c>
      <c r="G865" t="s">
        <v>8223</v>
      </c>
      <c r="H865" t="s">
        <v>8245</v>
      </c>
      <c r="I865" s="12">
        <v>42394.666666666672</v>
      </c>
      <c r="J865" s="12">
        <v>42380.690289351856</v>
      </c>
      <c r="K865" t="b">
        <v>1</v>
      </c>
      <c r="L865">
        <v>266</v>
      </c>
      <c r="M865" t="b">
        <v>1</v>
      </c>
      <c r="N865" s="15" t="s">
        <v>8322</v>
      </c>
      <c r="O865" t="s">
        <v>8340</v>
      </c>
    </row>
    <row r="866" spans="1:15" ht="48" x14ac:dyDescent="0.2">
      <c r="A866">
        <v>2185</v>
      </c>
      <c r="B866" s="3" t="s">
        <v>2186</v>
      </c>
      <c r="C866" s="3" t="s">
        <v>6295</v>
      </c>
      <c r="D866" s="6">
        <v>5000</v>
      </c>
      <c r="E866" s="8">
        <v>92848.5</v>
      </c>
      <c r="F866" t="s">
        <v>8218</v>
      </c>
      <c r="G866" t="s">
        <v>8224</v>
      </c>
      <c r="H866" t="s">
        <v>8246</v>
      </c>
      <c r="I866" s="12">
        <v>41359.349988425929</v>
      </c>
      <c r="J866" s="12">
        <v>41319.349988425929</v>
      </c>
      <c r="K866" t="b">
        <v>0</v>
      </c>
      <c r="L866">
        <v>623</v>
      </c>
      <c r="M866" t="b">
        <v>1</v>
      </c>
      <c r="N866" s="15" t="s">
        <v>8322</v>
      </c>
      <c r="O866" t="s">
        <v>8340</v>
      </c>
    </row>
    <row r="867" spans="1:15" ht="32" x14ac:dyDescent="0.2">
      <c r="A867">
        <v>2186</v>
      </c>
      <c r="B867" s="3" t="s">
        <v>2187</v>
      </c>
      <c r="C867" s="3" t="s">
        <v>6296</v>
      </c>
      <c r="D867" s="6">
        <v>20000</v>
      </c>
      <c r="E867" s="8">
        <v>21935</v>
      </c>
      <c r="F867" t="s">
        <v>8218</v>
      </c>
      <c r="G867" t="s">
        <v>8223</v>
      </c>
      <c r="H867" t="s">
        <v>8245</v>
      </c>
      <c r="I867" s="12">
        <v>42620.083333333328</v>
      </c>
      <c r="J867" s="12">
        <v>42583.615081018521</v>
      </c>
      <c r="K867" t="b">
        <v>0</v>
      </c>
      <c r="L867">
        <v>392</v>
      </c>
      <c r="M867" t="b">
        <v>1</v>
      </c>
      <c r="N867" s="15" t="s">
        <v>8322</v>
      </c>
      <c r="O867" t="s">
        <v>8340</v>
      </c>
    </row>
    <row r="868" spans="1:15" ht="48" x14ac:dyDescent="0.2">
      <c r="A868">
        <v>2187</v>
      </c>
      <c r="B868" s="3" t="s">
        <v>2188</v>
      </c>
      <c r="C868" s="3" t="s">
        <v>6297</v>
      </c>
      <c r="D868" s="6">
        <v>20000</v>
      </c>
      <c r="E868" s="8">
        <v>202928.5</v>
      </c>
      <c r="F868" t="s">
        <v>8218</v>
      </c>
      <c r="G868" t="s">
        <v>8223</v>
      </c>
      <c r="H868" t="s">
        <v>8245</v>
      </c>
      <c r="I868" s="12">
        <v>42097.165972222225</v>
      </c>
      <c r="J868" s="12">
        <v>42068.209097222221</v>
      </c>
      <c r="K868" t="b">
        <v>1</v>
      </c>
      <c r="L868">
        <v>3562</v>
      </c>
      <c r="M868" t="b">
        <v>1</v>
      </c>
      <c r="N868" s="15" t="s">
        <v>8322</v>
      </c>
      <c r="O868" t="s">
        <v>8340</v>
      </c>
    </row>
    <row r="869" spans="1:15" ht="48" x14ac:dyDescent="0.2">
      <c r="A869">
        <v>2188</v>
      </c>
      <c r="B869" s="3" t="s">
        <v>2189</v>
      </c>
      <c r="C869" s="3" t="s">
        <v>6298</v>
      </c>
      <c r="D869" s="6">
        <v>5494</v>
      </c>
      <c r="E869" s="8">
        <v>22645</v>
      </c>
      <c r="F869" t="s">
        <v>8218</v>
      </c>
      <c r="G869" t="s">
        <v>8225</v>
      </c>
      <c r="H869" t="s">
        <v>8247</v>
      </c>
      <c r="I869" s="12">
        <v>42668.708333333328</v>
      </c>
      <c r="J869" s="12">
        <v>42633.586122685185</v>
      </c>
      <c r="K869" t="b">
        <v>0</v>
      </c>
      <c r="L869">
        <v>514</v>
      </c>
      <c r="M869" t="b">
        <v>1</v>
      </c>
      <c r="N869" s="15" t="s">
        <v>8322</v>
      </c>
      <c r="O869" t="s">
        <v>8340</v>
      </c>
    </row>
    <row r="870" spans="1:15" ht="48" x14ac:dyDescent="0.2">
      <c r="A870">
        <v>2189</v>
      </c>
      <c r="B870" s="3" t="s">
        <v>2190</v>
      </c>
      <c r="C870" s="3" t="s">
        <v>6299</v>
      </c>
      <c r="D870" s="6">
        <v>1200</v>
      </c>
      <c r="E870" s="8">
        <v>6039</v>
      </c>
      <c r="F870" t="s">
        <v>8218</v>
      </c>
      <c r="G870" t="s">
        <v>8224</v>
      </c>
      <c r="H870" t="s">
        <v>8246</v>
      </c>
      <c r="I870" s="12">
        <v>42481.916666666672</v>
      </c>
      <c r="J870" s="12">
        <v>42467.788194444445</v>
      </c>
      <c r="K870" t="b">
        <v>0</v>
      </c>
      <c r="L870">
        <v>88</v>
      </c>
      <c r="M870" t="b">
        <v>1</v>
      </c>
      <c r="N870" s="15" t="s">
        <v>8322</v>
      </c>
      <c r="O870" t="s">
        <v>8340</v>
      </c>
    </row>
    <row r="871" spans="1:15" ht="48" x14ac:dyDescent="0.2">
      <c r="A871">
        <v>2190</v>
      </c>
      <c r="B871" s="3" t="s">
        <v>2191</v>
      </c>
      <c r="C871" s="3" t="s">
        <v>6300</v>
      </c>
      <c r="D871" s="6">
        <v>19000</v>
      </c>
      <c r="E871" s="8">
        <v>35076</v>
      </c>
      <c r="F871" t="s">
        <v>8218</v>
      </c>
      <c r="G871" t="s">
        <v>8223</v>
      </c>
      <c r="H871" t="s">
        <v>8245</v>
      </c>
      <c r="I871" s="12">
        <v>42452.290972222225</v>
      </c>
      <c r="J871" s="12">
        <v>42417.625046296293</v>
      </c>
      <c r="K871" t="b">
        <v>0</v>
      </c>
      <c r="L871">
        <v>537</v>
      </c>
      <c r="M871" t="b">
        <v>1</v>
      </c>
      <c r="N871" s="15" t="s">
        <v>8322</v>
      </c>
      <c r="O871" t="s">
        <v>8340</v>
      </c>
    </row>
    <row r="872" spans="1:15" ht="48" x14ac:dyDescent="0.2">
      <c r="A872">
        <v>2191</v>
      </c>
      <c r="B872" s="3" t="s">
        <v>2192</v>
      </c>
      <c r="C872" s="3" t="s">
        <v>6301</v>
      </c>
      <c r="D872" s="6">
        <v>750</v>
      </c>
      <c r="E872" s="8">
        <v>898</v>
      </c>
      <c r="F872" t="s">
        <v>8218</v>
      </c>
      <c r="G872" t="s">
        <v>8224</v>
      </c>
      <c r="H872" t="s">
        <v>8246</v>
      </c>
      <c r="I872" s="12">
        <v>42780.833645833336</v>
      </c>
      <c r="J872" s="12">
        <v>42768.833645833336</v>
      </c>
      <c r="K872" t="b">
        <v>0</v>
      </c>
      <c r="L872">
        <v>25</v>
      </c>
      <c r="M872" t="b">
        <v>1</v>
      </c>
      <c r="N872" s="15" t="s">
        <v>8322</v>
      </c>
      <c r="O872" t="s">
        <v>8340</v>
      </c>
    </row>
    <row r="873" spans="1:15" ht="48" x14ac:dyDescent="0.2">
      <c r="A873">
        <v>2192</v>
      </c>
      <c r="B873" s="3" t="s">
        <v>2193</v>
      </c>
      <c r="C873" s="3" t="s">
        <v>6302</v>
      </c>
      <c r="D873" s="6">
        <v>12000</v>
      </c>
      <c r="E873" s="8">
        <v>129748.82</v>
      </c>
      <c r="F873" t="s">
        <v>8218</v>
      </c>
      <c r="G873" t="s">
        <v>8224</v>
      </c>
      <c r="H873" t="s">
        <v>8246</v>
      </c>
      <c r="I873" s="12">
        <v>42719.958333333328</v>
      </c>
      <c r="J873" s="12">
        <v>42691.8512037037</v>
      </c>
      <c r="K873" t="b">
        <v>0</v>
      </c>
      <c r="L873">
        <v>3238</v>
      </c>
      <c r="M873" t="b">
        <v>1</v>
      </c>
      <c r="N873" s="15" t="s">
        <v>8322</v>
      </c>
      <c r="O873" t="s">
        <v>8340</v>
      </c>
    </row>
    <row r="874" spans="1:15" ht="48" x14ac:dyDescent="0.2">
      <c r="A874">
        <v>2193</v>
      </c>
      <c r="B874" s="3" t="s">
        <v>2194</v>
      </c>
      <c r="C874" s="3" t="s">
        <v>6303</v>
      </c>
      <c r="D874" s="6">
        <v>15000</v>
      </c>
      <c r="E874" s="8">
        <v>67856</v>
      </c>
      <c r="F874" t="s">
        <v>8218</v>
      </c>
      <c r="G874" t="s">
        <v>8223</v>
      </c>
      <c r="H874" t="s">
        <v>8245</v>
      </c>
      <c r="I874" s="12">
        <v>42695.207638888889</v>
      </c>
      <c r="J874" s="12">
        <v>42664.405925925923</v>
      </c>
      <c r="K874" t="b">
        <v>0</v>
      </c>
      <c r="L874">
        <v>897</v>
      </c>
      <c r="M874" t="b">
        <v>1</v>
      </c>
      <c r="N874" s="15" t="s">
        <v>8322</v>
      </c>
      <c r="O874" t="s">
        <v>8340</v>
      </c>
    </row>
    <row r="875" spans="1:15" ht="48" x14ac:dyDescent="0.2">
      <c r="A875">
        <v>2194</v>
      </c>
      <c r="B875" s="3" t="s">
        <v>2195</v>
      </c>
      <c r="C875" s="3" t="s">
        <v>6304</v>
      </c>
      <c r="D875" s="6">
        <v>10000</v>
      </c>
      <c r="E875" s="8">
        <v>53737</v>
      </c>
      <c r="F875" t="s">
        <v>8218</v>
      </c>
      <c r="G875" t="s">
        <v>8223</v>
      </c>
      <c r="H875" t="s">
        <v>8245</v>
      </c>
      <c r="I875" s="12">
        <v>42455.716319444444</v>
      </c>
      <c r="J875" s="12">
        <v>42425.757986111115</v>
      </c>
      <c r="K875" t="b">
        <v>0</v>
      </c>
      <c r="L875">
        <v>878</v>
      </c>
      <c r="M875" t="b">
        <v>1</v>
      </c>
      <c r="N875" s="15" t="s">
        <v>8322</v>
      </c>
      <c r="O875" t="s">
        <v>8340</v>
      </c>
    </row>
    <row r="876" spans="1:15" ht="32" x14ac:dyDescent="0.2">
      <c r="A876">
        <v>2195</v>
      </c>
      <c r="B876" s="3" t="s">
        <v>2196</v>
      </c>
      <c r="C876" s="3" t="s">
        <v>6305</v>
      </c>
      <c r="D876" s="6">
        <v>4600</v>
      </c>
      <c r="E876" s="8">
        <v>5535</v>
      </c>
      <c r="F876" t="s">
        <v>8218</v>
      </c>
      <c r="G876" t="s">
        <v>8223</v>
      </c>
      <c r="H876" t="s">
        <v>8245</v>
      </c>
      <c r="I876" s="12">
        <v>42227.771990740745</v>
      </c>
      <c r="J876" s="12">
        <v>42197.771990740745</v>
      </c>
      <c r="K876" t="b">
        <v>0</v>
      </c>
      <c r="L876">
        <v>115</v>
      </c>
      <c r="M876" t="b">
        <v>1</v>
      </c>
      <c r="N876" s="15" t="s">
        <v>8322</v>
      </c>
      <c r="O876" t="s">
        <v>8340</v>
      </c>
    </row>
    <row r="877" spans="1:15" ht="32" x14ac:dyDescent="0.2">
      <c r="A877">
        <v>2196</v>
      </c>
      <c r="B877" s="3" t="s">
        <v>2197</v>
      </c>
      <c r="C877" s="3" t="s">
        <v>6306</v>
      </c>
      <c r="D877" s="6">
        <v>14000</v>
      </c>
      <c r="E877" s="8">
        <v>15937</v>
      </c>
      <c r="F877" t="s">
        <v>8218</v>
      </c>
      <c r="G877" t="s">
        <v>8223</v>
      </c>
      <c r="H877" t="s">
        <v>8245</v>
      </c>
      <c r="I877" s="12">
        <v>42706.291666666672</v>
      </c>
      <c r="J877" s="12">
        <v>42675.487291666665</v>
      </c>
      <c r="K877" t="b">
        <v>0</v>
      </c>
      <c r="L877">
        <v>234</v>
      </c>
      <c r="M877" t="b">
        <v>1</v>
      </c>
      <c r="N877" s="15" t="s">
        <v>8322</v>
      </c>
      <c r="O877" t="s">
        <v>8340</v>
      </c>
    </row>
    <row r="878" spans="1:15" ht="48" x14ac:dyDescent="0.2">
      <c r="A878">
        <v>2197</v>
      </c>
      <c r="B878" s="3" t="s">
        <v>2198</v>
      </c>
      <c r="C878" s="3" t="s">
        <v>6307</v>
      </c>
      <c r="D878" s="6">
        <v>30000</v>
      </c>
      <c r="E878" s="8">
        <v>285309.33</v>
      </c>
      <c r="F878" t="s">
        <v>8218</v>
      </c>
      <c r="G878" t="s">
        <v>8223</v>
      </c>
      <c r="H878" t="s">
        <v>8245</v>
      </c>
      <c r="I878" s="12">
        <v>42063.584016203706</v>
      </c>
      <c r="J878" s="12">
        <v>42033.584016203706</v>
      </c>
      <c r="K878" t="b">
        <v>0</v>
      </c>
      <c r="L878">
        <v>4330</v>
      </c>
      <c r="M878" t="b">
        <v>1</v>
      </c>
      <c r="N878" s="15" t="s">
        <v>8322</v>
      </c>
      <c r="O878" t="s">
        <v>8340</v>
      </c>
    </row>
    <row r="879" spans="1:15" ht="48" x14ac:dyDescent="0.2">
      <c r="A879">
        <v>2198</v>
      </c>
      <c r="B879" s="3" t="s">
        <v>2199</v>
      </c>
      <c r="C879" s="3" t="s">
        <v>6308</v>
      </c>
      <c r="D879" s="6">
        <v>40000</v>
      </c>
      <c r="E879" s="8">
        <v>53157</v>
      </c>
      <c r="F879" t="s">
        <v>8218</v>
      </c>
      <c r="G879" t="s">
        <v>8223</v>
      </c>
      <c r="H879" t="s">
        <v>8245</v>
      </c>
      <c r="I879" s="12">
        <v>42322.555555555555</v>
      </c>
      <c r="J879" s="12">
        <v>42292.513888888891</v>
      </c>
      <c r="K879" t="b">
        <v>0</v>
      </c>
      <c r="L879">
        <v>651</v>
      </c>
      <c r="M879" t="b">
        <v>1</v>
      </c>
      <c r="N879" s="15" t="s">
        <v>8322</v>
      </c>
      <c r="O879" t="s">
        <v>8340</v>
      </c>
    </row>
    <row r="880" spans="1:15" ht="32" x14ac:dyDescent="0.2">
      <c r="A880">
        <v>2199</v>
      </c>
      <c r="B880" s="3" t="s">
        <v>2200</v>
      </c>
      <c r="C880" s="3" t="s">
        <v>6309</v>
      </c>
      <c r="D880" s="6">
        <v>9000</v>
      </c>
      <c r="E880" s="8">
        <v>13228</v>
      </c>
      <c r="F880" t="s">
        <v>8218</v>
      </c>
      <c r="G880" t="s">
        <v>8240</v>
      </c>
      <c r="H880" t="s">
        <v>8248</v>
      </c>
      <c r="I880" s="12">
        <v>42292.416643518518</v>
      </c>
      <c r="J880" s="12">
        <v>42262.416643518518</v>
      </c>
      <c r="K880" t="b">
        <v>1</v>
      </c>
      <c r="L880">
        <v>251</v>
      </c>
      <c r="M880" t="b">
        <v>1</v>
      </c>
      <c r="N880" s="15" t="s">
        <v>8322</v>
      </c>
      <c r="O880" t="s">
        <v>8340</v>
      </c>
    </row>
    <row r="881" spans="1:15" ht="48" x14ac:dyDescent="0.2">
      <c r="A881">
        <v>2200</v>
      </c>
      <c r="B881" s="3" t="s">
        <v>2201</v>
      </c>
      <c r="C881" s="3" t="s">
        <v>6310</v>
      </c>
      <c r="D881" s="6">
        <v>2000</v>
      </c>
      <c r="E881" s="8">
        <v>10843</v>
      </c>
      <c r="F881" t="s">
        <v>8218</v>
      </c>
      <c r="G881" t="s">
        <v>8224</v>
      </c>
      <c r="H881" t="s">
        <v>8246</v>
      </c>
      <c r="I881" s="12">
        <v>42191.125</v>
      </c>
      <c r="J881" s="12">
        <v>42163.625787037032</v>
      </c>
      <c r="K881" t="b">
        <v>0</v>
      </c>
      <c r="L881">
        <v>263</v>
      </c>
      <c r="M881" t="b">
        <v>1</v>
      </c>
      <c r="N881" s="15" t="s">
        <v>8322</v>
      </c>
      <c r="O881" t="s">
        <v>8340</v>
      </c>
    </row>
    <row r="882" spans="1:15" ht="48" x14ac:dyDescent="0.2">
      <c r="A882">
        <v>2221</v>
      </c>
      <c r="B882" s="3" t="s">
        <v>2222</v>
      </c>
      <c r="C882" s="3" t="s">
        <v>6331</v>
      </c>
      <c r="D882" s="6">
        <v>7500</v>
      </c>
      <c r="E882" s="8">
        <v>8109</v>
      </c>
      <c r="F882" t="s">
        <v>8218</v>
      </c>
      <c r="G882" t="s">
        <v>8223</v>
      </c>
      <c r="H882" t="s">
        <v>8245</v>
      </c>
      <c r="I882" s="12">
        <v>42483</v>
      </c>
      <c r="J882" s="12">
        <v>42452.666770833333</v>
      </c>
      <c r="K882" t="b">
        <v>0</v>
      </c>
      <c r="L882">
        <v>218</v>
      </c>
      <c r="M882" t="b">
        <v>1</v>
      </c>
      <c r="N882" s="15" t="s">
        <v>8322</v>
      </c>
      <c r="O882" t="s">
        <v>8340</v>
      </c>
    </row>
    <row r="883" spans="1:15" ht="48" x14ac:dyDescent="0.2">
      <c r="A883">
        <v>2222</v>
      </c>
      <c r="B883" s="3" t="s">
        <v>2223</v>
      </c>
      <c r="C883" s="3" t="s">
        <v>6332</v>
      </c>
      <c r="D883" s="6">
        <v>500</v>
      </c>
      <c r="E883" s="8">
        <v>813</v>
      </c>
      <c r="F883" t="s">
        <v>8218</v>
      </c>
      <c r="G883" t="s">
        <v>8223</v>
      </c>
      <c r="H883" t="s">
        <v>8245</v>
      </c>
      <c r="I883" s="12">
        <v>40936.787581018521</v>
      </c>
      <c r="J883" s="12">
        <v>40906.787581018521</v>
      </c>
      <c r="K883" t="b">
        <v>0</v>
      </c>
      <c r="L883">
        <v>30</v>
      </c>
      <c r="M883" t="b">
        <v>1</v>
      </c>
      <c r="N883" s="15" t="s">
        <v>8322</v>
      </c>
      <c r="O883" t="s">
        <v>8340</v>
      </c>
    </row>
    <row r="884" spans="1:15" ht="48" x14ac:dyDescent="0.2">
      <c r="A884">
        <v>2223</v>
      </c>
      <c r="B884" s="3" t="s">
        <v>2224</v>
      </c>
      <c r="C884" s="3" t="s">
        <v>6333</v>
      </c>
      <c r="D884" s="6">
        <v>19500</v>
      </c>
      <c r="E884" s="8">
        <v>20631</v>
      </c>
      <c r="F884" t="s">
        <v>8218</v>
      </c>
      <c r="G884" t="s">
        <v>8228</v>
      </c>
      <c r="H884" t="s">
        <v>8250</v>
      </c>
      <c r="I884" s="12">
        <v>42182.640833333338</v>
      </c>
      <c r="J884" s="12">
        <v>42152.640833333338</v>
      </c>
      <c r="K884" t="b">
        <v>0</v>
      </c>
      <c r="L884">
        <v>100</v>
      </c>
      <c r="M884" t="b">
        <v>1</v>
      </c>
      <c r="N884" s="15" t="s">
        <v>8322</v>
      </c>
      <c r="O884" t="s">
        <v>8340</v>
      </c>
    </row>
    <row r="885" spans="1:15" ht="48" x14ac:dyDescent="0.2">
      <c r="A885">
        <v>2224</v>
      </c>
      <c r="B885" s="3" t="s">
        <v>2225</v>
      </c>
      <c r="C885" s="3" t="s">
        <v>6334</v>
      </c>
      <c r="D885" s="6">
        <v>10000</v>
      </c>
      <c r="E885" s="8">
        <v>24315</v>
      </c>
      <c r="F885" t="s">
        <v>8218</v>
      </c>
      <c r="G885" t="s">
        <v>8223</v>
      </c>
      <c r="H885" t="s">
        <v>8245</v>
      </c>
      <c r="I885" s="12">
        <v>42672.791666666672</v>
      </c>
      <c r="J885" s="12">
        <v>42644.667534722219</v>
      </c>
      <c r="K885" t="b">
        <v>0</v>
      </c>
      <c r="L885">
        <v>296</v>
      </c>
      <c r="M885" t="b">
        <v>1</v>
      </c>
      <c r="N885" s="15" t="s">
        <v>8322</v>
      </c>
      <c r="O885" t="s">
        <v>8340</v>
      </c>
    </row>
    <row r="886" spans="1:15" ht="48" x14ac:dyDescent="0.2">
      <c r="A886">
        <v>2225</v>
      </c>
      <c r="B886" s="3" t="s">
        <v>2226</v>
      </c>
      <c r="C886" s="3" t="s">
        <v>6335</v>
      </c>
      <c r="D886" s="6">
        <v>21000</v>
      </c>
      <c r="E886" s="8">
        <v>198415.01</v>
      </c>
      <c r="F886" t="s">
        <v>8218</v>
      </c>
      <c r="G886" t="s">
        <v>8224</v>
      </c>
      <c r="H886" t="s">
        <v>8246</v>
      </c>
      <c r="I886" s="12">
        <v>41903.79184027778</v>
      </c>
      <c r="J886" s="12">
        <v>41873.79184027778</v>
      </c>
      <c r="K886" t="b">
        <v>0</v>
      </c>
      <c r="L886">
        <v>1204</v>
      </c>
      <c r="M886" t="b">
        <v>1</v>
      </c>
      <c r="N886" s="15" t="s">
        <v>8322</v>
      </c>
      <c r="O886" t="s">
        <v>8340</v>
      </c>
    </row>
    <row r="887" spans="1:15" ht="48" x14ac:dyDescent="0.2">
      <c r="A887">
        <v>2226</v>
      </c>
      <c r="B887" s="3" t="s">
        <v>2227</v>
      </c>
      <c r="C887" s="3" t="s">
        <v>6336</v>
      </c>
      <c r="D887" s="6">
        <v>18000</v>
      </c>
      <c r="E887" s="8">
        <v>19523.310000000001</v>
      </c>
      <c r="F887" t="s">
        <v>8218</v>
      </c>
      <c r="G887" t="s">
        <v>8223</v>
      </c>
      <c r="H887" t="s">
        <v>8245</v>
      </c>
      <c r="I887" s="12">
        <v>42412.207638888889</v>
      </c>
      <c r="J887" s="12">
        <v>42381.79886574074</v>
      </c>
      <c r="K887" t="b">
        <v>0</v>
      </c>
      <c r="L887">
        <v>321</v>
      </c>
      <c r="M887" t="b">
        <v>1</v>
      </c>
      <c r="N887" s="15" t="s">
        <v>8322</v>
      </c>
      <c r="O887" t="s">
        <v>8340</v>
      </c>
    </row>
    <row r="888" spans="1:15" ht="48" x14ac:dyDescent="0.2">
      <c r="A888">
        <v>2227</v>
      </c>
      <c r="B888" s="3" t="s">
        <v>2228</v>
      </c>
      <c r="C888" s="3" t="s">
        <v>6337</v>
      </c>
      <c r="D888" s="6">
        <v>13000</v>
      </c>
      <c r="E888" s="8">
        <v>20459</v>
      </c>
      <c r="F888" t="s">
        <v>8218</v>
      </c>
      <c r="G888" t="s">
        <v>8224</v>
      </c>
      <c r="H888" t="s">
        <v>8246</v>
      </c>
      <c r="I888" s="12">
        <v>41591.849016203705</v>
      </c>
      <c r="J888" s="12">
        <v>41561.807349537034</v>
      </c>
      <c r="K888" t="b">
        <v>0</v>
      </c>
      <c r="L888">
        <v>301</v>
      </c>
      <c r="M888" t="b">
        <v>1</v>
      </c>
      <c r="N888" s="15" t="s">
        <v>8322</v>
      </c>
      <c r="O888" t="s">
        <v>8340</v>
      </c>
    </row>
    <row r="889" spans="1:15" ht="48" x14ac:dyDescent="0.2">
      <c r="A889">
        <v>2228</v>
      </c>
      <c r="B889" s="3" t="s">
        <v>2229</v>
      </c>
      <c r="C889" s="3" t="s">
        <v>6338</v>
      </c>
      <c r="D889" s="6">
        <v>1000</v>
      </c>
      <c r="E889" s="8">
        <v>11744.9</v>
      </c>
      <c r="F889" t="s">
        <v>8218</v>
      </c>
      <c r="G889" t="s">
        <v>8235</v>
      </c>
      <c r="H889" t="s">
        <v>8248</v>
      </c>
      <c r="I889" s="12">
        <v>42232.278194444443</v>
      </c>
      <c r="J889" s="12">
        <v>42202.278194444443</v>
      </c>
      <c r="K889" t="b">
        <v>0</v>
      </c>
      <c r="L889">
        <v>144</v>
      </c>
      <c r="M889" t="b">
        <v>1</v>
      </c>
      <c r="N889" s="15" t="s">
        <v>8322</v>
      </c>
      <c r="O889" t="s">
        <v>8340</v>
      </c>
    </row>
    <row r="890" spans="1:15" ht="48" x14ac:dyDescent="0.2">
      <c r="A890">
        <v>2229</v>
      </c>
      <c r="B890" s="3" t="s">
        <v>2230</v>
      </c>
      <c r="C890" s="3" t="s">
        <v>6339</v>
      </c>
      <c r="D890" s="6">
        <v>8012</v>
      </c>
      <c r="E890" s="8">
        <v>13704.33</v>
      </c>
      <c r="F890" t="s">
        <v>8218</v>
      </c>
      <c r="G890" t="s">
        <v>8223</v>
      </c>
      <c r="H890" t="s">
        <v>8245</v>
      </c>
      <c r="I890" s="12">
        <v>41520.166666666664</v>
      </c>
      <c r="J890" s="12">
        <v>41484.664247685185</v>
      </c>
      <c r="K890" t="b">
        <v>0</v>
      </c>
      <c r="L890">
        <v>539</v>
      </c>
      <c r="M890" t="b">
        <v>1</v>
      </c>
      <c r="N890" s="15" t="s">
        <v>8322</v>
      </c>
      <c r="O890" t="s">
        <v>8340</v>
      </c>
    </row>
    <row r="891" spans="1:15" ht="48" x14ac:dyDescent="0.2">
      <c r="A891">
        <v>2230</v>
      </c>
      <c r="B891" s="3" t="s">
        <v>2231</v>
      </c>
      <c r="C891" s="3" t="s">
        <v>6340</v>
      </c>
      <c r="D891" s="6">
        <v>8500</v>
      </c>
      <c r="E891" s="8">
        <v>10706</v>
      </c>
      <c r="F891" t="s">
        <v>8218</v>
      </c>
      <c r="G891" t="s">
        <v>8223</v>
      </c>
      <c r="H891" t="s">
        <v>8245</v>
      </c>
      <c r="I891" s="12">
        <v>41754.881099537037</v>
      </c>
      <c r="J891" s="12">
        <v>41724.881099537037</v>
      </c>
      <c r="K891" t="b">
        <v>0</v>
      </c>
      <c r="L891">
        <v>498</v>
      </c>
      <c r="M891" t="b">
        <v>1</v>
      </c>
      <c r="N891" s="15" t="s">
        <v>8322</v>
      </c>
      <c r="O891" t="s">
        <v>8340</v>
      </c>
    </row>
    <row r="892" spans="1:15" ht="48" x14ac:dyDescent="0.2">
      <c r="A892">
        <v>2231</v>
      </c>
      <c r="B892" s="3" t="s">
        <v>2232</v>
      </c>
      <c r="C892" s="3" t="s">
        <v>6341</v>
      </c>
      <c r="D892" s="6">
        <v>2500</v>
      </c>
      <c r="E892" s="8">
        <v>30303.24</v>
      </c>
      <c r="F892" t="s">
        <v>8218</v>
      </c>
      <c r="G892" t="s">
        <v>8223</v>
      </c>
      <c r="H892" t="s">
        <v>8245</v>
      </c>
      <c r="I892" s="12">
        <v>41450.208333333336</v>
      </c>
      <c r="J892" s="12">
        <v>41423.910891203705</v>
      </c>
      <c r="K892" t="b">
        <v>0</v>
      </c>
      <c r="L892">
        <v>1113</v>
      </c>
      <c r="M892" t="b">
        <v>1</v>
      </c>
      <c r="N892" s="15" t="s">
        <v>8322</v>
      </c>
      <c r="O892" t="s">
        <v>8340</v>
      </c>
    </row>
    <row r="893" spans="1:15" ht="48" x14ac:dyDescent="0.2">
      <c r="A893">
        <v>2232</v>
      </c>
      <c r="B893" s="3" t="s">
        <v>2233</v>
      </c>
      <c r="C893" s="3" t="s">
        <v>6342</v>
      </c>
      <c r="D893" s="6">
        <v>5000</v>
      </c>
      <c r="E893" s="8">
        <v>24790</v>
      </c>
      <c r="F893" t="s">
        <v>8218</v>
      </c>
      <c r="G893" t="s">
        <v>8223</v>
      </c>
      <c r="H893" t="s">
        <v>8245</v>
      </c>
      <c r="I893" s="12">
        <v>41839.125</v>
      </c>
      <c r="J893" s="12">
        <v>41806.794074074074</v>
      </c>
      <c r="K893" t="b">
        <v>0</v>
      </c>
      <c r="L893">
        <v>988</v>
      </c>
      <c r="M893" t="b">
        <v>1</v>
      </c>
      <c r="N893" s="15" t="s">
        <v>8322</v>
      </c>
      <c r="O893" t="s">
        <v>8340</v>
      </c>
    </row>
    <row r="894" spans="1:15" ht="48" x14ac:dyDescent="0.2">
      <c r="A894">
        <v>2233</v>
      </c>
      <c r="B894" s="3" t="s">
        <v>2234</v>
      </c>
      <c r="C894" s="3" t="s">
        <v>6343</v>
      </c>
      <c r="D894" s="6">
        <v>2500</v>
      </c>
      <c r="E894" s="8">
        <v>8301</v>
      </c>
      <c r="F894" t="s">
        <v>8218</v>
      </c>
      <c r="G894" t="s">
        <v>8224</v>
      </c>
      <c r="H894" t="s">
        <v>8246</v>
      </c>
      <c r="I894" s="12">
        <v>42352</v>
      </c>
      <c r="J894" s="12">
        <v>42331.378923611104</v>
      </c>
      <c r="K894" t="b">
        <v>0</v>
      </c>
      <c r="L894">
        <v>391</v>
      </c>
      <c r="M894" t="b">
        <v>1</v>
      </c>
      <c r="N894" s="15" t="s">
        <v>8322</v>
      </c>
      <c r="O894" t="s">
        <v>8340</v>
      </c>
    </row>
    <row r="895" spans="1:15" ht="48" x14ac:dyDescent="0.2">
      <c r="A895">
        <v>2234</v>
      </c>
      <c r="B895" s="3" t="s">
        <v>2235</v>
      </c>
      <c r="C895" s="3" t="s">
        <v>6344</v>
      </c>
      <c r="D895" s="6">
        <v>100</v>
      </c>
      <c r="E895" s="8">
        <v>1165</v>
      </c>
      <c r="F895" t="s">
        <v>8218</v>
      </c>
      <c r="G895" t="s">
        <v>8223</v>
      </c>
      <c r="H895" t="s">
        <v>8245</v>
      </c>
      <c r="I895" s="12">
        <v>42740.824618055558</v>
      </c>
      <c r="J895" s="12">
        <v>42710.824618055558</v>
      </c>
      <c r="K895" t="b">
        <v>0</v>
      </c>
      <c r="L895">
        <v>28</v>
      </c>
      <c r="M895" t="b">
        <v>1</v>
      </c>
      <c r="N895" s="15" t="s">
        <v>8322</v>
      </c>
      <c r="O895" t="s">
        <v>8340</v>
      </c>
    </row>
    <row r="896" spans="1:15" ht="32" x14ac:dyDescent="0.2">
      <c r="A896">
        <v>2235</v>
      </c>
      <c r="B896" s="3" t="s">
        <v>2236</v>
      </c>
      <c r="C896" s="3" t="s">
        <v>6345</v>
      </c>
      <c r="D896" s="6">
        <v>13000</v>
      </c>
      <c r="E896" s="8">
        <v>19931</v>
      </c>
      <c r="F896" t="s">
        <v>8218</v>
      </c>
      <c r="G896" t="s">
        <v>8228</v>
      </c>
      <c r="H896" t="s">
        <v>8250</v>
      </c>
      <c r="I896" s="12">
        <v>42091.980451388896</v>
      </c>
      <c r="J896" s="12">
        <v>42062.022118055553</v>
      </c>
      <c r="K896" t="b">
        <v>0</v>
      </c>
      <c r="L896">
        <v>147</v>
      </c>
      <c r="M896" t="b">
        <v>1</v>
      </c>
      <c r="N896" s="15" t="s">
        <v>8322</v>
      </c>
      <c r="O896" t="s">
        <v>8340</v>
      </c>
    </row>
    <row r="897" spans="1:15" ht="32" x14ac:dyDescent="0.2">
      <c r="A897">
        <v>2236</v>
      </c>
      <c r="B897" s="3" t="s">
        <v>2237</v>
      </c>
      <c r="C897" s="3" t="s">
        <v>6346</v>
      </c>
      <c r="D897" s="6">
        <v>2800</v>
      </c>
      <c r="E897" s="8">
        <v>15039</v>
      </c>
      <c r="F897" t="s">
        <v>8218</v>
      </c>
      <c r="G897" t="s">
        <v>8223</v>
      </c>
      <c r="H897" t="s">
        <v>8245</v>
      </c>
      <c r="I897" s="12">
        <v>42401.617164351846</v>
      </c>
      <c r="J897" s="12">
        <v>42371.617164351846</v>
      </c>
      <c r="K897" t="b">
        <v>0</v>
      </c>
      <c r="L897">
        <v>680</v>
      </c>
      <c r="M897" t="b">
        <v>1</v>
      </c>
      <c r="N897" s="15" t="s">
        <v>8322</v>
      </c>
      <c r="O897" t="s">
        <v>8340</v>
      </c>
    </row>
    <row r="898" spans="1:15" ht="48" x14ac:dyDescent="0.2">
      <c r="A898">
        <v>2237</v>
      </c>
      <c r="B898" s="3" t="s">
        <v>2238</v>
      </c>
      <c r="C898" s="3" t="s">
        <v>6347</v>
      </c>
      <c r="D898" s="6">
        <v>18000</v>
      </c>
      <c r="E898" s="8">
        <v>63527</v>
      </c>
      <c r="F898" t="s">
        <v>8218</v>
      </c>
      <c r="G898" t="s">
        <v>8223</v>
      </c>
      <c r="H898" t="s">
        <v>8245</v>
      </c>
      <c r="I898" s="12">
        <v>41955.332638888889</v>
      </c>
      <c r="J898" s="12">
        <v>41915.003275462965</v>
      </c>
      <c r="K898" t="b">
        <v>0</v>
      </c>
      <c r="L898">
        <v>983</v>
      </c>
      <c r="M898" t="b">
        <v>1</v>
      </c>
      <c r="N898" s="15" t="s">
        <v>8322</v>
      </c>
      <c r="O898" t="s">
        <v>8340</v>
      </c>
    </row>
    <row r="899" spans="1:15" ht="32" x14ac:dyDescent="0.2">
      <c r="A899">
        <v>2238</v>
      </c>
      <c r="B899" s="3" t="s">
        <v>2239</v>
      </c>
      <c r="C899" s="3" t="s">
        <v>6348</v>
      </c>
      <c r="D899" s="6">
        <v>4000</v>
      </c>
      <c r="E899" s="8">
        <v>5496</v>
      </c>
      <c r="F899" t="s">
        <v>8218</v>
      </c>
      <c r="G899" t="s">
        <v>8235</v>
      </c>
      <c r="H899" t="s">
        <v>8248</v>
      </c>
      <c r="I899" s="12">
        <v>42804.621712962966</v>
      </c>
      <c r="J899" s="12">
        <v>42774.621712962966</v>
      </c>
      <c r="K899" t="b">
        <v>0</v>
      </c>
      <c r="L899">
        <v>79</v>
      </c>
      <c r="M899" t="b">
        <v>1</v>
      </c>
      <c r="N899" s="15" t="s">
        <v>8322</v>
      </c>
      <c r="O899" t="s">
        <v>8340</v>
      </c>
    </row>
    <row r="900" spans="1:15" ht="32" x14ac:dyDescent="0.2">
      <c r="A900">
        <v>2239</v>
      </c>
      <c r="B900" s="3" t="s">
        <v>2240</v>
      </c>
      <c r="C900" s="3" t="s">
        <v>6349</v>
      </c>
      <c r="D900" s="6">
        <v>25000</v>
      </c>
      <c r="E900" s="8">
        <v>32006.67</v>
      </c>
      <c r="F900" t="s">
        <v>8218</v>
      </c>
      <c r="G900" t="s">
        <v>8223</v>
      </c>
      <c r="H900" t="s">
        <v>8245</v>
      </c>
      <c r="I900" s="12">
        <v>41609.168055555558</v>
      </c>
      <c r="J900" s="12">
        <v>41572.958495370374</v>
      </c>
      <c r="K900" t="b">
        <v>0</v>
      </c>
      <c r="L900">
        <v>426</v>
      </c>
      <c r="M900" t="b">
        <v>1</v>
      </c>
      <c r="N900" s="15" t="s">
        <v>8322</v>
      </c>
      <c r="O900" t="s">
        <v>8340</v>
      </c>
    </row>
    <row r="901" spans="1:15" ht="48" x14ac:dyDescent="0.2">
      <c r="A901">
        <v>2240</v>
      </c>
      <c r="B901" s="3" t="s">
        <v>2241</v>
      </c>
      <c r="C901" s="3" t="s">
        <v>6350</v>
      </c>
      <c r="D901" s="6">
        <v>5000</v>
      </c>
      <c r="E901" s="8">
        <v>13534</v>
      </c>
      <c r="F901" t="s">
        <v>8218</v>
      </c>
      <c r="G901" t="s">
        <v>8223</v>
      </c>
      <c r="H901" t="s">
        <v>8245</v>
      </c>
      <c r="I901" s="12">
        <v>42482.825740740736</v>
      </c>
      <c r="J901" s="12">
        <v>42452.825740740736</v>
      </c>
      <c r="K901" t="b">
        <v>0</v>
      </c>
      <c r="L901">
        <v>96</v>
      </c>
      <c r="M901" t="b">
        <v>1</v>
      </c>
      <c r="N901" s="15" t="s">
        <v>8322</v>
      </c>
      <c r="O901" t="s">
        <v>8340</v>
      </c>
    </row>
    <row r="902" spans="1:15" ht="48" x14ac:dyDescent="0.2">
      <c r="A902">
        <v>2241</v>
      </c>
      <c r="B902" s="3" t="s">
        <v>2242</v>
      </c>
      <c r="C902" s="3" t="s">
        <v>6351</v>
      </c>
      <c r="D902" s="6">
        <v>1000</v>
      </c>
      <c r="E902" s="8">
        <v>8064</v>
      </c>
      <c r="F902" t="s">
        <v>8218</v>
      </c>
      <c r="G902" t="s">
        <v>8224</v>
      </c>
      <c r="H902" t="s">
        <v>8246</v>
      </c>
      <c r="I902" s="12">
        <v>42796.827546296292</v>
      </c>
      <c r="J902" s="12">
        <v>42766.827546296292</v>
      </c>
      <c r="K902" t="b">
        <v>0</v>
      </c>
      <c r="L902">
        <v>163</v>
      </c>
      <c r="M902" t="b">
        <v>1</v>
      </c>
      <c r="N902" s="15" t="s">
        <v>8322</v>
      </c>
      <c r="O902" t="s">
        <v>8340</v>
      </c>
    </row>
    <row r="903" spans="1:15" ht="32" x14ac:dyDescent="0.2">
      <c r="A903">
        <v>2242</v>
      </c>
      <c r="B903" s="3" t="s">
        <v>2243</v>
      </c>
      <c r="C903" s="3" t="s">
        <v>6352</v>
      </c>
      <c r="D903" s="6">
        <v>10000</v>
      </c>
      <c r="E903" s="8">
        <v>136009.76</v>
      </c>
      <c r="F903" t="s">
        <v>8218</v>
      </c>
      <c r="G903" t="s">
        <v>8223</v>
      </c>
      <c r="H903" t="s">
        <v>8245</v>
      </c>
      <c r="I903" s="12">
        <v>41605.126388888886</v>
      </c>
      <c r="J903" s="12">
        <v>41569.575613425928</v>
      </c>
      <c r="K903" t="b">
        <v>0</v>
      </c>
      <c r="L903">
        <v>2525</v>
      </c>
      <c r="M903" t="b">
        <v>1</v>
      </c>
      <c r="N903" s="15" t="s">
        <v>8322</v>
      </c>
      <c r="O903" t="s">
        <v>8340</v>
      </c>
    </row>
    <row r="904" spans="1:15" ht="48" x14ac:dyDescent="0.2">
      <c r="A904">
        <v>2243</v>
      </c>
      <c r="B904" s="3" t="s">
        <v>2244</v>
      </c>
      <c r="C904" s="3" t="s">
        <v>6353</v>
      </c>
      <c r="D904" s="6">
        <v>1</v>
      </c>
      <c r="E904" s="8">
        <v>9302.5</v>
      </c>
      <c r="F904" t="s">
        <v>8218</v>
      </c>
      <c r="G904" t="s">
        <v>8223</v>
      </c>
      <c r="H904" t="s">
        <v>8245</v>
      </c>
      <c r="I904" s="12">
        <v>42807.125</v>
      </c>
      <c r="J904" s="12">
        <v>42800.751041666663</v>
      </c>
      <c r="K904" t="b">
        <v>0</v>
      </c>
      <c r="L904">
        <v>2035</v>
      </c>
      <c r="M904" t="b">
        <v>1</v>
      </c>
      <c r="N904" s="15" t="s">
        <v>8322</v>
      </c>
      <c r="O904" t="s">
        <v>8340</v>
      </c>
    </row>
    <row r="905" spans="1:15" ht="48" x14ac:dyDescent="0.2">
      <c r="A905">
        <v>2244</v>
      </c>
      <c r="B905" s="3" t="s">
        <v>2245</v>
      </c>
      <c r="C905" s="3" t="s">
        <v>6354</v>
      </c>
      <c r="D905" s="6">
        <v>5000</v>
      </c>
      <c r="E905" s="8">
        <v>18851</v>
      </c>
      <c r="F905" t="s">
        <v>8218</v>
      </c>
      <c r="G905" t="s">
        <v>8223</v>
      </c>
      <c r="H905" t="s">
        <v>8245</v>
      </c>
      <c r="I905" s="12">
        <v>42659.854166666672</v>
      </c>
      <c r="J905" s="12">
        <v>42647.818819444445</v>
      </c>
      <c r="K905" t="b">
        <v>0</v>
      </c>
      <c r="L905">
        <v>290</v>
      </c>
      <c r="M905" t="b">
        <v>1</v>
      </c>
      <c r="N905" s="15" t="s">
        <v>8322</v>
      </c>
      <c r="O905" t="s">
        <v>8340</v>
      </c>
    </row>
    <row r="906" spans="1:15" ht="48" x14ac:dyDescent="0.2">
      <c r="A906">
        <v>2245</v>
      </c>
      <c r="B906" s="3" t="s">
        <v>2246</v>
      </c>
      <c r="C906" s="3" t="s">
        <v>6355</v>
      </c>
      <c r="D906" s="6">
        <v>4000</v>
      </c>
      <c r="E906" s="8">
        <v>105881</v>
      </c>
      <c r="F906" t="s">
        <v>8218</v>
      </c>
      <c r="G906" t="s">
        <v>8223</v>
      </c>
      <c r="H906" t="s">
        <v>8245</v>
      </c>
      <c r="I906" s="12">
        <v>41691.75</v>
      </c>
      <c r="J906" s="12">
        <v>41660.708530092597</v>
      </c>
      <c r="K906" t="b">
        <v>0</v>
      </c>
      <c r="L906">
        <v>1980</v>
      </c>
      <c r="M906" t="b">
        <v>1</v>
      </c>
      <c r="N906" s="15" t="s">
        <v>8322</v>
      </c>
      <c r="O906" t="s">
        <v>8340</v>
      </c>
    </row>
    <row r="907" spans="1:15" ht="48" x14ac:dyDescent="0.2">
      <c r="A907">
        <v>2246</v>
      </c>
      <c r="B907" s="3" t="s">
        <v>2247</v>
      </c>
      <c r="C907" s="3" t="s">
        <v>6356</v>
      </c>
      <c r="D907" s="6">
        <v>2500</v>
      </c>
      <c r="E907" s="8">
        <v>2503</v>
      </c>
      <c r="F907" t="s">
        <v>8218</v>
      </c>
      <c r="G907" t="s">
        <v>8224</v>
      </c>
      <c r="H907" t="s">
        <v>8246</v>
      </c>
      <c r="I907" s="12">
        <v>42251.79178240741</v>
      </c>
      <c r="J907" s="12">
        <v>42221.79178240741</v>
      </c>
      <c r="K907" t="b">
        <v>0</v>
      </c>
      <c r="L907">
        <v>57</v>
      </c>
      <c r="M907" t="b">
        <v>1</v>
      </c>
      <c r="N907" s="15" t="s">
        <v>8322</v>
      </c>
      <c r="O907" t="s">
        <v>8340</v>
      </c>
    </row>
    <row r="908" spans="1:15" ht="32" x14ac:dyDescent="0.2">
      <c r="A908">
        <v>2247</v>
      </c>
      <c r="B908" s="3" t="s">
        <v>2248</v>
      </c>
      <c r="C908" s="3" t="s">
        <v>6357</v>
      </c>
      <c r="D908" s="6">
        <v>18500</v>
      </c>
      <c r="E908" s="8">
        <v>19324</v>
      </c>
      <c r="F908" t="s">
        <v>8218</v>
      </c>
      <c r="G908" t="s">
        <v>8223</v>
      </c>
      <c r="H908" t="s">
        <v>8245</v>
      </c>
      <c r="I908" s="12">
        <v>42214.666261574079</v>
      </c>
      <c r="J908" s="12">
        <v>42200.666261574079</v>
      </c>
      <c r="K908" t="b">
        <v>0</v>
      </c>
      <c r="L908">
        <v>380</v>
      </c>
      <c r="M908" t="b">
        <v>1</v>
      </c>
      <c r="N908" s="15" t="s">
        <v>8322</v>
      </c>
      <c r="O908" t="s">
        <v>8340</v>
      </c>
    </row>
    <row r="909" spans="1:15" ht="48" x14ac:dyDescent="0.2">
      <c r="A909">
        <v>2248</v>
      </c>
      <c r="B909" s="3" t="s">
        <v>2249</v>
      </c>
      <c r="C909" s="3" t="s">
        <v>6358</v>
      </c>
      <c r="D909" s="6">
        <v>7000</v>
      </c>
      <c r="E909" s="8">
        <v>7505</v>
      </c>
      <c r="F909" t="s">
        <v>8218</v>
      </c>
      <c r="G909" t="s">
        <v>8224</v>
      </c>
      <c r="H909" t="s">
        <v>8246</v>
      </c>
      <c r="I909" s="12">
        <v>42718.875902777778</v>
      </c>
      <c r="J909" s="12">
        <v>42688.875902777778</v>
      </c>
      <c r="K909" t="b">
        <v>0</v>
      </c>
      <c r="L909">
        <v>128</v>
      </c>
      <c r="M909" t="b">
        <v>1</v>
      </c>
      <c r="N909" s="15" t="s">
        <v>8322</v>
      </c>
      <c r="O909" t="s">
        <v>8340</v>
      </c>
    </row>
    <row r="910" spans="1:15" ht="48" x14ac:dyDescent="0.2">
      <c r="A910">
        <v>2249</v>
      </c>
      <c r="B910" s="3" t="s">
        <v>2250</v>
      </c>
      <c r="C910" s="3" t="s">
        <v>6359</v>
      </c>
      <c r="D910" s="6">
        <v>3500</v>
      </c>
      <c r="E910" s="8">
        <v>5907</v>
      </c>
      <c r="F910" t="s">
        <v>8218</v>
      </c>
      <c r="G910" t="s">
        <v>8223</v>
      </c>
      <c r="H910" t="s">
        <v>8245</v>
      </c>
      <c r="I910" s="12">
        <v>41366.661631944444</v>
      </c>
      <c r="J910" s="12">
        <v>41336.703298611108</v>
      </c>
      <c r="K910" t="b">
        <v>0</v>
      </c>
      <c r="L910">
        <v>180</v>
      </c>
      <c r="M910" t="b">
        <v>1</v>
      </c>
      <c r="N910" s="15" t="s">
        <v>8322</v>
      </c>
      <c r="O910" t="s">
        <v>8340</v>
      </c>
    </row>
    <row r="911" spans="1:15" ht="48" x14ac:dyDescent="0.2">
      <c r="A911">
        <v>2250</v>
      </c>
      <c r="B911" s="3" t="s">
        <v>2251</v>
      </c>
      <c r="C911" s="3" t="s">
        <v>6360</v>
      </c>
      <c r="D911" s="6">
        <v>25000</v>
      </c>
      <c r="E911" s="8">
        <v>243778</v>
      </c>
      <c r="F911" t="s">
        <v>8218</v>
      </c>
      <c r="G911" t="s">
        <v>8223</v>
      </c>
      <c r="H911" t="s">
        <v>8245</v>
      </c>
      <c r="I911" s="12">
        <v>42707.0471412037</v>
      </c>
      <c r="J911" s="12">
        <v>42677.005474537036</v>
      </c>
      <c r="K911" t="b">
        <v>0</v>
      </c>
      <c r="L911">
        <v>571</v>
      </c>
      <c r="M911" t="b">
        <v>1</v>
      </c>
      <c r="N911" s="15" t="s">
        <v>8322</v>
      </c>
      <c r="O911" t="s">
        <v>8340</v>
      </c>
    </row>
    <row r="912" spans="1:15" ht="48" x14ac:dyDescent="0.2">
      <c r="A912">
        <v>2251</v>
      </c>
      <c r="B912" s="3" t="s">
        <v>2252</v>
      </c>
      <c r="C912" s="3" t="s">
        <v>6361</v>
      </c>
      <c r="D912" s="6">
        <v>8500</v>
      </c>
      <c r="E912" s="8">
        <v>11428.19</v>
      </c>
      <c r="F912" t="s">
        <v>8218</v>
      </c>
      <c r="G912" t="s">
        <v>8223</v>
      </c>
      <c r="H912" t="s">
        <v>8245</v>
      </c>
      <c r="I912" s="12">
        <v>41867.34579861111</v>
      </c>
      <c r="J912" s="12">
        <v>41846.34579861111</v>
      </c>
      <c r="K912" t="b">
        <v>0</v>
      </c>
      <c r="L912">
        <v>480</v>
      </c>
      <c r="M912" t="b">
        <v>1</v>
      </c>
      <c r="N912" s="15" t="s">
        <v>8322</v>
      </c>
      <c r="O912" t="s">
        <v>8340</v>
      </c>
    </row>
    <row r="913" spans="1:15" ht="48" x14ac:dyDescent="0.2">
      <c r="A913">
        <v>2252</v>
      </c>
      <c r="B913" s="3" t="s">
        <v>2253</v>
      </c>
      <c r="C913" s="3" t="s">
        <v>6362</v>
      </c>
      <c r="D913" s="6">
        <v>9000</v>
      </c>
      <c r="E913" s="8">
        <v>24505</v>
      </c>
      <c r="F913" t="s">
        <v>8218</v>
      </c>
      <c r="G913" t="s">
        <v>8226</v>
      </c>
      <c r="H913" t="s">
        <v>8248</v>
      </c>
      <c r="I913" s="12">
        <v>42588.327986111108</v>
      </c>
      <c r="J913" s="12">
        <v>42573.327986111108</v>
      </c>
      <c r="K913" t="b">
        <v>0</v>
      </c>
      <c r="L913">
        <v>249</v>
      </c>
      <c r="M913" t="b">
        <v>1</v>
      </c>
      <c r="N913" s="15" t="s">
        <v>8322</v>
      </c>
      <c r="O913" t="s">
        <v>8340</v>
      </c>
    </row>
    <row r="914" spans="1:15" ht="48" x14ac:dyDescent="0.2">
      <c r="A914">
        <v>2253</v>
      </c>
      <c r="B914" s="3" t="s">
        <v>2254</v>
      </c>
      <c r="C914" s="3" t="s">
        <v>6363</v>
      </c>
      <c r="D914" s="6">
        <v>8000</v>
      </c>
      <c r="E914" s="8">
        <v>9015</v>
      </c>
      <c r="F914" t="s">
        <v>8218</v>
      </c>
      <c r="G914" t="s">
        <v>8223</v>
      </c>
      <c r="H914" t="s">
        <v>8245</v>
      </c>
      <c r="I914" s="12">
        <v>42326.672997685186</v>
      </c>
      <c r="J914" s="12">
        <v>42296.631331018521</v>
      </c>
      <c r="K914" t="b">
        <v>0</v>
      </c>
      <c r="L914">
        <v>84</v>
      </c>
      <c r="M914" t="b">
        <v>1</v>
      </c>
      <c r="N914" s="15" t="s">
        <v>8322</v>
      </c>
      <c r="O914" t="s">
        <v>8340</v>
      </c>
    </row>
    <row r="915" spans="1:15" ht="32" x14ac:dyDescent="0.2">
      <c r="A915">
        <v>2254</v>
      </c>
      <c r="B915" s="3" t="s">
        <v>2255</v>
      </c>
      <c r="C915" s="3" t="s">
        <v>6364</v>
      </c>
      <c r="D915" s="6">
        <v>500</v>
      </c>
      <c r="E915" s="8">
        <v>2299</v>
      </c>
      <c r="F915" t="s">
        <v>8218</v>
      </c>
      <c r="G915" t="s">
        <v>8223</v>
      </c>
      <c r="H915" t="s">
        <v>8245</v>
      </c>
      <c r="I915" s="12">
        <v>42759.647777777776</v>
      </c>
      <c r="J915" s="12">
        <v>42752.647777777776</v>
      </c>
      <c r="K915" t="b">
        <v>0</v>
      </c>
      <c r="L915">
        <v>197</v>
      </c>
      <c r="M915" t="b">
        <v>1</v>
      </c>
      <c r="N915" s="15" t="s">
        <v>8322</v>
      </c>
      <c r="O915" t="s">
        <v>8340</v>
      </c>
    </row>
    <row r="916" spans="1:15" ht="32" x14ac:dyDescent="0.2">
      <c r="A916">
        <v>2255</v>
      </c>
      <c r="B916" s="3" t="s">
        <v>2256</v>
      </c>
      <c r="C916" s="3" t="s">
        <v>6365</v>
      </c>
      <c r="D916" s="6">
        <v>3950</v>
      </c>
      <c r="E916" s="8">
        <v>11323</v>
      </c>
      <c r="F916" t="s">
        <v>8218</v>
      </c>
      <c r="G916" t="s">
        <v>8223</v>
      </c>
      <c r="H916" t="s">
        <v>8245</v>
      </c>
      <c r="I916" s="12">
        <v>42497.951979166668</v>
      </c>
      <c r="J916" s="12">
        <v>42467.951979166668</v>
      </c>
      <c r="K916" t="b">
        <v>0</v>
      </c>
      <c r="L916">
        <v>271</v>
      </c>
      <c r="M916" t="b">
        <v>1</v>
      </c>
      <c r="N916" s="15" t="s">
        <v>8322</v>
      </c>
      <c r="O916" t="s">
        <v>8340</v>
      </c>
    </row>
    <row r="917" spans="1:15" ht="48" x14ac:dyDescent="0.2">
      <c r="A917">
        <v>2256</v>
      </c>
      <c r="B917" s="3" t="s">
        <v>2257</v>
      </c>
      <c r="C917" s="3" t="s">
        <v>6366</v>
      </c>
      <c r="D917" s="6">
        <v>480</v>
      </c>
      <c r="E917" s="8">
        <v>1069</v>
      </c>
      <c r="F917" t="s">
        <v>8218</v>
      </c>
      <c r="G917" t="s">
        <v>8224</v>
      </c>
      <c r="H917" t="s">
        <v>8246</v>
      </c>
      <c r="I917" s="12">
        <v>42696.451921296291</v>
      </c>
      <c r="J917" s="12">
        <v>42682.451921296291</v>
      </c>
      <c r="K917" t="b">
        <v>0</v>
      </c>
      <c r="L917">
        <v>50</v>
      </c>
      <c r="M917" t="b">
        <v>1</v>
      </c>
      <c r="N917" s="15" t="s">
        <v>8322</v>
      </c>
      <c r="O917" t="s">
        <v>8340</v>
      </c>
    </row>
    <row r="918" spans="1:15" ht="48" x14ac:dyDescent="0.2">
      <c r="A918">
        <v>2257</v>
      </c>
      <c r="B918" s="3" t="s">
        <v>2258</v>
      </c>
      <c r="C918" s="3" t="s">
        <v>6367</v>
      </c>
      <c r="D918" s="6">
        <v>2500</v>
      </c>
      <c r="E918" s="8">
        <v>15903.5</v>
      </c>
      <c r="F918" t="s">
        <v>8218</v>
      </c>
      <c r="G918" t="s">
        <v>8224</v>
      </c>
      <c r="H918" t="s">
        <v>8246</v>
      </c>
      <c r="I918" s="12">
        <v>42540.958333333328</v>
      </c>
      <c r="J918" s="12">
        <v>42505.936678240745</v>
      </c>
      <c r="K918" t="b">
        <v>0</v>
      </c>
      <c r="L918">
        <v>169</v>
      </c>
      <c r="M918" t="b">
        <v>1</v>
      </c>
      <c r="N918" s="15" t="s">
        <v>8322</v>
      </c>
      <c r="O918" t="s">
        <v>8340</v>
      </c>
    </row>
    <row r="919" spans="1:15" ht="32" x14ac:dyDescent="0.2">
      <c r="A919">
        <v>2258</v>
      </c>
      <c r="B919" s="3" t="s">
        <v>2259</v>
      </c>
      <c r="C919" s="3" t="s">
        <v>6368</v>
      </c>
      <c r="D919" s="6">
        <v>2200</v>
      </c>
      <c r="E919" s="8">
        <v>3223</v>
      </c>
      <c r="F919" t="s">
        <v>8218</v>
      </c>
      <c r="G919" t="s">
        <v>8223</v>
      </c>
      <c r="H919" t="s">
        <v>8245</v>
      </c>
      <c r="I919" s="12">
        <v>42166.75100694444</v>
      </c>
      <c r="J919" s="12">
        <v>42136.75100694444</v>
      </c>
      <c r="K919" t="b">
        <v>0</v>
      </c>
      <c r="L919">
        <v>205</v>
      </c>
      <c r="M919" t="b">
        <v>1</v>
      </c>
      <c r="N919" s="15" t="s">
        <v>8322</v>
      </c>
      <c r="O919" t="s">
        <v>8340</v>
      </c>
    </row>
    <row r="920" spans="1:15" ht="48" x14ac:dyDescent="0.2">
      <c r="A920">
        <v>2259</v>
      </c>
      <c r="B920" s="3" t="s">
        <v>2260</v>
      </c>
      <c r="C920" s="3" t="s">
        <v>6369</v>
      </c>
      <c r="D920" s="6">
        <v>1000</v>
      </c>
      <c r="E920" s="8">
        <v>18671</v>
      </c>
      <c r="F920" t="s">
        <v>8218</v>
      </c>
      <c r="G920" t="s">
        <v>8224</v>
      </c>
      <c r="H920" t="s">
        <v>8246</v>
      </c>
      <c r="I920" s="12">
        <v>42712.804814814815</v>
      </c>
      <c r="J920" s="12">
        <v>42702.804814814815</v>
      </c>
      <c r="K920" t="b">
        <v>0</v>
      </c>
      <c r="L920">
        <v>206</v>
      </c>
      <c r="M920" t="b">
        <v>1</v>
      </c>
      <c r="N920" s="15" t="s">
        <v>8322</v>
      </c>
      <c r="O920" t="s">
        <v>8340</v>
      </c>
    </row>
    <row r="921" spans="1:15" ht="48" x14ac:dyDescent="0.2">
      <c r="A921">
        <v>2260</v>
      </c>
      <c r="B921" s="3" t="s">
        <v>2261</v>
      </c>
      <c r="C921" s="3" t="s">
        <v>6370</v>
      </c>
      <c r="D921" s="6">
        <v>2500</v>
      </c>
      <c r="E921" s="8">
        <v>8173</v>
      </c>
      <c r="F921" t="s">
        <v>8218</v>
      </c>
      <c r="G921" t="s">
        <v>8223</v>
      </c>
      <c r="H921" t="s">
        <v>8245</v>
      </c>
      <c r="I921" s="12">
        <v>41724.975115740745</v>
      </c>
      <c r="J921" s="12">
        <v>41695.016782407409</v>
      </c>
      <c r="K921" t="b">
        <v>0</v>
      </c>
      <c r="L921">
        <v>84</v>
      </c>
      <c r="M921" t="b">
        <v>1</v>
      </c>
      <c r="N921" s="15" t="s">
        <v>8322</v>
      </c>
      <c r="O921" t="s">
        <v>8340</v>
      </c>
    </row>
    <row r="922" spans="1:15" ht="48" x14ac:dyDescent="0.2">
      <c r="A922">
        <v>2261</v>
      </c>
      <c r="B922" s="3" t="s">
        <v>2262</v>
      </c>
      <c r="C922" s="3" t="s">
        <v>6371</v>
      </c>
      <c r="D922" s="6">
        <v>1000</v>
      </c>
      <c r="E922" s="8">
        <v>7795</v>
      </c>
      <c r="F922" t="s">
        <v>8218</v>
      </c>
      <c r="G922" t="s">
        <v>8225</v>
      </c>
      <c r="H922" t="s">
        <v>8247</v>
      </c>
      <c r="I922" s="12">
        <v>42780.724768518514</v>
      </c>
      <c r="J922" s="12">
        <v>42759.724768518514</v>
      </c>
      <c r="K922" t="b">
        <v>0</v>
      </c>
      <c r="L922">
        <v>210</v>
      </c>
      <c r="M922" t="b">
        <v>1</v>
      </c>
      <c r="N922" s="15" t="s">
        <v>8322</v>
      </c>
      <c r="O922" t="s">
        <v>8340</v>
      </c>
    </row>
    <row r="923" spans="1:15" ht="32" x14ac:dyDescent="0.2">
      <c r="A923">
        <v>2262</v>
      </c>
      <c r="B923" s="3" t="s">
        <v>2263</v>
      </c>
      <c r="C923" s="3" t="s">
        <v>6372</v>
      </c>
      <c r="D923" s="6">
        <v>3300</v>
      </c>
      <c r="E923" s="8">
        <v>5087</v>
      </c>
      <c r="F923" t="s">
        <v>8218</v>
      </c>
      <c r="G923" t="s">
        <v>8223</v>
      </c>
      <c r="H923" t="s">
        <v>8245</v>
      </c>
      <c r="I923" s="12">
        <v>41961</v>
      </c>
      <c r="J923" s="12">
        <v>41926.585162037038</v>
      </c>
      <c r="K923" t="b">
        <v>0</v>
      </c>
      <c r="L923">
        <v>181</v>
      </c>
      <c r="M923" t="b">
        <v>1</v>
      </c>
      <c r="N923" s="15" t="s">
        <v>8322</v>
      </c>
      <c r="O923" t="s">
        <v>8340</v>
      </c>
    </row>
    <row r="924" spans="1:15" ht="48" x14ac:dyDescent="0.2">
      <c r="A924">
        <v>2263</v>
      </c>
      <c r="B924" s="3" t="s">
        <v>2264</v>
      </c>
      <c r="C924" s="3" t="s">
        <v>6373</v>
      </c>
      <c r="D924" s="6">
        <v>7500</v>
      </c>
      <c r="E924" s="8">
        <v>8666</v>
      </c>
      <c r="F924" t="s">
        <v>8218</v>
      </c>
      <c r="G924" t="s">
        <v>8234</v>
      </c>
      <c r="H924" t="s">
        <v>8254</v>
      </c>
      <c r="I924" s="12">
        <v>42035.832326388889</v>
      </c>
      <c r="J924" s="12">
        <v>42014.832326388889</v>
      </c>
      <c r="K924" t="b">
        <v>0</v>
      </c>
      <c r="L924">
        <v>60</v>
      </c>
      <c r="M924" t="b">
        <v>1</v>
      </c>
      <c r="N924" s="15" t="s">
        <v>8322</v>
      </c>
      <c r="O924" t="s">
        <v>8340</v>
      </c>
    </row>
    <row r="925" spans="1:15" ht="48" x14ac:dyDescent="0.2">
      <c r="A925">
        <v>2264</v>
      </c>
      <c r="B925" s="3" t="s">
        <v>2265</v>
      </c>
      <c r="C925" s="3" t="s">
        <v>6374</v>
      </c>
      <c r="D925" s="6">
        <v>6000</v>
      </c>
      <c r="E925" s="8">
        <v>10802</v>
      </c>
      <c r="F925" t="s">
        <v>8218</v>
      </c>
      <c r="G925" t="s">
        <v>8223</v>
      </c>
      <c r="H925" t="s">
        <v>8245</v>
      </c>
      <c r="I925" s="12">
        <v>42513.125</v>
      </c>
      <c r="J925" s="12">
        <v>42496.582337962958</v>
      </c>
      <c r="K925" t="b">
        <v>0</v>
      </c>
      <c r="L925">
        <v>445</v>
      </c>
      <c r="M925" t="b">
        <v>1</v>
      </c>
      <c r="N925" s="15" t="s">
        <v>8322</v>
      </c>
      <c r="O925" t="s">
        <v>8340</v>
      </c>
    </row>
    <row r="926" spans="1:15" ht="48" x14ac:dyDescent="0.2">
      <c r="A926">
        <v>2265</v>
      </c>
      <c r="B926" s="3" t="s">
        <v>2266</v>
      </c>
      <c r="C926" s="3" t="s">
        <v>6375</v>
      </c>
      <c r="D926" s="6">
        <v>200</v>
      </c>
      <c r="E926" s="8">
        <v>597</v>
      </c>
      <c r="F926" t="s">
        <v>8218</v>
      </c>
      <c r="G926" t="s">
        <v>8224</v>
      </c>
      <c r="H926" t="s">
        <v>8246</v>
      </c>
      <c r="I926" s="12">
        <v>42696.853090277778</v>
      </c>
      <c r="J926" s="12">
        <v>42689.853090277778</v>
      </c>
      <c r="K926" t="b">
        <v>0</v>
      </c>
      <c r="L926">
        <v>17</v>
      </c>
      <c r="M926" t="b">
        <v>1</v>
      </c>
      <c r="N926" s="15" t="s">
        <v>8322</v>
      </c>
      <c r="O926" t="s">
        <v>8340</v>
      </c>
    </row>
    <row r="927" spans="1:15" ht="48" x14ac:dyDescent="0.2">
      <c r="A927">
        <v>2266</v>
      </c>
      <c r="B927" s="3" t="s">
        <v>2267</v>
      </c>
      <c r="C927" s="3" t="s">
        <v>6376</v>
      </c>
      <c r="D927" s="6">
        <v>1500</v>
      </c>
      <c r="E927" s="8">
        <v>4804</v>
      </c>
      <c r="F927" t="s">
        <v>8218</v>
      </c>
      <c r="G927" t="s">
        <v>8223</v>
      </c>
      <c r="H927" t="s">
        <v>8245</v>
      </c>
      <c r="I927" s="12">
        <v>42487.083333333328</v>
      </c>
      <c r="J927" s="12">
        <v>42469.874907407408</v>
      </c>
      <c r="K927" t="b">
        <v>0</v>
      </c>
      <c r="L927">
        <v>194</v>
      </c>
      <c r="M927" t="b">
        <v>1</v>
      </c>
      <c r="N927" s="15" t="s">
        <v>8322</v>
      </c>
      <c r="O927" t="s">
        <v>8340</v>
      </c>
    </row>
    <row r="928" spans="1:15" ht="48" x14ac:dyDescent="0.2">
      <c r="A928">
        <v>2267</v>
      </c>
      <c r="B928" s="3" t="s">
        <v>2268</v>
      </c>
      <c r="C928" s="3" t="s">
        <v>6377</v>
      </c>
      <c r="D928" s="6">
        <v>20000</v>
      </c>
      <c r="E928" s="8">
        <v>76105</v>
      </c>
      <c r="F928" t="s">
        <v>8218</v>
      </c>
      <c r="G928" t="s">
        <v>8223</v>
      </c>
      <c r="H928" t="s">
        <v>8245</v>
      </c>
      <c r="I928" s="12">
        <v>41994.041666666672</v>
      </c>
      <c r="J928" s="12">
        <v>41968.829826388886</v>
      </c>
      <c r="K928" t="b">
        <v>0</v>
      </c>
      <c r="L928">
        <v>404</v>
      </c>
      <c r="M928" t="b">
        <v>1</v>
      </c>
      <c r="N928" s="15" t="s">
        <v>8322</v>
      </c>
      <c r="O928" t="s">
        <v>8340</v>
      </c>
    </row>
    <row r="929" spans="1:15" ht="48" x14ac:dyDescent="0.2">
      <c r="A929">
        <v>2268</v>
      </c>
      <c r="B929" s="3" t="s">
        <v>2269</v>
      </c>
      <c r="C929" s="3" t="s">
        <v>6378</v>
      </c>
      <c r="D929" s="6">
        <v>28000</v>
      </c>
      <c r="E929" s="8">
        <v>28728</v>
      </c>
      <c r="F929" t="s">
        <v>8218</v>
      </c>
      <c r="G929" t="s">
        <v>8223</v>
      </c>
      <c r="H929" t="s">
        <v>8245</v>
      </c>
      <c r="I929" s="12">
        <v>42806.082349537035</v>
      </c>
      <c r="J929" s="12">
        <v>42776.082349537035</v>
      </c>
      <c r="K929" t="b">
        <v>0</v>
      </c>
      <c r="L929">
        <v>194</v>
      </c>
      <c r="M929" t="b">
        <v>1</v>
      </c>
      <c r="N929" s="15" t="s">
        <v>8322</v>
      </c>
      <c r="O929" t="s">
        <v>8340</v>
      </c>
    </row>
    <row r="930" spans="1:15" ht="48" x14ac:dyDescent="0.2">
      <c r="A930">
        <v>2269</v>
      </c>
      <c r="B930" s="3" t="s">
        <v>2270</v>
      </c>
      <c r="C930" s="3" t="s">
        <v>6379</v>
      </c>
      <c r="D930" s="6">
        <v>2500</v>
      </c>
      <c r="E930" s="8">
        <v>45041</v>
      </c>
      <c r="F930" t="s">
        <v>8218</v>
      </c>
      <c r="G930" t="s">
        <v>8223</v>
      </c>
      <c r="H930" t="s">
        <v>8245</v>
      </c>
      <c r="I930" s="12">
        <v>42801.208333333328</v>
      </c>
      <c r="J930" s="12">
        <v>42776.704432870371</v>
      </c>
      <c r="K930" t="b">
        <v>0</v>
      </c>
      <c r="L930">
        <v>902</v>
      </c>
      <c r="M930" t="b">
        <v>1</v>
      </c>
      <c r="N930" s="15" t="s">
        <v>8322</v>
      </c>
      <c r="O930" t="s">
        <v>8340</v>
      </c>
    </row>
    <row r="931" spans="1:15" ht="48" x14ac:dyDescent="0.2">
      <c r="A931">
        <v>2270</v>
      </c>
      <c r="B931" s="3" t="s">
        <v>2271</v>
      </c>
      <c r="C931" s="3" t="s">
        <v>6380</v>
      </c>
      <c r="D931" s="6">
        <v>25000</v>
      </c>
      <c r="E931" s="8">
        <v>180062</v>
      </c>
      <c r="F931" t="s">
        <v>8218</v>
      </c>
      <c r="G931" t="s">
        <v>8223</v>
      </c>
      <c r="H931" t="s">
        <v>8245</v>
      </c>
      <c r="I931" s="12">
        <v>42745.915972222225</v>
      </c>
      <c r="J931" s="12">
        <v>42725.869363425925</v>
      </c>
      <c r="K931" t="b">
        <v>0</v>
      </c>
      <c r="L931">
        <v>1670</v>
      </c>
      <c r="M931" t="b">
        <v>1</v>
      </c>
      <c r="N931" s="15" t="s">
        <v>8322</v>
      </c>
      <c r="O931" t="s">
        <v>8340</v>
      </c>
    </row>
    <row r="932" spans="1:15" ht="48" x14ac:dyDescent="0.2">
      <c r="A932">
        <v>2271</v>
      </c>
      <c r="B932" s="3" t="s">
        <v>2272</v>
      </c>
      <c r="C932" s="3" t="s">
        <v>6381</v>
      </c>
      <c r="D932" s="6">
        <v>20000</v>
      </c>
      <c r="E932" s="8">
        <v>56618</v>
      </c>
      <c r="F932" t="s">
        <v>8218</v>
      </c>
      <c r="G932" t="s">
        <v>8223</v>
      </c>
      <c r="H932" t="s">
        <v>8245</v>
      </c>
      <c r="I932" s="12">
        <v>42714.000046296293</v>
      </c>
      <c r="J932" s="12">
        <v>42684.000046296293</v>
      </c>
      <c r="K932" t="b">
        <v>0</v>
      </c>
      <c r="L932">
        <v>1328</v>
      </c>
      <c r="M932" t="b">
        <v>1</v>
      </c>
      <c r="N932" s="15" t="s">
        <v>8322</v>
      </c>
      <c r="O932" t="s">
        <v>8340</v>
      </c>
    </row>
    <row r="933" spans="1:15" ht="48" x14ac:dyDescent="0.2">
      <c r="A933">
        <v>2272</v>
      </c>
      <c r="B933" s="3" t="s">
        <v>2273</v>
      </c>
      <c r="C933" s="3" t="s">
        <v>6382</v>
      </c>
      <c r="D933" s="6">
        <v>1000</v>
      </c>
      <c r="E933" s="8">
        <v>13566</v>
      </c>
      <c r="F933" t="s">
        <v>8218</v>
      </c>
      <c r="G933" t="s">
        <v>8223</v>
      </c>
      <c r="H933" t="s">
        <v>8245</v>
      </c>
      <c r="I933" s="12">
        <v>42345.699490740735</v>
      </c>
      <c r="J933" s="12">
        <v>42315.699490740735</v>
      </c>
      <c r="K933" t="b">
        <v>0</v>
      </c>
      <c r="L933">
        <v>944</v>
      </c>
      <c r="M933" t="b">
        <v>1</v>
      </c>
      <c r="N933" s="15" t="s">
        <v>8322</v>
      </c>
      <c r="O933" t="s">
        <v>8340</v>
      </c>
    </row>
    <row r="934" spans="1:15" ht="48" x14ac:dyDescent="0.2">
      <c r="A934">
        <v>2273</v>
      </c>
      <c r="B934" s="3" t="s">
        <v>2274</v>
      </c>
      <c r="C934" s="3" t="s">
        <v>6383</v>
      </c>
      <c r="D934" s="6">
        <v>2500</v>
      </c>
      <c r="E934" s="8">
        <v>5509</v>
      </c>
      <c r="F934" t="s">
        <v>8218</v>
      </c>
      <c r="G934" t="s">
        <v>8228</v>
      </c>
      <c r="H934" t="s">
        <v>8250</v>
      </c>
      <c r="I934" s="12">
        <v>42806.507430555561</v>
      </c>
      <c r="J934" s="12">
        <v>42781.549097222218</v>
      </c>
      <c r="K934" t="b">
        <v>0</v>
      </c>
      <c r="L934">
        <v>147</v>
      </c>
      <c r="M934" t="b">
        <v>1</v>
      </c>
      <c r="N934" s="15" t="s">
        <v>8322</v>
      </c>
      <c r="O934" t="s">
        <v>8340</v>
      </c>
    </row>
    <row r="935" spans="1:15" ht="48" x14ac:dyDescent="0.2">
      <c r="A935">
        <v>2274</v>
      </c>
      <c r="B935" s="3" t="s">
        <v>2275</v>
      </c>
      <c r="C935" s="3" t="s">
        <v>6384</v>
      </c>
      <c r="D935" s="6">
        <v>2500</v>
      </c>
      <c r="E935" s="8">
        <v>2990</v>
      </c>
      <c r="F935" t="s">
        <v>8218</v>
      </c>
      <c r="G935" t="s">
        <v>8223</v>
      </c>
      <c r="H935" t="s">
        <v>8245</v>
      </c>
      <c r="I935" s="12">
        <v>41693.500659722224</v>
      </c>
      <c r="J935" s="12">
        <v>41663.500659722224</v>
      </c>
      <c r="K935" t="b">
        <v>0</v>
      </c>
      <c r="L935">
        <v>99</v>
      </c>
      <c r="M935" t="b">
        <v>1</v>
      </c>
      <c r="N935" s="15" t="s">
        <v>8322</v>
      </c>
      <c r="O935" t="s">
        <v>8340</v>
      </c>
    </row>
    <row r="936" spans="1:15" ht="48" x14ac:dyDescent="0.2">
      <c r="A936">
        <v>2275</v>
      </c>
      <c r="B936" s="3" t="s">
        <v>2276</v>
      </c>
      <c r="C936" s="3" t="s">
        <v>6385</v>
      </c>
      <c r="D936" s="6">
        <v>650</v>
      </c>
      <c r="E936" s="8">
        <v>2650.5</v>
      </c>
      <c r="F936" t="s">
        <v>8218</v>
      </c>
      <c r="G936" t="s">
        <v>8224</v>
      </c>
      <c r="H936" t="s">
        <v>8246</v>
      </c>
      <c r="I936" s="12">
        <v>41995.616655092599</v>
      </c>
      <c r="J936" s="12">
        <v>41965.616655092599</v>
      </c>
      <c r="K936" t="b">
        <v>0</v>
      </c>
      <c r="L936">
        <v>79</v>
      </c>
      <c r="M936" t="b">
        <v>1</v>
      </c>
      <c r="N936" s="15" t="s">
        <v>8322</v>
      </c>
      <c r="O936" t="s">
        <v>8340</v>
      </c>
    </row>
    <row r="937" spans="1:15" ht="48" x14ac:dyDescent="0.2">
      <c r="A937">
        <v>2276</v>
      </c>
      <c r="B937" s="3" t="s">
        <v>2277</v>
      </c>
      <c r="C937" s="3" t="s">
        <v>6386</v>
      </c>
      <c r="D937" s="6">
        <v>4589</v>
      </c>
      <c r="E937" s="8">
        <v>4856</v>
      </c>
      <c r="F937" t="s">
        <v>8218</v>
      </c>
      <c r="G937" t="s">
        <v>8223</v>
      </c>
      <c r="H937" t="s">
        <v>8245</v>
      </c>
      <c r="I937" s="12">
        <v>41644.651493055557</v>
      </c>
      <c r="J937" s="12">
        <v>41614.651493055557</v>
      </c>
      <c r="K937" t="b">
        <v>0</v>
      </c>
      <c r="L937">
        <v>75</v>
      </c>
      <c r="M937" t="b">
        <v>1</v>
      </c>
      <c r="N937" s="15" t="s">
        <v>8322</v>
      </c>
      <c r="O937" t="s">
        <v>8340</v>
      </c>
    </row>
    <row r="938" spans="1:15" ht="48" x14ac:dyDescent="0.2">
      <c r="A938">
        <v>2277</v>
      </c>
      <c r="B938" s="3" t="s">
        <v>2278</v>
      </c>
      <c r="C938" s="3" t="s">
        <v>6387</v>
      </c>
      <c r="D938" s="6">
        <v>8500</v>
      </c>
      <c r="E938" s="8">
        <v>11992</v>
      </c>
      <c r="F938" t="s">
        <v>8218</v>
      </c>
      <c r="G938" t="s">
        <v>8223</v>
      </c>
      <c r="H938" t="s">
        <v>8245</v>
      </c>
      <c r="I938" s="12">
        <v>40966.678506944445</v>
      </c>
      <c r="J938" s="12">
        <v>40936.678506944445</v>
      </c>
      <c r="K938" t="b">
        <v>0</v>
      </c>
      <c r="L938">
        <v>207</v>
      </c>
      <c r="M938" t="b">
        <v>1</v>
      </c>
      <c r="N938" s="15" t="s">
        <v>8322</v>
      </c>
      <c r="O938" t="s">
        <v>8340</v>
      </c>
    </row>
    <row r="939" spans="1:15" ht="32" x14ac:dyDescent="0.2">
      <c r="A939">
        <v>2278</v>
      </c>
      <c r="B939" s="3" t="s">
        <v>2279</v>
      </c>
      <c r="C939" s="3" t="s">
        <v>6388</v>
      </c>
      <c r="D939" s="6">
        <v>2000</v>
      </c>
      <c r="E939" s="8">
        <v>5414</v>
      </c>
      <c r="F939" t="s">
        <v>8218</v>
      </c>
      <c r="G939" t="s">
        <v>8236</v>
      </c>
      <c r="H939" t="s">
        <v>8248</v>
      </c>
      <c r="I939" s="12">
        <v>42372.957638888889</v>
      </c>
      <c r="J939" s="12">
        <v>42338.709108796291</v>
      </c>
      <c r="K939" t="b">
        <v>0</v>
      </c>
      <c r="L939">
        <v>102</v>
      </c>
      <c r="M939" t="b">
        <v>1</v>
      </c>
      <c r="N939" s="15" t="s">
        <v>8322</v>
      </c>
      <c r="O939" t="s">
        <v>8340</v>
      </c>
    </row>
    <row r="940" spans="1:15" ht="48" x14ac:dyDescent="0.2">
      <c r="A940">
        <v>2279</v>
      </c>
      <c r="B940" s="3" t="s">
        <v>2280</v>
      </c>
      <c r="C940" s="3" t="s">
        <v>6389</v>
      </c>
      <c r="D940" s="6">
        <v>1000</v>
      </c>
      <c r="E940" s="8">
        <v>1538</v>
      </c>
      <c r="F940" t="s">
        <v>8218</v>
      </c>
      <c r="G940" t="s">
        <v>8223</v>
      </c>
      <c r="H940" t="s">
        <v>8245</v>
      </c>
      <c r="I940" s="12">
        <v>42039.166666666672</v>
      </c>
      <c r="J940" s="12">
        <v>42020.806701388887</v>
      </c>
      <c r="K940" t="b">
        <v>0</v>
      </c>
      <c r="L940">
        <v>32</v>
      </c>
      <c r="M940" t="b">
        <v>1</v>
      </c>
      <c r="N940" s="15" t="s">
        <v>8322</v>
      </c>
      <c r="O940" t="s">
        <v>8340</v>
      </c>
    </row>
    <row r="941" spans="1:15" ht="48" x14ac:dyDescent="0.2">
      <c r="A941">
        <v>2280</v>
      </c>
      <c r="B941" s="3" t="s">
        <v>2281</v>
      </c>
      <c r="C941" s="3" t="s">
        <v>6390</v>
      </c>
      <c r="D941" s="6">
        <v>9800</v>
      </c>
      <c r="E941" s="8">
        <v>39550.5</v>
      </c>
      <c r="F941" t="s">
        <v>8218</v>
      </c>
      <c r="G941" t="s">
        <v>8223</v>
      </c>
      <c r="H941" t="s">
        <v>8245</v>
      </c>
      <c r="I941" s="12">
        <v>42264.624895833331</v>
      </c>
      <c r="J941" s="12">
        <v>42234.624895833331</v>
      </c>
      <c r="K941" t="b">
        <v>0</v>
      </c>
      <c r="L941">
        <v>480</v>
      </c>
      <c r="M941" t="b">
        <v>1</v>
      </c>
      <c r="N941" s="15" t="s">
        <v>8322</v>
      </c>
      <c r="O941" t="s">
        <v>8340</v>
      </c>
    </row>
    <row r="942" spans="1:15" ht="48" x14ac:dyDescent="0.2">
      <c r="A942">
        <v>1040</v>
      </c>
      <c r="B942" s="3" t="s">
        <v>1041</v>
      </c>
      <c r="C942" s="3" t="s">
        <v>5150</v>
      </c>
      <c r="D942" s="6">
        <v>85000</v>
      </c>
      <c r="E942" s="8">
        <v>250</v>
      </c>
      <c r="F942" t="s">
        <v>8219</v>
      </c>
      <c r="G942" t="s">
        <v>8223</v>
      </c>
      <c r="H942" t="s">
        <v>8245</v>
      </c>
      <c r="I942" s="12">
        <v>42609.708437499998</v>
      </c>
      <c r="J942" s="12">
        <v>42579.708437499998</v>
      </c>
      <c r="K942" t="b">
        <v>0</v>
      </c>
      <c r="L942">
        <v>1</v>
      </c>
      <c r="M942" t="b">
        <v>0</v>
      </c>
      <c r="N942" s="15" t="s">
        <v>8320</v>
      </c>
      <c r="O942" t="s">
        <v>8321</v>
      </c>
    </row>
    <row r="943" spans="1:15" ht="48" x14ac:dyDescent="0.2">
      <c r="A943">
        <v>1041</v>
      </c>
      <c r="B943" s="3" t="s">
        <v>1042</v>
      </c>
      <c r="C943" s="3" t="s">
        <v>5151</v>
      </c>
      <c r="D943" s="6">
        <v>50</v>
      </c>
      <c r="E943" s="8">
        <v>0</v>
      </c>
      <c r="F943" t="s">
        <v>8219</v>
      </c>
      <c r="G943" t="s">
        <v>8223</v>
      </c>
      <c r="H943" t="s">
        <v>8245</v>
      </c>
      <c r="I943" s="12">
        <v>41851.060092592597</v>
      </c>
      <c r="J943" s="12">
        <v>41831.060092592597</v>
      </c>
      <c r="K943" t="b">
        <v>0</v>
      </c>
      <c r="L943">
        <v>0</v>
      </c>
      <c r="M943" t="b">
        <v>0</v>
      </c>
      <c r="N943" s="15" t="s">
        <v>8320</v>
      </c>
      <c r="O943" t="s">
        <v>8321</v>
      </c>
    </row>
    <row r="944" spans="1:15" ht="48" x14ac:dyDescent="0.2">
      <c r="A944">
        <v>1042</v>
      </c>
      <c r="B944" s="3" t="s">
        <v>1043</v>
      </c>
      <c r="C944" s="3" t="s">
        <v>5152</v>
      </c>
      <c r="D944" s="6">
        <v>650</v>
      </c>
      <c r="E944" s="8">
        <v>10</v>
      </c>
      <c r="F944" t="s">
        <v>8219</v>
      </c>
      <c r="G944" t="s">
        <v>8223</v>
      </c>
      <c r="H944" t="s">
        <v>8245</v>
      </c>
      <c r="I944" s="12">
        <v>41894.416666666664</v>
      </c>
      <c r="J944" s="12">
        <v>41851.696157407408</v>
      </c>
      <c r="K944" t="b">
        <v>0</v>
      </c>
      <c r="L944">
        <v>1</v>
      </c>
      <c r="M944" t="b">
        <v>0</v>
      </c>
      <c r="N944" s="15" t="s">
        <v>8320</v>
      </c>
      <c r="O944" t="s">
        <v>8321</v>
      </c>
    </row>
    <row r="945" spans="1:15" ht="48" x14ac:dyDescent="0.2">
      <c r="A945">
        <v>1043</v>
      </c>
      <c r="B945" s="3" t="s">
        <v>1044</v>
      </c>
      <c r="C945" s="3" t="s">
        <v>5153</v>
      </c>
      <c r="D945" s="6">
        <v>100000</v>
      </c>
      <c r="E945" s="8">
        <v>8537</v>
      </c>
      <c r="F945" t="s">
        <v>8219</v>
      </c>
      <c r="G945" t="s">
        <v>8223</v>
      </c>
      <c r="H945" t="s">
        <v>8245</v>
      </c>
      <c r="I945" s="12">
        <v>42144.252951388888</v>
      </c>
      <c r="J945" s="12">
        <v>42114.252951388888</v>
      </c>
      <c r="K945" t="b">
        <v>0</v>
      </c>
      <c r="L945">
        <v>292</v>
      </c>
      <c r="M945" t="b">
        <v>0</v>
      </c>
      <c r="N945" s="15" t="s">
        <v>8320</v>
      </c>
      <c r="O945" t="s">
        <v>8321</v>
      </c>
    </row>
    <row r="946" spans="1:15" ht="48" x14ac:dyDescent="0.2">
      <c r="A946">
        <v>1044</v>
      </c>
      <c r="B946" s="3" t="s">
        <v>1045</v>
      </c>
      <c r="C946" s="3" t="s">
        <v>5154</v>
      </c>
      <c r="D946" s="6">
        <v>7000</v>
      </c>
      <c r="E946" s="8">
        <v>6</v>
      </c>
      <c r="F946" t="s">
        <v>8219</v>
      </c>
      <c r="G946" t="s">
        <v>8223</v>
      </c>
      <c r="H946" t="s">
        <v>8245</v>
      </c>
      <c r="I946" s="12">
        <v>42068.852083333331</v>
      </c>
      <c r="J946" s="12">
        <v>42011.925937499997</v>
      </c>
      <c r="K946" t="b">
        <v>0</v>
      </c>
      <c r="L946">
        <v>2</v>
      </c>
      <c r="M946" t="b">
        <v>0</v>
      </c>
      <c r="N946" s="15" t="s">
        <v>8320</v>
      </c>
      <c r="O946" t="s">
        <v>8321</v>
      </c>
    </row>
    <row r="947" spans="1:15" ht="48" x14ac:dyDescent="0.2">
      <c r="A947">
        <v>1045</v>
      </c>
      <c r="B947" s="3" t="s">
        <v>1046</v>
      </c>
      <c r="C947" s="3" t="s">
        <v>5155</v>
      </c>
      <c r="D947" s="6">
        <v>10000</v>
      </c>
      <c r="E947" s="8">
        <v>266</v>
      </c>
      <c r="F947" t="s">
        <v>8219</v>
      </c>
      <c r="G947" t="s">
        <v>8223</v>
      </c>
      <c r="H947" t="s">
        <v>8245</v>
      </c>
      <c r="I947" s="12">
        <v>41874.874421296299</v>
      </c>
      <c r="J947" s="12">
        <v>41844.874421296299</v>
      </c>
      <c r="K947" t="b">
        <v>0</v>
      </c>
      <c r="L947">
        <v>8</v>
      </c>
      <c r="M947" t="b">
        <v>0</v>
      </c>
      <c r="N947" s="15" t="s">
        <v>8320</v>
      </c>
      <c r="O947" t="s">
        <v>8321</v>
      </c>
    </row>
    <row r="948" spans="1:15" ht="48" x14ac:dyDescent="0.2">
      <c r="A948">
        <v>1046</v>
      </c>
      <c r="B948" s="3" t="s">
        <v>1047</v>
      </c>
      <c r="C948" s="3" t="s">
        <v>5156</v>
      </c>
      <c r="D948" s="6">
        <v>3000</v>
      </c>
      <c r="E948" s="8">
        <v>0</v>
      </c>
      <c r="F948" t="s">
        <v>8219</v>
      </c>
      <c r="G948" t="s">
        <v>8235</v>
      </c>
      <c r="H948" t="s">
        <v>8248</v>
      </c>
      <c r="I948" s="12">
        <v>42364.851388888885</v>
      </c>
      <c r="J948" s="12">
        <v>42319.851388888885</v>
      </c>
      <c r="K948" t="b">
        <v>0</v>
      </c>
      <c r="L948">
        <v>0</v>
      </c>
      <c r="M948" t="b">
        <v>0</v>
      </c>
      <c r="N948" s="15" t="s">
        <v>8320</v>
      </c>
      <c r="O948" t="s">
        <v>8321</v>
      </c>
    </row>
    <row r="949" spans="1:15" ht="48" x14ac:dyDescent="0.2">
      <c r="A949">
        <v>1047</v>
      </c>
      <c r="B949" s="3" t="s">
        <v>1048</v>
      </c>
      <c r="C949" s="3" t="s">
        <v>5157</v>
      </c>
      <c r="D949" s="6">
        <v>2000</v>
      </c>
      <c r="E949" s="8">
        <v>1</v>
      </c>
      <c r="F949" t="s">
        <v>8219</v>
      </c>
      <c r="G949" t="s">
        <v>8223</v>
      </c>
      <c r="H949" t="s">
        <v>8245</v>
      </c>
      <c r="I949" s="12">
        <v>41948.860127314816</v>
      </c>
      <c r="J949" s="12">
        <v>41918.818460648145</v>
      </c>
      <c r="K949" t="b">
        <v>0</v>
      </c>
      <c r="L949">
        <v>1</v>
      </c>
      <c r="M949" t="b">
        <v>0</v>
      </c>
      <c r="N949" s="15" t="s">
        <v>8320</v>
      </c>
      <c r="O949" t="s">
        <v>8321</v>
      </c>
    </row>
    <row r="950" spans="1:15" ht="48" x14ac:dyDescent="0.2">
      <c r="A950">
        <v>1048</v>
      </c>
      <c r="B950" s="3" t="s">
        <v>1049</v>
      </c>
      <c r="C950" s="3" t="s">
        <v>5158</v>
      </c>
      <c r="D950" s="6">
        <v>15000</v>
      </c>
      <c r="E950" s="8">
        <v>212</v>
      </c>
      <c r="F950" t="s">
        <v>8219</v>
      </c>
      <c r="G950" t="s">
        <v>8223</v>
      </c>
      <c r="H950" t="s">
        <v>8245</v>
      </c>
      <c r="I950" s="12">
        <v>42638.053113425922</v>
      </c>
      <c r="J950" s="12">
        <v>42598.053113425922</v>
      </c>
      <c r="K950" t="b">
        <v>0</v>
      </c>
      <c r="L950">
        <v>4</v>
      </c>
      <c r="M950" t="b">
        <v>0</v>
      </c>
      <c r="N950" s="15" t="s">
        <v>8320</v>
      </c>
      <c r="O950" t="s">
        <v>8321</v>
      </c>
    </row>
    <row r="951" spans="1:15" ht="16" x14ac:dyDescent="0.2">
      <c r="A951">
        <v>1049</v>
      </c>
      <c r="B951" s="3" t="s">
        <v>1050</v>
      </c>
      <c r="C951" s="3" t="s">
        <v>5159</v>
      </c>
      <c r="D951" s="6">
        <v>12000</v>
      </c>
      <c r="E951" s="8">
        <v>0</v>
      </c>
      <c r="F951" t="s">
        <v>8219</v>
      </c>
      <c r="G951" t="s">
        <v>8223</v>
      </c>
      <c r="H951" t="s">
        <v>8245</v>
      </c>
      <c r="I951" s="12">
        <v>42412.431076388893</v>
      </c>
      <c r="J951" s="12">
        <v>42382.431076388893</v>
      </c>
      <c r="K951" t="b">
        <v>0</v>
      </c>
      <c r="L951">
        <v>0</v>
      </c>
      <c r="M951" t="b">
        <v>0</v>
      </c>
      <c r="N951" s="15" t="s">
        <v>8320</v>
      </c>
      <c r="O951" t="s">
        <v>8321</v>
      </c>
    </row>
    <row r="952" spans="1:15" ht="16" x14ac:dyDescent="0.2">
      <c r="A952">
        <v>1050</v>
      </c>
      <c r="B952" s="3" t="s">
        <v>1051</v>
      </c>
      <c r="C952" s="3" t="s">
        <v>5160</v>
      </c>
      <c r="D952" s="6">
        <v>2500</v>
      </c>
      <c r="E952" s="8">
        <v>0</v>
      </c>
      <c r="F952" t="s">
        <v>8219</v>
      </c>
      <c r="G952" t="s">
        <v>8223</v>
      </c>
      <c r="H952" t="s">
        <v>8245</v>
      </c>
      <c r="I952" s="12">
        <v>42261.7971875</v>
      </c>
      <c r="J952" s="12">
        <v>42231.7971875</v>
      </c>
      <c r="K952" t="b">
        <v>0</v>
      </c>
      <c r="L952">
        <v>0</v>
      </c>
      <c r="M952" t="b">
        <v>0</v>
      </c>
      <c r="N952" s="15" t="s">
        <v>8320</v>
      </c>
      <c r="O952" t="s">
        <v>8321</v>
      </c>
    </row>
    <row r="953" spans="1:15" ht="48" x14ac:dyDescent="0.2">
      <c r="A953">
        <v>1051</v>
      </c>
      <c r="B953" s="3" t="s">
        <v>1052</v>
      </c>
      <c r="C953" s="3" t="s">
        <v>5161</v>
      </c>
      <c r="D953" s="6">
        <v>500</v>
      </c>
      <c r="E953" s="8">
        <v>0</v>
      </c>
      <c r="F953" t="s">
        <v>8219</v>
      </c>
      <c r="G953" t="s">
        <v>8223</v>
      </c>
      <c r="H953" t="s">
        <v>8245</v>
      </c>
      <c r="I953" s="12">
        <v>41878.014178240745</v>
      </c>
      <c r="J953" s="12">
        <v>41850.014178240745</v>
      </c>
      <c r="K953" t="b">
        <v>0</v>
      </c>
      <c r="L953">
        <v>0</v>
      </c>
      <c r="M953" t="b">
        <v>0</v>
      </c>
      <c r="N953" s="15" t="s">
        <v>8320</v>
      </c>
      <c r="O953" t="s">
        <v>8321</v>
      </c>
    </row>
    <row r="954" spans="1:15" ht="64" x14ac:dyDescent="0.2">
      <c r="A954">
        <v>1052</v>
      </c>
      <c r="B954" s="3" t="s">
        <v>1053</v>
      </c>
      <c r="C954" s="3" t="s">
        <v>5162</v>
      </c>
      <c r="D954" s="6">
        <v>4336</v>
      </c>
      <c r="E954" s="8">
        <v>0</v>
      </c>
      <c r="F954" t="s">
        <v>8219</v>
      </c>
      <c r="G954" t="s">
        <v>8223</v>
      </c>
      <c r="H954" t="s">
        <v>8245</v>
      </c>
      <c r="I954" s="12">
        <v>42527.839583333334</v>
      </c>
      <c r="J954" s="12">
        <v>42483.797395833331</v>
      </c>
      <c r="K954" t="b">
        <v>0</v>
      </c>
      <c r="L954">
        <v>0</v>
      </c>
      <c r="M954" t="b">
        <v>0</v>
      </c>
      <c r="N954" s="15" t="s">
        <v>8320</v>
      </c>
      <c r="O954" t="s">
        <v>8321</v>
      </c>
    </row>
    <row r="955" spans="1:15" ht="48" x14ac:dyDescent="0.2">
      <c r="A955">
        <v>1053</v>
      </c>
      <c r="B955" s="3" t="s">
        <v>1054</v>
      </c>
      <c r="C955" s="3" t="s">
        <v>5163</v>
      </c>
      <c r="D955" s="6">
        <v>1500</v>
      </c>
      <c r="E955" s="8">
        <v>15</v>
      </c>
      <c r="F955" t="s">
        <v>8219</v>
      </c>
      <c r="G955" t="s">
        <v>8223</v>
      </c>
      <c r="H955" t="s">
        <v>8245</v>
      </c>
      <c r="I955" s="12">
        <v>42800.172824074078</v>
      </c>
      <c r="J955" s="12">
        <v>42775.172824074078</v>
      </c>
      <c r="K955" t="b">
        <v>0</v>
      </c>
      <c r="L955">
        <v>1</v>
      </c>
      <c r="M955" t="b">
        <v>0</v>
      </c>
      <c r="N955" s="15" t="s">
        <v>8320</v>
      </c>
      <c r="O955" t="s">
        <v>8321</v>
      </c>
    </row>
    <row r="956" spans="1:15" ht="48" x14ac:dyDescent="0.2">
      <c r="A956">
        <v>1054</v>
      </c>
      <c r="B956" s="3" t="s">
        <v>1055</v>
      </c>
      <c r="C956" s="3" t="s">
        <v>5164</v>
      </c>
      <c r="D956" s="6">
        <v>2500</v>
      </c>
      <c r="E956" s="8">
        <v>0</v>
      </c>
      <c r="F956" t="s">
        <v>8219</v>
      </c>
      <c r="G956" t="s">
        <v>8223</v>
      </c>
      <c r="H956" t="s">
        <v>8245</v>
      </c>
      <c r="I956" s="12">
        <v>41861.916666666664</v>
      </c>
      <c r="J956" s="12">
        <v>41831.851840277777</v>
      </c>
      <c r="K956" t="b">
        <v>0</v>
      </c>
      <c r="L956">
        <v>0</v>
      </c>
      <c r="M956" t="b">
        <v>0</v>
      </c>
      <c r="N956" s="15" t="s">
        <v>8320</v>
      </c>
      <c r="O956" t="s">
        <v>8321</v>
      </c>
    </row>
    <row r="957" spans="1:15" ht="48" x14ac:dyDescent="0.2">
      <c r="A957">
        <v>1055</v>
      </c>
      <c r="B957" s="3" t="s">
        <v>1056</v>
      </c>
      <c r="C957" s="3" t="s">
        <v>5165</v>
      </c>
      <c r="D957" s="6">
        <v>3500</v>
      </c>
      <c r="E957" s="8">
        <v>0</v>
      </c>
      <c r="F957" t="s">
        <v>8219</v>
      </c>
      <c r="G957" t="s">
        <v>8223</v>
      </c>
      <c r="H957" t="s">
        <v>8245</v>
      </c>
      <c r="I957" s="12">
        <v>42436.992418981477</v>
      </c>
      <c r="J957" s="12">
        <v>42406.992418981477</v>
      </c>
      <c r="K957" t="b">
        <v>0</v>
      </c>
      <c r="L957">
        <v>0</v>
      </c>
      <c r="M957" t="b">
        <v>0</v>
      </c>
      <c r="N957" s="15" t="s">
        <v>8320</v>
      </c>
      <c r="O957" t="s">
        <v>8321</v>
      </c>
    </row>
    <row r="958" spans="1:15" ht="48" x14ac:dyDescent="0.2">
      <c r="A958">
        <v>1056</v>
      </c>
      <c r="B958" s="3" t="s">
        <v>1057</v>
      </c>
      <c r="C958" s="3" t="s">
        <v>5166</v>
      </c>
      <c r="D958" s="6">
        <v>10000</v>
      </c>
      <c r="E958" s="8">
        <v>0</v>
      </c>
      <c r="F958" t="s">
        <v>8219</v>
      </c>
      <c r="G958" t="s">
        <v>8223</v>
      </c>
      <c r="H958" t="s">
        <v>8245</v>
      </c>
      <c r="I958" s="12">
        <v>42118.677974537044</v>
      </c>
      <c r="J958" s="12">
        <v>42058.719641203701</v>
      </c>
      <c r="K958" t="b">
        <v>0</v>
      </c>
      <c r="L958">
        <v>0</v>
      </c>
      <c r="M958" t="b">
        <v>0</v>
      </c>
      <c r="N958" s="15" t="s">
        <v>8320</v>
      </c>
      <c r="O958" t="s">
        <v>8321</v>
      </c>
    </row>
    <row r="959" spans="1:15" ht="32" x14ac:dyDescent="0.2">
      <c r="A959">
        <v>1057</v>
      </c>
      <c r="B959" s="3" t="s">
        <v>1058</v>
      </c>
      <c r="C959" s="3" t="s">
        <v>5167</v>
      </c>
      <c r="D959" s="6">
        <v>10000</v>
      </c>
      <c r="E959" s="8">
        <v>0</v>
      </c>
      <c r="F959" t="s">
        <v>8219</v>
      </c>
      <c r="G959" t="s">
        <v>8223</v>
      </c>
      <c r="H959" t="s">
        <v>8245</v>
      </c>
      <c r="I959" s="12">
        <v>42708.912997685184</v>
      </c>
      <c r="J959" s="12">
        <v>42678.871331018512</v>
      </c>
      <c r="K959" t="b">
        <v>0</v>
      </c>
      <c r="L959">
        <v>0</v>
      </c>
      <c r="M959" t="b">
        <v>0</v>
      </c>
      <c r="N959" s="15" t="s">
        <v>8320</v>
      </c>
      <c r="O959" t="s">
        <v>8321</v>
      </c>
    </row>
    <row r="960" spans="1:15" ht="48" x14ac:dyDescent="0.2">
      <c r="A960">
        <v>1058</v>
      </c>
      <c r="B960" s="3" t="s">
        <v>1059</v>
      </c>
      <c r="C960" s="3" t="s">
        <v>5168</v>
      </c>
      <c r="D960" s="6">
        <v>40000</v>
      </c>
      <c r="E960" s="8">
        <v>0</v>
      </c>
      <c r="F960" t="s">
        <v>8219</v>
      </c>
      <c r="G960" t="s">
        <v>8223</v>
      </c>
      <c r="H960" t="s">
        <v>8245</v>
      </c>
      <c r="I960" s="12">
        <v>42089</v>
      </c>
      <c r="J960" s="12">
        <v>42047.900960648149</v>
      </c>
      <c r="K960" t="b">
        <v>0</v>
      </c>
      <c r="L960">
        <v>0</v>
      </c>
      <c r="M960" t="b">
        <v>0</v>
      </c>
      <c r="N960" s="15" t="s">
        <v>8320</v>
      </c>
      <c r="O960" t="s">
        <v>8321</v>
      </c>
    </row>
    <row r="961" spans="1:15" ht="16" x14ac:dyDescent="0.2">
      <c r="A961">
        <v>1059</v>
      </c>
      <c r="B961" s="3" t="s">
        <v>1060</v>
      </c>
      <c r="C961" s="3" t="s">
        <v>5169</v>
      </c>
      <c r="D961" s="6">
        <v>1100</v>
      </c>
      <c r="E961" s="8">
        <v>0</v>
      </c>
      <c r="F961" t="s">
        <v>8219</v>
      </c>
      <c r="G961" t="s">
        <v>8223</v>
      </c>
      <c r="H961" t="s">
        <v>8245</v>
      </c>
      <c r="I961" s="12">
        <v>42076.748333333337</v>
      </c>
      <c r="J961" s="12">
        <v>42046.79</v>
      </c>
      <c r="K961" t="b">
        <v>0</v>
      </c>
      <c r="L961">
        <v>0</v>
      </c>
      <c r="M961" t="b">
        <v>0</v>
      </c>
      <c r="N961" s="15" t="s">
        <v>8320</v>
      </c>
      <c r="O961" t="s">
        <v>8321</v>
      </c>
    </row>
    <row r="962" spans="1:15" ht="48" x14ac:dyDescent="0.2">
      <c r="A962">
        <v>1060</v>
      </c>
      <c r="B962" s="3" t="s">
        <v>1061</v>
      </c>
      <c r="C962" s="3" t="s">
        <v>5170</v>
      </c>
      <c r="D962" s="6">
        <v>5000</v>
      </c>
      <c r="E962" s="8">
        <v>50</v>
      </c>
      <c r="F962" t="s">
        <v>8219</v>
      </c>
      <c r="G962" t="s">
        <v>8223</v>
      </c>
      <c r="H962" t="s">
        <v>8245</v>
      </c>
      <c r="I962" s="12">
        <v>42109.913113425922</v>
      </c>
      <c r="J962" s="12">
        <v>42079.913113425922</v>
      </c>
      <c r="K962" t="b">
        <v>0</v>
      </c>
      <c r="L962">
        <v>1</v>
      </c>
      <c r="M962" t="b">
        <v>0</v>
      </c>
      <c r="N962" s="15" t="s">
        <v>8320</v>
      </c>
      <c r="O962" t="s">
        <v>8321</v>
      </c>
    </row>
    <row r="963" spans="1:15" ht="32" x14ac:dyDescent="0.2">
      <c r="A963">
        <v>1061</v>
      </c>
      <c r="B963" s="3" t="s">
        <v>1062</v>
      </c>
      <c r="C963" s="3" t="s">
        <v>5171</v>
      </c>
      <c r="D963" s="6">
        <v>4000</v>
      </c>
      <c r="E963" s="8">
        <v>0</v>
      </c>
      <c r="F963" t="s">
        <v>8219</v>
      </c>
      <c r="G963" t="s">
        <v>8223</v>
      </c>
      <c r="H963" t="s">
        <v>8245</v>
      </c>
      <c r="I963" s="12">
        <v>42492.041666666672</v>
      </c>
      <c r="J963" s="12">
        <v>42432.276712962965</v>
      </c>
      <c r="K963" t="b">
        <v>0</v>
      </c>
      <c r="L963">
        <v>0</v>
      </c>
      <c r="M963" t="b">
        <v>0</v>
      </c>
      <c r="N963" s="15" t="s">
        <v>8320</v>
      </c>
      <c r="O963" t="s">
        <v>8321</v>
      </c>
    </row>
    <row r="964" spans="1:15" ht="16" x14ac:dyDescent="0.2">
      <c r="A964">
        <v>1062</v>
      </c>
      <c r="B964" s="3" t="s">
        <v>1063</v>
      </c>
      <c r="C964" s="3" t="s">
        <v>5172</v>
      </c>
      <c r="D964" s="6">
        <v>199</v>
      </c>
      <c r="E964" s="8">
        <v>190</v>
      </c>
      <c r="F964" t="s">
        <v>8219</v>
      </c>
      <c r="G964" t="s">
        <v>8223</v>
      </c>
      <c r="H964" t="s">
        <v>8245</v>
      </c>
      <c r="I964" s="12">
        <v>42563.807187500002</v>
      </c>
      <c r="J964" s="12">
        <v>42556.807187500002</v>
      </c>
      <c r="K964" t="b">
        <v>0</v>
      </c>
      <c r="L964">
        <v>4</v>
      </c>
      <c r="M964" t="b">
        <v>0</v>
      </c>
      <c r="N964" s="15" t="s">
        <v>8320</v>
      </c>
      <c r="O964" t="s">
        <v>8321</v>
      </c>
    </row>
    <row r="965" spans="1:15" ht="48" x14ac:dyDescent="0.2">
      <c r="A965">
        <v>1063</v>
      </c>
      <c r="B965" s="3" t="s">
        <v>1064</v>
      </c>
      <c r="C965" s="3" t="s">
        <v>5173</v>
      </c>
      <c r="D965" s="6">
        <v>1000</v>
      </c>
      <c r="E965" s="8">
        <v>0</v>
      </c>
      <c r="F965" t="s">
        <v>8219</v>
      </c>
      <c r="G965" t="s">
        <v>8223</v>
      </c>
      <c r="H965" t="s">
        <v>8245</v>
      </c>
      <c r="I965" s="12">
        <v>42613.030810185184</v>
      </c>
      <c r="J965" s="12">
        <v>42583.030810185184</v>
      </c>
      <c r="K965" t="b">
        <v>0</v>
      </c>
      <c r="L965">
        <v>0</v>
      </c>
      <c r="M965" t="b">
        <v>0</v>
      </c>
      <c r="N965" s="15" t="s">
        <v>8320</v>
      </c>
      <c r="O965" t="s">
        <v>8321</v>
      </c>
    </row>
    <row r="966" spans="1:15" ht="32" x14ac:dyDescent="0.2">
      <c r="A966">
        <v>780</v>
      </c>
      <c r="B966" s="3" t="s">
        <v>781</v>
      </c>
      <c r="C966" s="3" t="s">
        <v>4890</v>
      </c>
      <c r="D966" s="6">
        <v>1000</v>
      </c>
      <c r="E966" s="8">
        <v>1040</v>
      </c>
      <c r="F966" t="s">
        <v>8218</v>
      </c>
      <c r="G966" t="s">
        <v>8223</v>
      </c>
      <c r="H966" t="s">
        <v>8245</v>
      </c>
      <c r="I966" s="12">
        <v>40666.673900462964</v>
      </c>
      <c r="J966" s="12">
        <v>40636.673900462964</v>
      </c>
      <c r="K966" t="b">
        <v>0</v>
      </c>
      <c r="L966">
        <v>27</v>
      </c>
      <c r="M966" t="b">
        <v>1</v>
      </c>
      <c r="N966" s="15" t="s">
        <v>8314</v>
      </c>
      <c r="O966" t="s">
        <v>8315</v>
      </c>
    </row>
    <row r="967" spans="1:15" ht="48" x14ac:dyDescent="0.2">
      <c r="A967">
        <v>781</v>
      </c>
      <c r="B967" s="3" t="s">
        <v>782</v>
      </c>
      <c r="C967" s="3" t="s">
        <v>4891</v>
      </c>
      <c r="D967" s="6">
        <v>800</v>
      </c>
      <c r="E967" s="8">
        <v>1065.23</v>
      </c>
      <c r="F967" t="s">
        <v>8218</v>
      </c>
      <c r="G967" t="s">
        <v>8223</v>
      </c>
      <c r="H967" t="s">
        <v>8245</v>
      </c>
      <c r="I967" s="12">
        <v>41433.000856481485</v>
      </c>
      <c r="J967" s="12">
        <v>41403.000856481485</v>
      </c>
      <c r="K967" t="b">
        <v>0</v>
      </c>
      <c r="L967">
        <v>25</v>
      </c>
      <c r="M967" t="b">
        <v>1</v>
      </c>
      <c r="N967" s="15" t="s">
        <v>8314</v>
      </c>
      <c r="O967" t="s">
        <v>8315</v>
      </c>
    </row>
    <row r="968" spans="1:15" ht="48" x14ac:dyDescent="0.2">
      <c r="A968">
        <v>782</v>
      </c>
      <c r="B968" s="3" t="s">
        <v>783</v>
      </c>
      <c r="C968" s="3" t="s">
        <v>4892</v>
      </c>
      <c r="D968" s="6">
        <v>700</v>
      </c>
      <c r="E968" s="8">
        <v>700</v>
      </c>
      <c r="F968" t="s">
        <v>8218</v>
      </c>
      <c r="G968" t="s">
        <v>8223</v>
      </c>
      <c r="H968" t="s">
        <v>8245</v>
      </c>
      <c r="I968" s="12">
        <v>41146.758125</v>
      </c>
      <c r="J968" s="12">
        <v>41116.758125</v>
      </c>
      <c r="K968" t="b">
        <v>0</v>
      </c>
      <c r="L968">
        <v>14</v>
      </c>
      <c r="M968" t="b">
        <v>1</v>
      </c>
      <c r="N968" s="15" t="s">
        <v>8314</v>
      </c>
      <c r="O968" t="s">
        <v>8315</v>
      </c>
    </row>
    <row r="969" spans="1:15" ht="48" x14ac:dyDescent="0.2">
      <c r="A969">
        <v>783</v>
      </c>
      <c r="B969" s="3" t="s">
        <v>784</v>
      </c>
      <c r="C969" s="3" t="s">
        <v>4893</v>
      </c>
      <c r="D969" s="6">
        <v>1500</v>
      </c>
      <c r="E969" s="8">
        <v>2222</v>
      </c>
      <c r="F969" t="s">
        <v>8218</v>
      </c>
      <c r="G969" t="s">
        <v>8223</v>
      </c>
      <c r="H969" t="s">
        <v>8245</v>
      </c>
      <c r="I969" s="12">
        <v>41026.916666666664</v>
      </c>
      <c r="J969" s="12">
        <v>40987.773715277777</v>
      </c>
      <c r="K969" t="b">
        <v>0</v>
      </c>
      <c r="L969">
        <v>35</v>
      </c>
      <c r="M969" t="b">
        <v>1</v>
      </c>
      <c r="N969" s="15" t="s">
        <v>8314</v>
      </c>
      <c r="O969" t="s">
        <v>8315</v>
      </c>
    </row>
    <row r="970" spans="1:15" ht="48" x14ac:dyDescent="0.2">
      <c r="A970">
        <v>784</v>
      </c>
      <c r="B970" s="3" t="s">
        <v>785</v>
      </c>
      <c r="C970" s="3" t="s">
        <v>4894</v>
      </c>
      <c r="D970" s="6">
        <v>1000</v>
      </c>
      <c r="E970" s="8">
        <v>1025</v>
      </c>
      <c r="F970" t="s">
        <v>8218</v>
      </c>
      <c r="G970" t="s">
        <v>8223</v>
      </c>
      <c r="H970" t="s">
        <v>8245</v>
      </c>
      <c r="I970" s="12">
        <v>41715.107858796298</v>
      </c>
      <c r="J970" s="12">
        <v>41675.149525462963</v>
      </c>
      <c r="K970" t="b">
        <v>0</v>
      </c>
      <c r="L970">
        <v>10</v>
      </c>
      <c r="M970" t="b">
        <v>1</v>
      </c>
      <c r="N970" s="15" t="s">
        <v>8314</v>
      </c>
      <c r="O970" t="s">
        <v>8315</v>
      </c>
    </row>
    <row r="971" spans="1:15" ht="48" x14ac:dyDescent="0.2">
      <c r="A971">
        <v>785</v>
      </c>
      <c r="B971" s="3" t="s">
        <v>786</v>
      </c>
      <c r="C971" s="3" t="s">
        <v>4895</v>
      </c>
      <c r="D971" s="6">
        <v>500</v>
      </c>
      <c r="E971" s="8">
        <v>903.14</v>
      </c>
      <c r="F971" t="s">
        <v>8218</v>
      </c>
      <c r="G971" t="s">
        <v>8223</v>
      </c>
      <c r="H971" t="s">
        <v>8245</v>
      </c>
      <c r="I971" s="12">
        <v>41333.593923611108</v>
      </c>
      <c r="J971" s="12">
        <v>41303.593923611108</v>
      </c>
      <c r="K971" t="b">
        <v>0</v>
      </c>
      <c r="L971">
        <v>29</v>
      </c>
      <c r="M971" t="b">
        <v>1</v>
      </c>
      <c r="N971" s="15" t="s">
        <v>8314</v>
      </c>
      <c r="O971" t="s">
        <v>8315</v>
      </c>
    </row>
    <row r="972" spans="1:15" ht="48" x14ac:dyDescent="0.2">
      <c r="A972">
        <v>786</v>
      </c>
      <c r="B972" s="3" t="s">
        <v>787</v>
      </c>
      <c r="C972" s="3" t="s">
        <v>4896</v>
      </c>
      <c r="D972" s="6">
        <v>5000</v>
      </c>
      <c r="E972" s="8">
        <v>7140</v>
      </c>
      <c r="F972" t="s">
        <v>8218</v>
      </c>
      <c r="G972" t="s">
        <v>8223</v>
      </c>
      <c r="H972" t="s">
        <v>8245</v>
      </c>
      <c r="I972" s="12">
        <v>41040.657638888886</v>
      </c>
      <c r="J972" s="12">
        <v>40983.055949074071</v>
      </c>
      <c r="K972" t="b">
        <v>0</v>
      </c>
      <c r="L972">
        <v>44</v>
      </c>
      <c r="M972" t="b">
        <v>1</v>
      </c>
      <c r="N972" s="15" t="s">
        <v>8314</v>
      </c>
      <c r="O972" t="s">
        <v>8315</v>
      </c>
    </row>
    <row r="973" spans="1:15" ht="48" x14ac:dyDescent="0.2">
      <c r="A973">
        <v>787</v>
      </c>
      <c r="B973" s="3" t="s">
        <v>788</v>
      </c>
      <c r="C973" s="3" t="s">
        <v>4897</v>
      </c>
      <c r="D973" s="6">
        <v>1200</v>
      </c>
      <c r="E973" s="8">
        <v>1370</v>
      </c>
      <c r="F973" t="s">
        <v>8218</v>
      </c>
      <c r="G973" t="s">
        <v>8223</v>
      </c>
      <c r="H973" t="s">
        <v>8245</v>
      </c>
      <c r="I973" s="12">
        <v>41579.627615740741</v>
      </c>
      <c r="J973" s="12">
        <v>41549.627615740741</v>
      </c>
      <c r="K973" t="b">
        <v>0</v>
      </c>
      <c r="L973">
        <v>17</v>
      </c>
      <c r="M973" t="b">
        <v>1</v>
      </c>
      <c r="N973" s="15" t="s">
        <v>8314</v>
      </c>
      <c r="O973" t="s">
        <v>8315</v>
      </c>
    </row>
    <row r="974" spans="1:15" ht="48" x14ac:dyDescent="0.2">
      <c r="A974">
        <v>788</v>
      </c>
      <c r="B974" s="3" t="s">
        <v>789</v>
      </c>
      <c r="C974" s="3" t="s">
        <v>4898</v>
      </c>
      <c r="D974" s="6">
        <v>1000</v>
      </c>
      <c r="E974" s="8">
        <v>2035.05</v>
      </c>
      <c r="F974" t="s">
        <v>8218</v>
      </c>
      <c r="G974" t="s">
        <v>8223</v>
      </c>
      <c r="H974" t="s">
        <v>8245</v>
      </c>
      <c r="I974" s="12">
        <v>41097.165972222225</v>
      </c>
      <c r="J974" s="12">
        <v>41059.006805555553</v>
      </c>
      <c r="K974" t="b">
        <v>0</v>
      </c>
      <c r="L974">
        <v>34</v>
      </c>
      <c r="M974" t="b">
        <v>1</v>
      </c>
      <c r="N974" s="15" t="s">
        <v>8314</v>
      </c>
      <c r="O974" t="s">
        <v>8315</v>
      </c>
    </row>
    <row r="975" spans="1:15" ht="48" x14ac:dyDescent="0.2">
      <c r="A975">
        <v>789</v>
      </c>
      <c r="B975" s="3" t="s">
        <v>790</v>
      </c>
      <c r="C975" s="3" t="s">
        <v>4899</v>
      </c>
      <c r="D975" s="6">
        <v>1700</v>
      </c>
      <c r="E975" s="8">
        <v>1860</v>
      </c>
      <c r="F975" t="s">
        <v>8218</v>
      </c>
      <c r="G975" t="s">
        <v>8223</v>
      </c>
      <c r="H975" t="s">
        <v>8245</v>
      </c>
      <c r="I975" s="12">
        <v>41295.332638888889</v>
      </c>
      <c r="J975" s="12">
        <v>41277.186111111114</v>
      </c>
      <c r="K975" t="b">
        <v>0</v>
      </c>
      <c r="L975">
        <v>14</v>
      </c>
      <c r="M975" t="b">
        <v>1</v>
      </c>
      <c r="N975" s="15" t="s">
        <v>8314</v>
      </c>
      <c r="O975" t="s">
        <v>8315</v>
      </c>
    </row>
    <row r="976" spans="1:15" ht="48" x14ac:dyDescent="0.2">
      <c r="A976">
        <v>790</v>
      </c>
      <c r="B976" s="3" t="s">
        <v>791</v>
      </c>
      <c r="C976" s="3" t="s">
        <v>4900</v>
      </c>
      <c r="D976" s="6">
        <v>10000</v>
      </c>
      <c r="E976" s="8">
        <v>14437.46</v>
      </c>
      <c r="F976" t="s">
        <v>8218</v>
      </c>
      <c r="G976" t="s">
        <v>8223</v>
      </c>
      <c r="H976" t="s">
        <v>8245</v>
      </c>
      <c r="I976" s="12">
        <v>41306.047905092593</v>
      </c>
      <c r="J976" s="12">
        <v>41276.047905092593</v>
      </c>
      <c r="K976" t="b">
        <v>0</v>
      </c>
      <c r="L976">
        <v>156</v>
      </c>
      <c r="M976" t="b">
        <v>1</v>
      </c>
      <c r="N976" s="15" t="s">
        <v>8314</v>
      </c>
      <c r="O976" t="s">
        <v>8315</v>
      </c>
    </row>
    <row r="977" spans="1:15" ht="48" x14ac:dyDescent="0.2">
      <c r="A977">
        <v>791</v>
      </c>
      <c r="B977" s="3" t="s">
        <v>792</v>
      </c>
      <c r="C977" s="3" t="s">
        <v>4901</v>
      </c>
      <c r="D977" s="6">
        <v>7500</v>
      </c>
      <c r="E977" s="8">
        <v>7790</v>
      </c>
      <c r="F977" t="s">
        <v>8218</v>
      </c>
      <c r="G977" t="s">
        <v>8223</v>
      </c>
      <c r="H977" t="s">
        <v>8245</v>
      </c>
      <c r="I977" s="12">
        <v>41591.249305555553</v>
      </c>
      <c r="J977" s="12">
        <v>41557.780624999999</v>
      </c>
      <c r="K977" t="b">
        <v>0</v>
      </c>
      <c r="L977">
        <v>128</v>
      </c>
      <c r="M977" t="b">
        <v>1</v>
      </c>
      <c r="N977" s="15" t="s">
        <v>8314</v>
      </c>
      <c r="O977" t="s">
        <v>8315</v>
      </c>
    </row>
    <row r="978" spans="1:15" ht="32" x14ac:dyDescent="0.2">
      <c r="A978">
        <v>792</v>
      </c>
      <c r="B978" s="3" t="s">
        <v>793</v>
      </c>
      <c r="C978" s="3" t="s">
        <v>4902</v>
      </c>
      <c r="D978" s="6">
        <v>2500</v>
      </c>
      <c r="E978" s="8">
        <v>2511.11</v>
      </c>
      <c r="F978" t="s">
        <v>8218</v>
      </c>
      <c r="G978" t="s">
        <v>8223</v>
      </c>
      <c r="H978" t="s">
        <v>8245</v>
      </c>
      <c r="I978" s="12">
        <v>41585.915312500001</v>
      </c>
      <c r="J978" s="12">
        <v>41555.873645833337</v>
      </c>
      <c r="K978" t="b">
        <v>0</v>
      </c>
      <c r="L978">
        <v>60</v>
      </c>
      <c r="M978" t="b">
        <v>1</v>
      </c>
      <c r="N978" s="15" t="s">
        <v>8314</v>
      </c>
      <c r="O978" t="s">
        <v>8315</v>
      </c>
    </row>
    <row r="979" spans="1:15" ht="48" x14ac:dyDescent="0.2">
      <c r="A979">
        <v>793</v>
      </c>
      <c r="B979" s="3" t="s">
        <v>794</v>
      </c>
      <c r="C979" s="3" t="s">
        <v>4903</v>
      </c>
      <c r="D979" s="6">
        <v>2750</v>
      </c>
      <c r="E979" s="8">
        <v>2826.43</v>
      </c>
      <c r="F979" t="s">
        <v>8218</v>
      </c>
      <c r="G979" t="s">
        <v>8223</v>
      </c>
      <c r="H979" t="s">
        <v>8245</v>
      </c>
      <c r="I979" s="12">
        <v>41458.207638888889</v>
      </c>
      <c r="J979" s="12">
        <v>41442.741249999999</v>
      </c>
      <c r="K979" t="b">
        <v>0</v>
      </c>
      <c r="L979">
        <v>32</v>
      </c>
      <c r="M979" t="b">
        <v>1</v>
      </c>
      <c r="N979" s="15" t="s">
        <v>8314</v>
      </c>
      <c r="O979" t="s">
        <v>8315</v>
      </c>
    </row>
    <row r="980" spans="1:15" ht="48" x14ac:dyDescent="0.2">
      <c r="A980">
        <v>794</v>
      </c>
      <c r="B980" s="3" t="s">
        <v>795</v>
      </c>
      <c r="C980" s="3" t="s">
        <v>4904</v>
      </c>
      <c r="D980" s="6">
        <v>8000</v>
      </c>
      <c r="E980" s="8">
        <v>8425</v>
      </c>
      <c r="F980" t="s">
        <v>8218</v>
      </c>
      <c r="G980" t="s">
        <v>8223</v>
      </c>
      <c r="H980" t="s">
        <v>8245</v>
      </c>
      <c r="I980" s="12">
        <v>40791.712500000001</v>
      </c>
      <c r="J980" s="12">
        <v>40736.115011574075</v>
      </c>
      <c r="K980" t="b">
        <v>0</v>
      </c>
      <c r="L980">
        <v>53</v>
      </c>
      <c r="M980" t="b">
        <v>1</v>
      </c>
      <c r="N980" s="15" t="s">
        <v>8314</v>
      </c>
      <c r="O980" t="s">
        <v>8315</v>
      </c>
    </row>
    <row r="981" spans="1:15" ht="48" x14ac:dyDescent="0.2">
      <c r="A981">
        <v>795</v>
      </c>
      <c r="B981" s="3" t="s">
        <v>796</v>
      </c>
      <c r="C981" s="3" t="s">
        <v>4905</v>
      </c>
      <c r="D981" s="6">
        <v>14000</v>
      </c>
      <c r="E981" s="8">
        <v>15650</v>
      </c>
      <c r="F981" t="s">
        <v>8218</v>
      </c>
      <c r="G981" t="s">
        <v>8223</v>
      </c>
      <c r="H981" t="s">
        <v>8245</v>
      </c>
      <c r="I981" s="12">
        <v>41006.207638888889</v>
      </c>
      <c r="J981" s="12">
        <v>40963.613032407404</v>
      </c>
      <c r="K981" t="b">
        <v>0</v>
      </c>
      <c r="L981">
        <v>184</v>
      </c>
      <c r="M981" t="b">
        <v>1</v>
      </c>
      <c r="N981" s="15" t="s">
        <v>8314</v>
      </c>
      <c r="O981" t="s">
        <v>8315</v>
      </c>
    </row>
    <row r="982" spans="1:15" ht="64" x14ac:dyDescent="0.2">
      <c r="A982">
        <v>796</v>
      </c>
      <c r="B982" s="3" t="s">
        <v>797</v>
      </c>
      <c r="C982" s="3" t="s">
        <v>4906</v>
      </c>
      <c r="D982" s="6">
        <v>10000</v>
      </c>
      <c r="E982" s="8">
        <v>10135</v>
      </c>
      <c r="F982" t="s">
        <v>8218</v>
      </c>
      <c r="G982" t="s">
        <v>8223</v>
      </c>
      <c r="H982" t="s">
        <v>8245</v>
      </c>
      <c r="I982" s="12">
        <v>41532.881944444445</v>
      </c>
      <c r="J982" s="12">
        <v>41502.882928240739</v>
      </c>
      <c r="K982" t="b">
        <v>0</v>
      </c>
      <c r="L982">
        <v>90</v>
      </c>
      <c r="M982" t="b">
        <v>1</v>
      </c>
      <c r="N982" s="15" t="s">
        <v>8314</v>
      </c>
      <c r="O982" t="s">
        <v>8315</v>
      </c>
    </row>
    <row r="983" spans="1:15" ht="48" x14ac:dyDescent="0.2">
      <c r="A983">
        <v>797</v>
      </c>
      <c r="B983" s="3" t="s">
        <v>798</v>
      </c>
      <c r="C983" s="3" t="s">
        <v>4907</v>
      </c>
      <c r="D983" s="6">
        <v>3000</v>
      </c>
      <c r="E983" s="8">
        <v>3226</v>
      </c>
      <c r="F983" t="s">
        <v>8218</v>
      </c>
      <c r="G983" t="s">
        <v>8223</v>
      </c>
      <c r="H983" t="s">
        <v>8245</v>
      </c>
      <c r="I983" s="12">
        <v>41028.166666666664</v>
      </c>
      <c r="J983" s="12">
        <v>40996.994074074071</v>
      </c>
      <c r="K983" t="b">
        <v>0</v>
      </c>
      <c r="L983">
        <v>71</v>
      </c>
      <c r="M983" t="b">
        <v>1</v>
      </c>
      <c r="N983" s="15" t="s">
        <v>8314</v>
      </c>
      <c r="O983" t="s">
        <v>8315</v>
      </c>
    </row>
    <row r="984" spans="1:15" ht="48" x14ac:dyDescent="0.2">
      <c r="A984">
        <v>798</v>
      </c>
      <c r="B984" s="3" t="s">
        <v>799</v>
      </c>
      <c r="C984" s="3" t="s">
        <v>4908</v>
      </c>
      <c r="D984" s="6">
        <v>3500</v>
      </c>
      <c r="E984" s="8">
        <v>4021</v>
      </c>
      <c r="F984" t="s">
        <v>8218</v>
      </c>
      <c r="G984" t="s">
        <v>8223</v>
      </c>
      <c r="H984" t="s">
        <v>8245</v>
      </c>
      <c r="I984" s="12">
        <v>41912.590127314819</v>
      </c>
      <c r="J984" s="12">
        <v>41882.590127314819</v>
      </c>
      <c r="K984" t="b">
        <v>0</v>
      </c>
      <c r="L984">
        <v>87</v>
      </c>
      <c r="M984" t="b">
        <v>1</v>
      </c>
      <c r="N984" s="15" t="s">
        <v>8314</v>
      </c>
      <c r="O984" t="s">
        <v>8315</v>
      </c>
    </row>
    <row r="985" spans="1:15" ht="48" x14ac:dyDescent="0.2">
      <c r="A985">
        <v>799</v>
      </c>
      <c r="B985" s="3" t="s">
        <v>800</v>
      </c>
      <c r="C985" s="3" t="s">
        <v>4909</v>
      </c>
      <c r="D985" s="6">
        <v>5000</v>
      </c>
      <c r="E985" s="8">
        <v>5001</v>
      </c>
      <c r="F985" t="s">
        <v>8218</v>
      </c>
      <c r="G985" t="s">
        <v>8223</v>
      </c>
      <c r="H985" t="s">
        <v>8245</v>
      </c>
      <c r="I985" s="12">
        <v>41026.667199074072</v>
      </c>
      <c r="J985" s="12">
        <v>40996.667199074072</v>
      </c>
      <c r="K985" t="b">
        <v>0</v>
      </c>
      <c r="L985">
        <v>28</v>
      </c>
      <c r="M985" t="b">
        <v>1</v>
      </c>
      <c r="N985" s="15" t="s">
        <v>8314</v>
      </c>
      <c r="O985" t="s">
        <v>8315</v>
      </c>
    </row>
    <row r="986" spans="1:15" ht="48" x14ac:dyDescent="0.2">
      <c r="A986">
        <v>800</v>
      </c>
      <c r="B986" s="3" t="s">
        <v>801</v>
      </c>
      <c r="C986" s="3" t="s">
        <v>4910</v>
      </c>
      <c r="D986" s="6">
        <v>1500</v>
      </c>
      <c r="E986" s="8">
        <v>2282</v>
      </c>
      <c r="F986" t="s">
        <v>8218</v>
      </c>
      <c r="G986" t="s">
        <v>8224</v>
      </c>
      <c r="H986" t="s">
        <v>8246</v>
      </c>
      <c r="I986" s="12">
        <v>41893.433495370373</v>
      </c>
      <c r="J986" s="12">
        <v>41863.433495370373</v>
      </c>
      <c r="K986" t="b">
        <v>0</v>
      </c>
      <c r="L986">
        <v>56</v>
      </c>
      <c r="M986" t="b">
        <v>1</v>
      </c>
      <c r="N986" s="15" t="s">
        <v>8314</v>
      </c>
      <c r="O986" t="s">
        <v>8315</v>
      </c>
    </row>
    <row r="987" spans="1:15" ht="48" x14ac:dyDescent="0.2">
      <c r="A987">
        <v>801</v>
      </c>
      <c r="B987" s="3" t="s">
        <v>802</v>
      </c>
      <c r="C987" s="3" t="s">
        <v>4911</v>
      </c>
      <c r="D987" s="6">
        <v>2000</v>
      </c>
      <c r="E987" s="8">
        <v>2230.4299999999998</v>
      </c>
      <c r="F987" t="s">
        <v>8218</v>
      </c>
      <c r="G987" t="s">
        <v>8223</v>
      </c>
      <c r="H987" t="s">
        <v>8245</v>
      </c>
      <c r="I987" s="12">
        <v>40725.795370370368</v>
      </c>
      <c r="J987" s="12">
        <v>40695.795370370368</v>
      </c>
      <c r="K987" t="b">
        <v>0</v>
      </c>
      <c r="L987">
        <v>51</v>
      </c>
      <c r="M987" t="b">
        <v>1</v>
      </c>
      <c r="N987" s="15" t="s">
        <v>8314</v>
      </c>
      <c r="O987" t="s">
        <v>8315</v>
      </c>
    </row>
    <row r="988" spans="1:15" ht="48" x14ac:dyDescent="0.2">
      <c r="A988">
        <v>802</v>
      </c>
      <c r="B988" s="3" t="s">
        <v>803</v>
      </c>
      <c r="C988" s="3" t="s">
        <v>4912</v>
      </c>
      <c r="D988" s="6">
        <v>6000</v>
      </c>
      <c r="E988" s="8">
        <v>6080</v>
      </c>
      <c r="F988" t="s">
        <v>8218</v>
      </c>
      <c r="G988" t="s">
        <v>8223</v>
      </c>
      <c r="H988" t="s">
        <v>8245</v>
      </c>
      <c r="I988" s="12">
        <v>41169.170138888891</v>
      </c>
      <c r="J988" s="12">
        <v>41123.022268518522</v>
      </c>
      <c r="K988" t="b">
        <v>0</v>
      </c>
      <c r="L988">
        <v>75</v>
      </c>
      <c r="M988" t="b">
        <v>1</v>
      </c>
      <c r="N988" s="15" t="s">
        <v>8314</v>
      </c>
      <c r="O988" t="s">
        <v>8315</v>
      </c>
    </row>
    <row r="989" spans="1:15" ht="48" x14ac:dyDescent="0.2">
      <c r="A989">
        <v>803</v>
      </c>
      <c r="B989" s="3" t="s">
        <v>804</v>
      </c>
      <c r="C989" s="3" t="s">
        <v>4913</v>
      </c>
      <c r="D989" s="6">
        <v>2300</v>
      </c>
      <c r="E989" s="8">
        <v>2835</v>
      </c>
      <c r="F989" t="s">
        <v>8218</v>
      </c>
      <c r="G989" t="s">
        <v>8223</v>
      </c>
      <c r="H989" t="s">
        <v>8245</v>
      </c>
      <c r="I989" s="12">
        <v>40692.041666666664</v>
      </c>
      <c r="J989" s="12">
        <v>40665.949976851851</v>
      </c>
      <c r="K989" t="b">
        <v>0</v>
      </c>
      <c r="L989">
        <v>38</v>
      </c>
      <c r="M989" t="b">
        <v>1</v>
      </c>
      <c r="N989" s="15" t="s">
        <v>8314</v>
      </c>
      <c r="O989" t="s">
        <v>8315</v>
      </c>
    </row>
    <row r="990" spans="1:15" ht="48" x14ac:dyDescent="0.2">
      <c r="A990">
        <v>804</v>
      </c>
      <c r="B990" s="3" t="s">
        <v>805</v>
      </c>
      <c r="C990" s="3" t="s">
        <v>4914</v>
      </c>
      <c r="D990" s="6">
        <v>5500</v>
      </c>
      <c r="E990" s="8">
        <v>5500</v>
      </c>
      <c r="F990" t="s">
        <v>8218</v>
      </c>
      <c r="G990" t="s">
        <v>8223</v>
      </c>
      <c r="H990" t="s">
        <v>8245</v>
      </c>
      <c r="I990" s="12">
        <v>40747.165972222225</v>
      </c>
      <c r="J990" s="12">
        <v>40730.105625000004</v>
      </c>
      <c r="K990" t="b">
        <v>0</v>
      </c>
      <c r="L990">
        <v>18</v>
      </c>
      <c r="M990" t="b">
        <v>1</v>
      </c>
      <c r="N990" s="15" t="s">
        <v>8314</v>
      </c>
      <c r="O990" t="s">
        <v>8315</v>
      </c>
    </row>
    <row r="991" spans="1:15" ht="48" x14ac:dyDescent="0.2">
      <c r="A991">
        <v>805</v>
      </c>
      <c r="B991" s="3" t="s">
        <v>806</v>
      </c>
      <c r="C991" s="3" t="s">
        <v>4915</v>
      </c>
      <c r="D991" s="6">
        <v>3000</v>
      </c>
      <c r="E991" s="8">
        <v>3150</v>
      </c>
      <c r="F991" t="s">
        <v>8218</v>
      </c>
      <c r="G991" t="s">
        <v>8223</v>
      </c>
      <c r="H991" t="s">
        <v>8245</v>
      </c>
      <c r="I991" s="12">
        <v>40740.958333333336</v>
      </c>
      <c r="J991" s="12">
        <v>40690.823055555556</v>
      </c>
      <c r="K991" t="b">
        <v>0</v>
      </c>
      <c r="L991">
        <v>54</v>
      </c>
      <c r="M991" t="b">
        <v>1</v>
      </c>
      <c r="N991" s="15" t="s">
        <v>8314</v>
      </c>
      <c r="O991" t="s">
        <v>8315</v>
      </c>
    </row>
    <row r="992" spans="1:15" ht="16" x14ac:dyDescent="0.2">
      <c r="A992">
        <v>806</v>
      </c>
      <c r="B992" s="3" t="s">
        <v>807</v>
      </c>
      <c r="C992" s="3" t="s">
        <v>4916</v>
      </c>
      <c r="D992" s="6">
        <v>8000</v>
      </c>
      <c r="E992" s="8">
        <v>8355</v>
      </c>
      <c r="F992" t="s">
        <v>8218</v>
      </c>
      <c r="G992" t="s">
        <v>8223</v>
      </c>
      <c r="H992" t="s">
        <v>8245</v>
      </c>
      <c r="I992" s="12">
        <v>40793.691423611112</v>
      </c>
      <c r="J992" s="12">
        <v>40763.691423611112</v>
      </c>
      <c r="K992" t="b">
        <v>0</v>
      </c>
      <c r="L992">
        <v>71</v>
      </c>
      <c r="M992" t="b">
        <v>1</v>
      </c>
      <c r="N992" s="15" t="s">
        <v>8314</v>
      </c>
      <c r="O992" t="s">
        <v>8315</v>
      </c>
    </row>
    <row r="993" spans="1:15" ht="32" x14ac:dyDescent="0.2">
      <c r="A993">
        <v>807</v>
      </c>
      <c r="B993" s="3" t="s">
        <v>808</v>
      </c>
      <c r="C993" s="3" t="s">
        <v>4917</v>
      </c>
      <c r="D993" s="6">
        <v>4000</v>
      </c>
      <c r="E993" s="8">
        <v>4205</v>
      </c>
      <c r="F993" t="s">
        <v>8218</v>
      </c>
      <c r="G993" t="s">
        <v>8223</v>
      </c>
      <c r="H993" t="s">
        <v>8245</v>
      </c>
      <c r="I993" s="12">
        <v>42795.083333333328</v>
      </c>
      <c r="J993" s="12">
        <v>42759.628599537042</v>
      </c>
      <c r="K993" t="b">
        <v>0</v>
      </c>
      <c r="L993">
        <v>57</v>
      </c>
      <c r="M993" t="b">
        <v>1</v>
      </c>
      <c r="N993" s="15" t="s">
        <v>8314</v>
      </c>
      <c r="O993" t="s">
        <v>8315</v>
      </c>
    </row>
    <row r="994" spans="1:15" ht="48" x14ac:dyDescent="0.2">
      <c r="A994">
        <v>808</v>
      </c>
      <c r="B994" s="3" t="s">
        <v>809</v>
      </c>
      <c r="C994" s="3" t="s">
        <v>4918</v>
      </c>
      <c r="D994" s="6">
        <v>4500</v>
      </c>
      <c r="E994" s="8">
        <v>4500</v>
      </c>
      <c r="F994" t="s">
        <v>8218</v>
      </c>
      <c r="G994" t="s">
        <v>8228</v>
      </c>
      <c r="H994" t="s">
        <v>8250</v>
      </c>
      <c r="I994" s="12">
        <v>41995.207638888889</v>
      </c>
      <c r="J994" s="12">
        <v>41962.100532407407</v>
      </c>
      <c r="K994" t="b">
        <v>0</v>
      </c>
      <c r="L994">
        <v>43</v>
      </c>
      <c r="M994" t="b">
        <v>1</v>
      </c>
      <c r="N994" s="15" t="s">
        <v>8314</v>
      </c>
      <c r="O994" t="s">
        <v>8315</v>
      </c>
    </row>
    <row r="995" spans="1:15" ht="32" x14ac:dyDescent="0.2">
      <c r="A995">
        <v>809</v>
      </c>
      <c r="B995" s="3" t="s">
        <v>810</v>
      </c>
      <c r="C995" s="3" t="s">
        <v>4919</v>
      </c>
      <c r="D995" s="6">
        <v>4000</v>
      </c>
      <c r="E995" s="8">
        <v>4151</v>
      </c>
      <c r="F995" t="s">
        <v>8218</v>
      </c>
      <c r="G995" t="s">
        <v>8223</v>
      </c>
      <c r="H995" t="s">
        <v>8245</v>
      </c>
      <c r="I995" s="12">
        <v>41658.833680555559</v>
      </c>
      <c r="J995" s="12">
        <v>41628.833680555559</v>
      </c>
      <c r="K995" t="b">
        <v>0</v>
      </c>
      <c r="L995">
        <v>52</v>
      </c>
      <c r="M995" t="b">
        <v>1</v>
      </c>
      <c r="N995" s="15" t="s">
        <v>8314</v>
      </c>
      <c r="O995" t="s">
        <v>8315</v>
      </c>
    </row>
    <row r="996" spans="1:15" ht="48" x14ac:dyDescent="0.2">
      <c r="A996">
        <v>810</v>
      </c>
      <c r="B996" s="3" t="s">
        <v>811</v>
      </c>
      <c r="C996" s="3" t="s">
        <v>4920</v>
      </c>
      <c r="D996" s="6">
        <v>1500</v>
      </c>
      <c r="E996" s="8">
        <v>1575</v>
      </c>
      <c r="F996" t="s">
        <v>8218</v>
      </c>
      <c r="G996" t="s">
        <v>8223</v>
      </c>
      <c r="H996" t="s">
        <v>8245</v>
      </c>
      <c r="I996" s="12">
        <v>41153.056273148148</v>
      </c>
      <c r="J996" s="12">
        <v>41123.056273148148</v>
      </c>
      <c r="K996" t="b">
        <v>0</v>
      </c>
      <c r="L996">
        <v>27</v>
      </c>
      <c r="M996" t="b">
        <v>1</v>
      </c>
      <c r="N996" s="15" t="s">
        <v>8314</v>
      </c>
      <c r="O996" t="s">
        <v>8315</v>
      </c>
    </row>
    <row r="997" spans="1:15" ht="32" x14ac:dyDescent="0.2">
      <c r="A997">
        <v>811</v>
      </c>
      <c r="B997" s="3" t="s">
        <v>812</v>
      </c>
      <c r="C997" s="3" t="s">
        <v>4921</v>
      </c>
      <c r="D997" s="6">
        <v>1000</v>
      </c>
      <c r="E997" s="8">
        <v>1040</v>
      </c>
      <c r="F997" t="s">
        <v>8218</v>
      </c>
      <c r="G997" t="s">
        <v>8223</v>
      </c>
      <c r="H997" t="s">
        <v>8245</v>
      </c>
      <c r="I997" s="12">
        <v>41465.702777777777</v>
      </c>
      <c r="J997" s="12">
        <v>41443.643541666665</v>
      </c>
      <c r="K997" t="b">
        <v>0</v>
      </c>
      <c r="L997">
        <v>12</v>
      </c>
      <c r="M997" t="b">
        <v>1</v>
      </c>
      <c r="N997" s="15" t="s">
        <v>8314</v>
      </c>
      <c r="O997" t="s">
        <v>8315</v>
      </c>
    </row>
    <row r="998" spans="1:15" ht="48" x14ac:dyDescent="0.2">
      <c r="A998">
        <v>812</v>
      </c>
      <c r="B998" s="3" t="s">
        <v>813</v>
      </c>
      <c r="C998" s="3" t="s">
        <v>4922</v>
      </c>
      <c r="D998" s="6">
        <v>600</v>
      </c>
      <c r="E998" s="8">
        <v>911</v>
      </c>
      <c r="F998" t="s">
        <v>8218</v>
      </c>
      <c r="G998" t="s">
        <v>8223</v>
      </c>
      <c r="H998" t="s">
        <v>8245</v>
      </c>
      <c r="I998" s="12">
        <v>41334.581944444442</v>
      </c>
      <c r="J998" s="12">
        <v>41282.017962962964</v>
      </c>
      <c r="K998" t="b">
        <v>0</v>
      </c>
      <c r="L998">
        <v>33</v>
      </c>
      <c r="M998" t="b">
        <v>1</v>
      </c>
      <c r="N998" s="15" t="s">
        <v>8314</v>
      </c>
      <c r="O998" t="s">
        <v>8315</v>
      </c>
    </row>
    <row r="999" spans="1:15" ht="32" x14ac:dyDescent="0.2">
      <c r="A999">
        <v>813</v>
      </c>
      <c r="B999" s="3" t="s">
        <v>814</v>
      </c>
      <c r="C999" s="3" t="s">
        <v>4923</v>
      </c>
      <c r="D999" s="6">
        <v>1500</v>
      </c>
      <c r="E999" s="8">
        <v>2399.94</v>
      </c>
      <c r="F999" t="s">
        <v>8218</v>
      </c>
      <c r="G999" t="s">
        <v>8223</v>
      </c>
      <c r="H999" t="s">
        <v>8245</v>
      </c>
      <c r="I999" s="12">
        <v>41110.960243055553</v>
      </c>
      <c r="J999" s="12">
        <v>41080.960243055553</v>
      </c>
      <c r="K999" t="b">
        <v>0</v>
      </c>
      <c r="L999">
        <v>96</v>
      </c>
      <c r="M999" t="b">
        <v>1</v>
      </c>
      <c r="N999" s="15" t="s">
        <v>8314</v>
      </c>
      <c r="O999" t="s">
        <v>8315</v>
      </c>
    </row>
    <row r="1000" spans="1:15" ht="48" x14ac:dyDescent="0.2">
      <c r="A1000">
        <v>814</v>
      </c>
      <c r="B1000" s="3" t="s">
        <v>815</v>
      </c>
      <c r="C1000" s="3" t="s">
        <v>4924</v>
      </c>
      <c r="D1000" s="6">
        <v>1000</v>
      </c>
      <c r="E1000" s="8">
        <v>1273</v>
      </c>
      <c r="F1000" t="s">
        <v>8218</v>
      </c>
      <c r="G1000" t="s">
        <v>8223</v>
      </c>
      <c r="H1000" t="s">
        <v>8245</v>
      </c>
      <c r="I1000" s="12">
        <v>40694.75277777778</v>
      </c>
      <c r="J1000" s="12">
        <v>40679.743067129632</v>
      </c>
      <c r="K1000" t="b">
        <v>0</v>
      </c>
      <c r="L1000">
        <v>28</v>
      </c>
      <c r="M1000" t="b">
        <v>1</v>
      </c>
      <c r="N1000" s="15" t="s">
        <v>8314</v>
      </c>
      <c r="O1000" t="s">
        <v>8315</v>
      </c>
    </row>
    <row r="1001" spans="1:15" ht="32" x14ac:dyDescent="0.2">
      <c r="A1001">
        <v>815</v>
      </c>
      <c r="B1001" s="3" t="s">
        <v>816</v>
      </c>
      <c r="C1001" s="3" t="s">
        <v>4925</v>
      </c>
      <c r="D1001" s="6">
        <v>4000</v>
      </c>
      <c r="E1001" s="8">
        <v>4280</v>
      </c>
      <c r="F1001" t="s">
        <v>8218</v>
      </c>
      <c r="G1001" t="s">
        <v>8223</v>
      </c>
      <c r="H1001" t="s">
        <v>8245</v>
      </c>
      <c r="I1001" s="12">
        <v>41944.917858796296</v>
      </c>
      <c r="J1001" s="12">
        <v>41914.917858796296</v>
      </c>
      <c r="K1001" t="b">
        <v>0</v>
      </c>
      <c r="L1001">
        <v>43</v>
      </c>
      <c r="M1001" t="b">
        <v>1</v>
      </c>
      <c r="N1001" s="15" t="s">
        <v>8314</v>
      </c>
      <c r="O1001" t="s">
        <v>8315</v>
      </c>
    </row>
    <row r="1002" spans="1:15" ht="32" x14ac:dyDescent="0.2">
      <c r="A1002">
        <v>816</v>
      </c>
      <c r="B1002" s="3" t="s">
        <v>817</v>
      </c>
      <c r="C1002" s="3" t="s">
        <v>4926</v>
      </c>
      <c r="D1002" s="6">
        <v>7000</v>
      </c>
      <c r="E1002" s="8">
        <v>8058.55</v>
      </c>
      <c r="F1002" t="s">
        <v>8218</v>
      </c>
      <c r="G1002" t="s">
        <v>8223</v>
      </c>
      <c r="H1002" t="s">
        <v>8245</v>
      </c>
      <c r="I1002" s="12">
        <v>41373.270833333336</v>
      </c>
      <c r="J1002" s="12">
        <v>41341.870868055557</v>
      </c>
      <c r="K1002" t="b">
        <v>0</v>
      </c>
      <c r="L1002">
        <v>205</v>
      </c>
      <c r="M1002" t="b">
        <v>1</v>
      </c>
      <c r="N1002" s="15" t="s">
        <v>8314</v>
      </c>
      <c r="O1002" t="s">
        <v>8315</v>
      </c>
    </row>
    <row r="1003" spans="1:15" ht="48" x14ac:dyDescent="0.2">
      <c r="A1003">
        <v>817</v>
      </c>
      <c r="B1003" s="3" t="s">
        <v>818</v>
      </c>
      <c r="C1003" s="3" t="s">
        <v>4927</v>
      </c>
      <c r="D1003" s="6">
        <v>1500</v>
      </c>
      <c r="E1003" s="8">
        <v>2056.66</v>
      </c>
      <c r="F1003" t="s">
        <v>8218</v>
      </c>
      <c r="G1003" t="s">
        <v>8223</v>
      </c>
      <c r="H1003" t="s">
        <v>8245</v>
      </c>
      <c r="I1003" s="12">
        <v>40979.207638888889</v>
      </c>
      <c r="J1003" s="12">
        <v>40925.599664351852</v>
      </c>
      <c r="K1003" t="b">
        <v>0</v>
      </c>
      <c r="L1003">
        <v>23</v>
      </c>
      <c r="M1003" t="b">
        <v>1</v>
      </c>
      <c r="N1003" s="15" t="s">
        <v>8314</v>
      </c>
      <c r="O1003" t="s">
        <v>8315</v>
      </c>
    </row>
    <row r="1004" spans="1:15" ht="48" x14ac:dyDescent="0.2">
      <c r="A1004">
        <v>818</v>
      </c>
      <c r="B1004" s="3" t="s">
        <v>819</v>
      </c>
      <c r="C1004" s="3" t="s">
        <v>4928</v>
      </c>
      <c r="D1004" s="6">
        <v>350</v>
      </c>
      <c r="E1004" s="8">
        <v>545</v>
      </c>
      <c r="F1004" t="s">
        <v>8218</v>
      </c>
      <c r="G1004" t="s">
        <v>8223</v>
      </c>
      <c r="H1004" t="s">
        <v>8245</v>
      </c>
      <c r="I1004" s="12">
        <v>41128.709027777775</v>
      </c>
      <c r="J1004" s="12">
        <v>41120.882881944446</v>
      </c>
      <c r="K1004" t="b">
        <v>0</v>
      </c>
      <c r="L1004">
        <v>19</v>
      </c>
      <c r="M1004" t="b">
        <v>1</v>
      </c>
      <c r="N1004" s="15" t="s">
        <v>8314</v>
      </c>
      <c r="O1004" t="s">
        <v>8315</v>
      </c>
    </row>
    <row r="1005" spans="1:15" ht="32" x14ac:dyDescent="0.2">
      <c r="A1005">
        <v>819</v>
      </c>
      <c r="B1005" s="3" t="s">
        <v>820</v>
      </c>
      <c r="C1005" s="3" t="s">
        <v>4929</v>
      </c>
      <c r="D1005" s="6">
        <v>400</v>
      </c>
      <c r="E1005" s="8">
        <v>435</v>
      </c>
      <c r="F1005" t="s">
        <v>8218</v>
      </c>
      <c r="G1005" t="s">
        <v>8223</v>
      </c>
      <c r="H1005" t="s">
        <v>8245</v>
      </c>
      <c r="I1005" s="12">
        <v>41629.197222222225</v>
      </c>
      <c r="J1005" s="12">
        <v>41619.998310185183</v>
      </c>
      <c r="K1005" t="b">
        <v>0</v>
      </c>
      <c r="L1005">
        <v>14</v>
      </c>
      <c r="M1005" t="b">
        <v>1</v>
      </c>
      <c r="N1005" s="15" t="s">
        <v>8314</v>
      </c>
      <c r="O1005" t="s">
        <v>8315</v>
      </c>
    </row>
    <row r="1006" spans="1:15" ht="48" x14ac:dyDescent="0.2">
      <c r="A1006">
        <v>820</v>
      </c>
      <c r="B1006" s="3" t="s">
        <v>821</v>
      </c>
      <c r="C1006" s="3" t="s">
        <v>4930</v>
      </c>
      <c r="D1006" s="6">
        <v>2000</v>
      </c>
      <c r="E1006" s="8">
        <v>2681</v>
      </c>
      <c r="F1006" t="s">
        <v>8218</v>
      </c>
      <c r="G1006" t="s">
        <v>8223</v>
      </c>
      <c r="H1006" t="s">
        <v>8245</v>
      </c>
      <c r="I1006" s="12">
        <v>41799.208333333336</v>
      </c>
      <c r="J1006" s="12">
        <v>41768.841921296298</v>
      </c>
      <c r="K1006" t="b">
        <v>0</v>
      </c>
      <c r="L1006">
        <v>38</v>
      </c>
      <c r="M1006" t="b">
        <v>1</v>
      </c>
      <c r="N1006" s="15" t="s">
        <v>8314</v>
      </c>
      <c r="O1006" t="s">
        <v>8315</v>
      </c>
    </row>
    <row r="1007" spans="1:15" ht="48" x14ac:dyDescent="0.2">
      <c r="A1007">
        <v>821</v>
      </c>
      <c r="B1007" s="3" t="s">
        <v>822</v>
      </c>
      <c r="C1007" s="3" t="s">
        <v>4931</v>
      </c>
      <c r="D1007" s="6">
        <v>17482</v>
      </c>
      <c r="E1007" s="8">
        <v>17482</v>
      </c>
      <c r="F1007" t="s">
        <v>8218</v>
      </c>
      <c r="G1007" t="s">
        <v>8223</v>
      </c>
      <c r="H1007" t="s">
        <v>8245</v>
      </c>
      <c r="I1007" s="12">
        <v>42128.167361111111</v>
      </c>
      <c r="J1007" s="12">
        <v>42093.922048611115</v>
      </c>
      <c r="K1007" t="b">
        <v>0</v>
      </c>
      <c r="L1007">
        <v>78</v>
      </c>
      <c r="M1007" t="b">
        <v>1</v>
      </c>
      <c r="N1007" s="15" t="s">
        <v>8314</v>
      </c>
      <c r="O1007" t="s">
        <v>8315</v>
      </c>
    </row>
    <row r="1008" spans="1:15" ht="32" x14ac:dyDescent="0.2">
      <c r="A1008">
        <v>822</v>
      </c>
      <c r="B1008" s="3" t="s">
        <v>823</v>
      </c>
      <c r="C1008" s="3" t="s">
        <v>4932</v>
      </c>
      <c r="D1008" s="6">
        <v>3000</v>
      </c>
      <c r="E1008" s="8">
        <v>3575</v>
      </c>
      <c r="F1008" t="s">
        <v>8218</v>
      </c>
      <c r="G1008" t="s">
        <v>8223</v>
      </c>
      <c r="H1008" t="s">
        <v>8245</v>
      </c>
      <c r="I1008" s="12">
        <v>41187.947337962964</v>
      </c>
      <c r="J1008" s="12">
        <v>41157.947337962964</v>
      </c>
      <c r="K1008" t="b">
        <v>0</v>
      </c>
      <c r="L1008">
        <v>69</v>
      </c>
      <c r="M1008" t="b">
        <v>1</v>
      </c>
      <c r="N1008" s="15" t="s">
        <v>8314</v>
      </c>
      <c r="O1008" t="s">
        <v>8315</v>
      </c>
    </row>
    <row r="1009" spans="1:15" ht="48" x14ac:dyDescent="0.2">
      <c r="A1009">
        <v>823</v>
      </c>
      <c r="B1009" s="3" t="s">
        <v>824</v>
      </c>
      <c r="C1009" s="3" t="s">
        <v>4933</v>
      </c>
      <c r="D1009" s="6">
        <v>800</v>
      </c>
      <c r="E1009" s="8">
        <v>1436</v>
      </c>
      <c r="F1009" t="s">
        <v>8218</v>
      </c>
      <c r="G1009" t="s">
        <v>8223</v>
      </c>
      <c r="H1009" t="s">
        <v>8245</v>
      </c>
      <c r="I1009" s="12">
        <v>42085.931157407409</v>
      </c>
      <c r="J1009" s="12">
        <v>42055.972824074073</v>
      </c>
      <c r="K1009" t="b">
        <v>0</v>
      </c>
      <c r="L1009">
        <v>33</v>
      </c>
      <c r="M1009" t="b">
        <v>1</v>
      </c>
      <c r="N1009" s="15" t="s">
        <v>8314</v>
      </c>
      <c r="O1009" t="s">
        <v>8315</v>
      </c>
    </row>
    <row r="1010" spans="1:15" ht="48" x14ac:dyDescent="0.2">
      <c r="A1010">
        <v>824</v>
      </c>
      <c r="B1010" s="3" t="s">
        <v>825</v>
      </c>
      <c r="C1010" s="3" t="s">
        <v>4934</v>
      </c>
      <c r="D1010" s="6">
        <v>1600</v>
      </c>
      <c r="E1010" s="8">
        <v>2150.1</v>
      </c>
      <c r="F1010" t="s">
        <v>8218</v>
      </c>
      <c r="G1010" t="s">
        <v>8223</v>
      </c>
      <c r="H1010" t="s">
        <v>8245</v>
      </c>
      <c r="I1010" s="12">
        <v>40286.290972222225</v>
      </c>
      <c r="J1010" s="12">
        <v>40250.242106481484</v>
      </c>
      <c r="K1010" t="b">
        <v>0</v>
      </c>
      <c r="L1010">
        <v>54</v>
      </c>
      <c r="M1010" t="b">
        <v>1</v>
      </c>
      <c r="N1010" s="15" t="s">
        <v>8314</v>
      </c>
      <c r="O1010" t="s">
        <v>8315</v>
      </c>
    </row>
    <row r="1011" spans="1:15" ht="32" x14ac:dyDescent="0.2">
      <c r="A1011">
        <v>825</v>
      </c>
      <c r="B1011" s="3" t="s">
        <v>826</v>
      </c>
      <c r="C1011" s="3" t="s">
        <v>4935</v>
      </c>
      <c r="D1011" s="6">
        <v>12500</v>
      </c>
      <c r="E1011" s="8">
        <v>12554</v>
      </c>
      <c r="F1011" t="s">
        <v>8218</v>
      </c>
      <c r="G1011" t="s">
        <v>8223</v>
      </c>
      <c r="H1011" t="s">
        <v>8245</v>
      </c>
      <c r="I1011" s="12">
        <v>41211.306527777779</v>
      </c>
      <c r="J1011" s="12">
        <v>41186.306527777779</v>
      </c>
      <c r="K1011" t="b">
        <v>0</v>
      </c>
      <c r="L1011">
        <v>99</v>
      </c>
      <c r="M1011" t="b">
        <v>1</v>
      </c>
      <c r="N1011" s="15" t="s">
        <v>8314</v>
      </c>
      <c r="O1011" t="s">
        <v>8315</v>
      </c>
    </row>
    <row r="1012" spans="1:15" ht="48" x14ac:dyDescent="0.2">
      <c r="A1012">
        <v>826</v>
      </c>
      <c r="B1012" s="3" t="s">
        <v>827</v>
      </c>
      <c r="C1012" s="3" t="s">
        <v>4936</v>
      </c>
      <c r="D1012" s="6">
        <v>5500</v>
      </c>
      <c r="E1012" s="8">
        <v>5580</v>
      </c>
      <c r="F1012" t="s">
        <v>8218</v>
      </c>
      <c r="G1012" t="s">
        <v>8223</v>
      </c>
      <c r="H1012" t="s">
        <v>8245</v>
      </c>
      <c r="I1012" s="12">
        <v>40993.996874999997</v>
      </c>
      <c r="J1012" s="12">
        <v>40973.038541666669</v>
      </c>
      <c r="K1012" t="b">
        <v>0</v>
      </c>
      <c r="L1012">
        <v>49</v>
      </c>
      <c r="M1012" t="b">
        <v>1</v>
      </c>
      <c r="N1012" s="15" t="s">
        <v>8314</v>
      </c>
      <c r="O1012" t="s">
        <v>8315</v>
      </c>
    </row>
    <row r="1013" spans="1:15" ht="48" x14ac:dyDescent="0.2">
      <c r="A1013">
        <v>827</v>
      </c>
      <c r="B1013" s="3" t="s">
        <v>828</v>
      </c>
      <c r="C1013" s="3" t="s">
        <v>4937</v>
      </c>
      <c r="D1013" s="6">
        <v>300</v>
      </c>
      <c r="E1013" s="8">
        <v>310</v>
      </c>
      <c r="F1013" t="s">
        <v>8218</v>
      </c>
      <c r="G1013" t="s">
        <v>8223</v>
      </c>
      <c r="H1013" t="s">
        <v>8245</v>
      </c>
      <c r="I1013" s="12">
        <v>40953.825694444444</v>
      </c>
      <c r="J1013" s="12">
        <v>40927.473460648151</v>
      </c>
      <c r="K1013" t="b">
        <v>0</v>
      </c>
      <c r="L1013">
        <v>11</v>
      </c>
      <c r="M1013" t="b">
        <v>1</v>
      </c>
      <c r="N1013" s="15" t="s">
        <v>8314</v>
      </c>
      <c r="O1013" t="s">
        <v>8315</v>
      </c>
    </row>
    <row r="1014" spans="1:15" ht="48" x14ac:dyDescent="0.2">
      <c r="A1014">
        <v>828</v>
      </c>
      <c r="B1014" s="3" t="s">
        <v>829</v>
      </c>
      <c r="C1014" s="3" t="s">
        <v>4938</v>
      </c>
      <c r="D1014" s="6">
        <v>1300</v>
      </c>
      <c r="E1014" s="8">
        <v>1391</v>
      </c>
      <c r="F1014" t="s">
        <v>8218</v>
      </c>
      <c r="G1014" t="s">
        <v>8223</v>
      </c>
      <c r="H1014" t="s">
        <v>8245</v>
      </c>
      <c r="I1014" s="12">
        <v>41085.683333333334</v>
      </c>
      <c r="J1014" s="12">
        <v>41073.050717592596</v>
      </c>
      <c r="K1014" t="b">
        <v>0</v>
      </c>
      <c r="L1014">
        <v>38</v>
      </c>
      <c r="M1014" t="b">
        <v>1</v>
      </c>
      <c r="N1014" s="15" t="s">
        <v>8314</v>
      </c>
      <c r="O1014" t="s">
        <v>8315</v>
      </c>
    </row>
    <row r="1015" spans="1:15" ht="48" x14ac:dyDescent="0.2">
      <c r="A1015">
        <v>829</v>
      </c>
      <c r="B1015" s="3" t="s">
        <v>830</v>
      </c>
      <c r="C1015" s="3" t="s">
        <v>4939</v>
      </c>
      <c r="D1015" s="6">
        <v>500</v>
      </c>
      <c r="E1015" s="8">
        <v>520</v>
      </c>
      <c r="F1015" t="s">
        <v>8218</v>
      </c>
      <c r="G1015" t="s">
        <v>8224</v>
      </c>
      <c r="H1015" t="s">
        <v>8246</v>
      </c>
      <c r="I1015" s="12">
        <v>42564.801388888889</v>
      </c>
      <c r="J1015" s="12">
        <v>42504.801388888889</v>
      </c>
      <c r="K1015" t="b">
        <v>0</v>
      </c>
      <c r="L1015">
        <v>16</v>
      </c>
      <c r="M1015" t="b">
        <v>1</v>
      </c>
      <c r="N1015" s="15" t="s">
        <v>8314</v>
      </c>
      <c r="O1015" t="s">
        <v>8315</v>
      </c>
    </row>
    <row r="1016" spans="1:15" ht="48" x14ac:dyDescent="0.2">
      <c r="A1016">
        <v>830</v>
      </c>
      <c r="B1016" s="3" t="s">
        <v>831</v>
      </c>
      <c r="C1016" s="3" t="s">
        <v>4940</v>
      </c>
      <c r="D1016" s="6">
        <v>1800</v>
      </c>
      <c r="E1016" s="8">
        <v>1941</v>
      </c>
      <c r="F1016" t="s">
        <v>8218</v>
      </c>
      <c r="G1016" t="s">
        <v>8223</v>
      </c>
      <c r="H1016" t="s">
        <v>8245</v>
      </c>
      <c r="I1016" s="12">
        <v>41355.484085648146</v>
      </c>
      <c r="J1016" s="12">
        <v>41325.525752314818</v>
      </c>
      <c r="K1016" t="b">
        <v>0</v>
      </c>
      <c r="L1016">
        <v>32</v>
      </c>
      <c r="M1016" t="b">
        <v>1</v>
      </c>
      <c r="N1016" s="15" t="s">
        <v>8314</v>
      </c>
      <c r="O1016" t="s">
        <v>8315</v>
      </c>
    </row>
    <row r="1017" spans="1:15" ht="32" x14ac:dyDescent="0.2">
      <c r="A1017">
        <v>831</v>
      </c>
      <c r="B1017" s="3" t="s">
        <v>832</v>
      </c>
      <c r="C1017" s="3" t="s">
        <v>4941</v>
      </c>
      <c r="D1017" s="6">
        <v>1500</v>
      </c>
      <c r="E1017" s="8">
        <v>3500</v>
      </c>
      <c r="F1017" t="s">
        <v>8218</v>
      </c>
      <c r="G1017" t="s">
        <v>8223</v>
      </c>
      <c r="H1017" t="s">
        <v>8245</v>
      </c>
      <c r="I1017" s="12">
        <v>41026.646921296298</v>
      </c>
      <c r="J1017" s="12">
        <v>40996.646921296298</v>
      </c>
      <c r="K1017" t="b">
        <v>0</v>
      </c>
      <c r="L1017">
        <v>20</v>
      </c>
      <c r="M1017" t="b">
        <v>1</v>
      </c>
      <c r="N1017" s="15" t="s">
        <v>8314</v>
      </c>
      <c r="O1017" t="s">
        <v>8315</v>
      </c>
    </row>
    <row r="1018" spans="1:15" ht="48" x14ac:dyDescent="0.2">
      <c r="A1018">
        <v>832</v>
      </c>
      <c r="B1018" s="3" t="s">
        <v>833</v>
      </c>
      <c r="C1018" s="3" t="s">
        <v>4942</v>
      </c>
      <c r="D1018" s="6">
        <v>15000</v>
      </c>
      <c r="E1018" s="8">
        <v>15091.06</v>
      </c>
      <c r="F1018" t="s">
        <v>8218</v>
      </c>
      <c r="G1018" t="s">
        <v>8223</v>
      </c>
      <c r="H1018" t="s">
        <v>8245</v>
      </c>
      <c r="I1018" s="12">
        <v>40929.342361111114</v>
      </c>
      <c r="J1018" s="12">
        <v>40869.675173611111</v>
      </c>
      <c r="K1018" t="b">
        <v>0</v>
      </c>
      <c r="L1018">
        <v>154</v>
      </c>
      <c r="M1018" t="b">
        <v>1</v>
      </c>
      <c r="N1018" s="15" t="s">
        <v>8314</v>
      </c>
      <c r="O1018" t="s">
        <v>8315</v>
      </c>
    </row>
    <row r="1019" spans="1:15" ht="16" x14ac:dyDescent="0.2">
      <c r="A1019">
        <v>833</v>
      </c>
      <c r="B1019" s="3" t="s">
        <v>834</v>
      </c>
      <c r="C1019" s="3" t="s">
        <v>4943</v>
      </c>
      <c r="D1019" s="6">
        <v>6000</v>
      </c>
      <c r="E1019" s="8">
        <v>6100</v>
      </c>
      <c r="F1019" t="s">
        <v>8218</v>
      </c>
      <c r="G1019" t="s">
        <v>8223</v>
      </c>
      <c r="H1019" t="s">
        <v>8245</v>
      </c>
      <c r="I1019" s="12">
        <v>41748.878182870372</v>
      </c>
      <c r="J1019" s="12">
        <v>41718.878182870372</v>
      </c>
      <c r="K1019" t="b">
        <v>0</v>
      </c>
      <c r="L1019">
        <v>41</v>
      </c>
      <c r="M1019" t="b">
        <v>1</v>
      </c>
      <c r="N1019" s="15" t="s">
        <v>8314</v>
      </c>
      <c r="O1019" t="s">
        <v>8315</v>
      </c>
    </row>
    <row r="1020" spans="1:15" ht="48" x14ac:dyDescent="0.2">
      <c r="A1020">
        <v>834</v>
      </c>
      <c r="B1020" s="3" t="s">
        <v>835</v>
      </c>
      <c r="C1020" s="3" t="s">
        <v>4944</v>
      </c>
      <c r="D1020" s="6">
        <v>5500</v>
      </c>
      <c r="E1020" s="8">
        <v>7206</v>
      </c>
      <c r="F1020" t="s">
        <v>8218</v>
      </c>
      <c r="G1020" t="s">
        <v>8223</v>
      </c>
      <c r="H1020" t="s">
        <v>8245</v>
      </c>
      <c r="I1020" s="12">
        <v>41456.165972222225</v>
      </c>
      <c r="J1020" s="12">
        <v>41422.822824074072</v>
      </c>
      <c r="K1020" t="b">
        <v>0</v>
      </c>
      <c r="L1020">
        <v>75</v>
      </c>
      <c r="M1020" t="b">
        <v>1</v>
      </c>
      <c r="N1020" s="15" t="s">
        <v>8314</v>
      </c>
      <c r="O1020" t="s">
        <v>8315</v>
      </c>
    </row>
    <row r="1021" spans="1:15" ht="48" x14ac:dyDescent="0.2">
      <c r="A1021">
        <v>835</v>
      </c>
      <c r="B1021" s="3" t="s">
        <v>836</v>
      </c>
      <c r="C1021" s="3" t="s">
        <v>4945</v>
      </c>
      <c r="D1021" s="6">
        <v>2000</v>
      </c>
      <c r="E1021" s="8">
        <v>2345</v>
      </c>
      <c r="F1021" t="s">
        <v>8218</v>
      </c>
      <c r="G1021" t="s">
        <v>8223</v>
      </c>
      <c r="H1021" t="s">
        <v>8245</v>
      </c>
      <c r="I1021" s="12">
        <v>41048.125</v>
      </c>
      <c r="J1021" s="12">
        <v>41005.45784722222</v>
      </c>
      <c r="K1021" t="b">
        <v>0</v>
      </c>
      <c r="L1021">
        <v>40</v>
      </c>
      <c r="M1021" t="b">
        <v>1</v>
      </c>
      <c r="N1021" s="15" t="s">
        <v>8314</v>
      </c>
      <c r="O1021" t="s">
        <v>8315</v>
      </c>
    </row>
    <row r="1022" spans="1:15" ht="16" x14ac:dyDescent="0.2">
      <c r="A1022">
        <v>836</v>
      </c>
      <c r="B1022" s="3" t="s">
        <v>837</v>
      </c>
      <c r="C1022" s="3" t="s">
        <v>4946</v>
      </c>
      <c r="D1022" s="6">
        <v>5000</v>
      </c>
      <c r="E1022" s="8">
        <v>5046.5200000000004</v>
      </c>
      <c r="F1022" t="s">
        <v>8218</v>
      </c>
      <c r="G1022" t="s">
        <v>8223</v>
      </c>
      <c r="H1022" t="s">
        <v>8245</v>
      </c>
      <c r="I1022" s="12">
        <v>41554.056921296295</v>
      </c>
      <c r="J1022" s="12">
        <v>41524.056921296295</v>
      </c>
      <c r="K1022" t="b">
        <v>0</v>
      </c>
      <c r="L1022">
        <v>46</v>
      </c>
      <c r="M1022" t="b">
        <v>1</v>
      </c>
      <c r="N1022" s="15" t="s">
        <v>8314</v>
      </c>
      <c r="O1022" t="s">
        <v>8315</v>
      </c>
    </row>
    <row r="1023" spans="1:15" ht="32" x14ac:dyDescent="0.2">
      <c r="A1023">
        <v>837</v>
      </c>
      <c r="B1023" s="3" t="s">
        <v>838</v>
      </c>
      <c r="C1023" s="3" t="s">
        <v>4947</v>
      </c>
      <c r="D1023" s="6">
        <v>2500</v>
      </c>
      <c r="E1023" s="8">
        <v>3045</v>
      </c>
      <c r="F1023" t="s">
        <v>8218</v>
      </c>
      <c r="G1023" t="s">
        <v>8223</v>
      </c>
      <c r="H1023" t="s">
        <v>8245</v>
      </c>
      <c r="I1023" s="12">
        <v>41760.998402777775</v>
      </c>
      <c r="J1023" s="12">
        <v>41730.998402777775</v>
      </c>
      <c r="K1023" t="b">
        <v>0</v>
      </c>
      <c r="L1023">
        <v>62</v>
      </c>
      <c r="M1023" t="b">
        <v>1</v>
      </c>
      <c r="N1023" s="15" t="s">
        <v>8314</v>
      </c>
      <c r="O1023" t="s">
        <v>8315</v>
      </c>
    </row>
    <row r="1024" spans="1:15" ht="48" x14ac:dyDescent="0.2">
      <c r="A1024">
        <v>838</v>
      </c>
      <c r="B1024" s="3" t="s">
        <v>839</v>
      </c>
      <c r="C1024" s="3" t="s">
        <v>4948</v>
      </c>
      <c r="D1024" s="6">
        <v>2000</v>
      </c>
      <c r="E1024" s="8">
        <v>2908</v>
      </c>
      <c r="F1024" t="s">
        <v>8218</v>
      </c>
      <c r="G1024" t="s">
        <v>8223</v>
      </c>
      <c r="H1024" t="s">
        <v>8245</v>
      </c>
      <c r="I1024" s="12">
        <v>40925.897974537038</v>
      </c>
      <c r="J1024" s="12">
        <v>40895.897974537038</v>
      </c>
      <c r="K1024" t="b">
        <v>0</v>
      </c>
      <c r="L1024">
        <v>61</v>
      </c>
      <c r="M1024" t="b">
        <v>1</v>
      </c>
      <c r="N1024" s="15" t="s">
        <v>8314</v>
      </c>
      <c r="O1024" t="s">
        <v>8315</v>
      </c>
    </row>
    <row r="1025" spans="1:15" ht="48" x14ac:dyDescent="0.2">
      <c r="A1025">
        <v>839</v>
      </c>
      <c r="B1025" s="3" t="s">
        <v>840</v>
      </c>
      <c r="C1025" s="3" t="s">
        <v>4949</v>
      </c>
      <c r="D1025" s="6">
        <v>5000</v>
      </c>
      <c r="E1025" s="8">
        <v>5830.83</v>
      </c>
      <c r="F1025" t="s">
        <v>8218</v>
      </c>
      <c r="G1025" t="s">
        <v>8223</v>
      </c>
      <c r="H1025" t="s">
        <v>8245</v>
      </c>
      <c r="I1025" s="12">
        <v>41174.763379629629</v>
      </c>
      <c r="J1025" s="12">
        <v>41144.763379629629</v>
      </c>
      <c r="K1025" t="b">
        <v>0</v>
      </c>
      <c r="L1025">
        <v>96</v>
      </c>
      <c r="M1025" t="b">
        <v>1</v>
      </c>
      <c r="N1025" s="15" t="s">
        <v>8314</v>
      </c>
      <c r="O1025" t="s">
        <v>8315</v>
      </c>
    </row>
    <row r="1026" spans="1:15" ht="32" x14ac:dyDescent="0.2">
      <c r="A1026">
        <v>840</v>
      </c>
      <c r="B1026" s="3" t="s">
        <v>841</v>
      </c>
      <c r="C1026" s="3" t="s">
        <v>4950</v>
      </c>
      <c r="D1026" s="6">
        <v>10000</v>
      </c>
      <c r="E1026" s="8">
        <v>12041.66</v>
      </c>
      <c r="F1026" t="s">
        <v>8218</v>
      </c>
      <c r="G1026" t="s">
        <v>8223</v>
      </c>
      <c r="H1026" t="s">
        <v>8245</v>
      </c>
      <c r="I1026" s="12">
        <v>42637.226701388892</v>
      </c>
      <c r="J1026" s="12">
        <v>42607.226701388892</v>
      </c>
      <c r="K1026" t="b">
        <v>0</v>
      </c>
      <c r="L1026">
        <v>190</v>
      </c>
      <c r="M1026" t="b">
        <v>1</v>
      </c>
      <c r="N1026" s="15" t="s">
        <v>8314</v>
      </c>
      <c r="O1026" t="s">
        <v>8316</v>
      </c>
    </row>
    <row r="1027" spans="1:15" ht="48" x14ac:dyDescent="0.2">
      <c r="A1027">
        <v>841</v>
      </c>
      <c r="B1027" s="3" t="s">
        <v>842</v>
      </c>
      <c r="C1027" s="3" t="s">
        <v>4951</v>
      </c>
      <c r="D1027" s="6">
        <v>5000</v>
      </c>
      <c r="E1027" s="8">
        <v>5066</v>
      </c>
      <c r="F1027" t="s">
        <v>8218</v>
      </c>
      <c r="G1027" t="s">
        <v>8223</v>
      </c>
      <c r="H1027" t="s">
        <v>8245</v>
      </c>
      <c r="I1027" s="12">
        <v>41953.88035879629</v>
      </c>
      <c r="J1027" s="12">
        <v>41923.838692129626</v>
      </c>
      <c r="K1027" t="b">
        <v>1</v>
      </c>
      <c r="L1027">
        <v>94</v>
      </c>
      <c r="M1027" t="b">
        <v>1</v>
      </c>
      <c r="N1027" s="15" t="s">
        <v>8314</v>
      </c>
      <c r="O1027" t="s">
        <v>8316</v>
      </c>
    </row>
    <row r="1028" spans="1:15" ht="48" x14ac:dyDescent="0.2">
      <c r="A1028">
        <v>842</v>
      </c>
      <c r="B1028" s="3" t="s">
        <v>843</v>
      </c>
      <c r="C1028" s="3" t="s">
        <v>4952</v>
      </c>
      <c r="D1028" s="6">
        <v>2500</v>
      </c>
      <c r="E1028" s="8">
        <v>2608</v>
      </c>
      <c r="F1028" t="s">
        <v>8218</v>
      </c>
      <c r="G1028" t="s">
        <v>8228</v>
      </c>
      <c r="H1028" t="s">
        <v>8250</v>
      </c>
      <c r="I1028" s="12">
        <v>41561.165972222225</v>
      </c>
      <c r="J1028" s="12">
        <v>41526.592395833337</v>
      </c>
      <c r="K1028" t="b">
        <v>1</v>
      </c>
      <c r="L1028">
        <v>39</v>
      </c>
      <c r="M1028" t="b">
        <v>1</v>
      </c>
      <c r="N1028" s="15" t="s">
        <v>8314</v>
      </c>
      <c r="O1028" t="s">
        <v>8316</v>
      </c>
    </row>
    <row r="1029" spans="1:15" ht="48" x14ac:dyDescent="0.2">
      <c r="A1029">
        <v>843</v>
      </c>
      <c r="B1029" s="3" t="s">
        <v>844</v>
      </c>
      <c r="C1029" s="3" t="s">
        <v>4953</v>
      </c>
      <c r="D1029" s="6">
        <v>3000</v>
      </c>
      <c r="E1029" s="8">
        <v>8014</v>
      </c>
      <c r="F1029" t="s">
        <v>8218</v>
      </c>
      <c r="G1029" t="s">
        <v>8223</v>
      </c>
      <c r="H1029" t="s">
        <v>8245</v>
      </c>
      <c r="I1029" s="12">
        <v>42712.333333333328</v>
      </c>
      <c r="J1029" s="12">
        <v>42695.257870370369</v>
      </c>
      <c r="K1029" t="b">
        <v>0</v>
      </c>
      <c r="L1029">
        <v>127</v>
      </c>
      <c r="M1029" t="b">
        <v>1</v>
      </c>
      <c r="N1029" s="15" t="s">
        <v>8314</v>
      </c>
      <c r="O1029" t="s">
        <v>8316</v>
      </c>
    </row>
    <row r="1030" spans="1:15" ht="48" x14ac:dyDescent="0.2">
      <c r="A1030">
        <v>844</v>
      </c>
      <c r="B1030" s="3" t="s">
        <v>845</v>
      </c>
      <c r="C1030" s="3" t="s">
        <v>4954</v>
      </c>
      <c r="D1030" s="6">
        <v>3000</v>
      </c>
      <c r="E1030" s="8">
        <v>5824</v>
      </c>
      <c r="F1030" t="s">
        <v>8218</v>
      </c>
      <c r="G1030" t="s">
        <v>8223</v>
      </c>
      <c r="H1030" t="s">
        <v>8245</v>
      </c>
      <c r="I1030" s="12">
        <v>41944.207638888889</v>
      </c>
      <c r="J1030" s="12">
        <v>41905.684629629628</v>
      </c>
      <c r="K1030" t="b">
        <v>1</v>
      </c>
      <c r="L1030">
        <v>159</v>
      </c>
      <c r="M1030" t="b">
        <v>1</v>
      </c>
      <c r="N1030" s="15" t="s">
        <v>8314</v>
      </c>
      <c r="O1030" t="s">
        <v>8316</v>
      </c>
    </row>
    <row r="1031" spans="1:15" ht="48" x14ac:dyDescent="0.2">
      <c r="A1031">
        <v>845</v>
      </c>
      <c r="B1031" s="3" t="s">
        <v>846</v>
      </c>
      <c r="C1031" s="3" t="s">
        <v>4955</v>
      </c>
      <c r="D1031" s="6">
        <v>5000</v>
      </c>
      <c r="E1031" s="8">
        <v>6019.01</v>
      </c>
      <c r="F1031" t="s">
        <v>8218</v>
      </c>
      <c r="G1031" t="s">
        <v>8223</v>
      </c>
      <c r="H1031" t="s">
        <v>8245</v>
      </c>
      <c r="I1031" s="12">
        <v>42618.165972222225</v>
      </c>
      <c r="J1031" s="12">
        <v>42578.205972222218</v>
      </c>
      <c r="K1031" t="b">
        <v>0</v>
      </c>
      <c r="L1031">
        <v>177</v>
      </c>
      <c r="M1031" t="b">
        <v>1</v>
      </c>
      <c r="N1031" s="15" t="s">
        <v>8314</v>
      </c>
      <c r="O1031" t="s">
        <v>8316</v>
      </c>
    </row>
    <row r="1032" spans="1:15" ht="32" x14ac:dyDescent="0.2">
      <c r="A1032">
        <v>846</v>
      </c>
      <c r="B1032" s="3" t="s">
        <v>847</v>
      </c>
      <c r="C1032" s="3" t="s">
        <v>4956</v>
      </c>
      <c r="D1032" s="6">
        <v>1100</v>
      </c>
      <c r="E1032" s="8">
        <v>1342.01</v>
      </c>
      <c r="F1032" t="s">
        <v>8218</v>
      </c>
      <c r="G1032" t="s">
        <v>8224</v>
      </c>
      <c r="H1032" t="s">
        <v>8246</v>
      </c>
      <c r="I1032" s="12">
        <v>41708.583333333336</v>
      </c>
      <c r="J1032" s="12">
        <v>41694.391840277778</v>
      </c>
      <c r="K1032" t="b">
        <v>0</v>
      </c>
      <c r="L1032">
        <v>47</v>
      </c>
      <c r="M1032" t="b">
        <v>1</v>
      </c>
      <c r="N1032" s="15" t="s">
        <v>8314</v>
      </c>
      <c r="O1032" t="s">
        <v>8316</v>
      </c>
    </row>
    <row r="1033" spans="1:15" ht="16" x14ac:dyDescent="0.2">
      <c r="A1033">
        <v>847</v>
      </c>
      <c r="B1033" s="3" t="s">
        <v>848</v>
      </c>
      <c r="C1033" s="3" t="s">
        <v>4957</v>
      </c>
      <c r="D1033" s="6">
        <v>10</v>
      </c>
      <c r="E1033" s="8">
        <v>10</v>
      </c>
      <c r="F1033" t="s">
        <v>8218</v>
      </c>
      <c r="G1033" t="s">
        <v>8223</v>
      </c>
      <c r="H1033" t="s">
        <v>8245</v>
      </c>
      <c r="I1033" s="12">
        <v>42195.79833333334</v>
      </c>
      <c r="J1033" s="12">
        <v>42165.79833333334</v>
      </c>
      <c r="K1033" t="b">
        <v>0</v>
      </c>
      <c r="L1033">
        <v>1</v>
      </c>
      <c r="M1033" t="b">
        <v>1</v>
      </c>
      <c r="N1033" s="15" t="s">
        <v>8314</v>
      </c>
      <c r="O1033" t="s">
        <v>8316</v>
      </c>
    </row>
    <row r="1034" spans="1:15" ht="48" x14ac:dyDescent="0.2">
      <c r="A1034">
        <v>848</v>
      </c>
      <c r="B1034" s="3" t="s">
        <v>849</v>
      </c>
      <c r="C1034" s="3" t="s">
        <v>4958</v>
      </c>
      <c r="D1034" s="6">
        <v>300</v>
      </c>
      <c r="E1034" s="8">
        <v>300</v>
      </c>
      <c r="F1034" t="s">
        <v>8218</v>
      </c>
      <c r="G1034" t="s">
        <v>8223</v>
      </c>
      <c r="H1034" t="s">
        <v>8245</v>
      </c>
      <c r="I1034" s="12">
        <v>42108.792048611111</v>
      </c>
      <c r="J1034" s="12">
        <v>42078.792048611111</v>
      </c>
      <c r="K1034" t="b">
        <v>0</v>
      </c>
      <c r="L1034">
        <v>16</v>
      </c>
      <c r="M1034" t="b">
        <v>1</v>
      </c>
      <c r="N1034" s="15" t="s">
        <v>8314</v>
      </c>
      <c r="O1034" t="s">
        <v>8316</v>
      </c>
    </row>
    <row r="1035" spans="1:15" ht="64" x14ac:dyDescent="0.2">
      <c r="A1035">
        <v>849</v>
      </c>
      <c r="B1035" s="3" t="s">
        <v>850</v>
      </c>
      <c r="C1035" s="3" t="s">
        <v>4959</v>
      </c>
      <c r="D1035" s="6">
        <v>4000</v>
      </c>
      <c r="E1035" s="8">
        <v>4796</v>
      </c>
      <c r="F1035" t="s">
        <v>8218</v>
      </c>
      <c r="G1035" t="s">
        <v>8223</v>
      </c>
      <c r="H1035" t="s">
        <v>8245</v>
      </c>
      <c r="I1035" s="12">
        <v>42079.107222222221</v>
      </c>
      <c r="J1035" s="12">
        <v>42051.148888888885</v>
      </c>
      <c r="K1035" t="b">
        <v>0</v>
      </c>
      <c r="L1035">
        <v>115</v>
      </c>
      <c r="M1035" t="b">
        <v>1</v>
      </c>
      <c r="N1035" s="15" t="s">
        <v>8314</v>
      </c>
      <c r="O1035" t="s">
        <v>8316</v>
      </c>
    </row>
    <row r="1036" spans="1:15" ht="48" x14ac:dyDescent="0.2">
      <c r="A1036">
        <v>850</v>
      </c>
      <c r="B1036" s="3" t="s">
        <v>851</v>
      </c>
      <c r="C1036" s="3" t="s">
        <v>4960</v>
      </c>
      <c r="D1036" s="6">
        <v>4000</v>
      </c>
      <c r="E1036" s="8">
        <v>6207</v>
      </c>
      <c r="F1036" t="s">
        <v>8218</v>
      </c>
      <c r="G1036" t="s">
        <v>8223</v>
      </c>
      <c r="H1036" t="s">
        <v>8245</v>
      </c>
      <c r="I1036" s="12">
        <v>42485.207638888889</v>
      </c>
      <c r="J1036" s="12">
        <v>42452.827743055561</v>
      </c>
      <c r="K1036" t="b">
        <v>0</v>
      </c>
      <c r="L1036">
        <v>133</v>
      </c>
      <c r="M1036" t="b">
        <v>1</v>
      </c>
      <c r="N1036" s="15" t="s">
        <v>8314</v>
      </c>
      <c r="O1036" t="s">
        <v>8316</v>
      </c>
    </row>
    <row r="1037" spans="1:15" ht="32" x14ac:dyDescent="0.2">
      <c r="A1037">
        <v>851</v>
      </c>
      <c r="B1037" s="3" t="s">
        <v>852</v>
      </c>
      <c r="C1037" s="3" t="s">
        <v>4961</v>
      </c>
      <c r="D1037" s="6">
        <v>2000</v>
      </c>
      <c r="E1037" s="8">
        <v>2609</v>
      </c>
      <c r="F1037" t="s">
        <v>8218</v>
      </c>
      <c r="G1037" t="s">
        <v>8229</v>
      </c>
      <c r="H1037" t="s">
        <v>8248</v>
      </c>
      <c r="I1037" s="12">
        <v>42582.822916666672</v>
      </c>
      <c r="J1037" s="12">
        <v>42522.880243055552</v>
      </c>
      <c r="K1037" t="b">
        <v>0</v>
      </c>
      <c r="L1037">
        <v>70</v>
      </c>
      <c r="M1037" t="b">
        <v>1</v>
      </c>
      <c r="N1037" s="15" t="s">
        <v>8314</v>
      </c>
      <c r="O1037" t="s">
        <v>8316</v>
      </c>
    </row>
    <row r="1038" spans="1:15" ht="32" x14ac:dyDescent="0.2">
      <c r="A1038">
        <v>852</v>
      </c>
      <c r="B1038" s="3" t="s">
        <v>853</v>
      </c>
      <c r="C1038" s="3" t="s">
        <v>4962</v>
      </c>
      <c r="D1038" s="6">
        <v>3500</v>
      </c>
      <c r="E1038" s="8">
        <v>3674</v>
      </c>
      <c r="F1038" t="s">
        <v>8218</v>
      </c>
      <c r="G1038" t="s">
        <v>8223</v>
      </c>
      <c r="H1038" t="s">
        <v>8245</v>
      </c>
      <c r="I1038" s="12">
        <v>42667.875</v>
      </c>
      <c r="J1038" s="12">
        <v>42656.805497685185</v>
      </c>
      <c r="K1038" t="b">
        <v>0</v>
      </c>
      <c r="L1038">
        <v>62</v>
      </c>
      <c r="M1038" t="b">
        <v>1</v>
      </c>
      <c r="N1038" s="15" t="s">
        <v>8314</v>
      </c>
      <c r="O1038" t="s">
        <v>8316</v>
      </c>
    </row>
    <row r="1039" spans="1:15" ht="48" x14ac:dyDescent="0.2">
      <c r="A1039">
        <v>853</v>
      </c>
      <c r="B1039" s="3" t="s">
        <v>854</v>
      </c>
      <c r="C1039" s="3" t="s">
        <v>4963</v>
      </c>
      <c r="D1039" s="6">
        <v>300</v>
      </c>
      <c r="E1039" s="8">
        <v>300</v>
      </c>
      <c r="F1039" t="s">
        <v>8218</v>
      </c>
      <c r="G1039" t="s">
        <v>8223</v>
      </c>
      <c r="H1039" t="s">
        <v>8245</v>
      </c>
      <c r="I1039" s="12">
        <v>42051.832280092596</v>
      </c>
      <c r="J1039" s="12">
        <v>42021.832280092596</v>
      </c>
      <c r="K1039" t="b">
        <v>0</v>
      </c>
      <c r="L1039">
        <v>10</v>
      </c>
      <c r="M1039" t="b">
        <v>1</v>
      </c>
      <c r="N1039" s="15" t="s">
        <v>8314</v>
      </c>
      <c r="O1039" t="s">
        <v>8316</v>
      </c>
    </row>
    <row r="1040" spans="1:15" ht="48" x14ac:dyDescent="0.2">
      <c r="A1040">
        <v>854</v>
      </c>
      <c r="B1040" s="3" t="s">
        <v>855</v>
      </c>
      <c r="C1040" s="3" t="s">
        <v>4964</v>
      </c>
      <c r="D1040" s="6">
        <v>27800</v>
      </c>
      <c r="E1040" s="8">
        <v>32865.300000000003</v>
      </c>
      <c r="F1040" t="s">
        <v>8218</v>
      </c>
      <c r="G1040" t="s">
        <v>8223</v>
      </c>
      <c r="H1040" t="s">
        <v>8245</v>
      </c>
      <c r="I1040" s="12">
        <v>42732.212337962963</v>
      </c>
      <c r="J1040" s="12">
        <v>42702.212337962963</v>
      </c>
      <c r="K1040" t="b">
        <v>0</v>
      </c>
      <c r="L1040">
        <v>499</v>
      </c>
      <c r="M1040" t="b">
        <v>1</v>
      </c>
      <c r="N1040" s="15" t="s">
        <v>8314</v>
      </c>
      <c r="O1040" t="s">
        <v>8316</v>
      </c>
    </row>
    <row r="1041" spans="1:15" ht="32" x14ac:dyDescent="0.2">
      <c r="A1041">
        <v>855</v>
      </c>
      <c r="B1041" s="3" t="s">
        <v>856</v>
      </c>
      <c r="C1041" s="3" t="s">
        <v>4965</v>
      </c>
      <c r="D1041" s="6">
        <v>1450</v>
      </c>
      <c r="E1041" s="8">
        <v>1500</v>
      </c>
      <c r="F1041" t="s">
        <v>8218</v>
      </c>
      <c r="G1041" t="s">
        <v>8223</v>
      </c>
      <c r="H1041" t="s">
        <v>8245</v>
      </c>
      <c r="I1041" s="12">
        <v>42575.125196759262</v>
      </c>
      <c r="J1041" s="12">
        <v>42545.125196759262</v>
      </c>
      <c r="K1041" t="b">
        <v>0</v>
      </c>
      <c r="L1041">
        <v>47</v>
      </c>
      <c r="M1041" t="b">
        <v>1</v>
      </c>
      <c r="N1041" s="15" t="s">
        <v>8314</v>
      </c>
      <c r="O1041" t="s">
        <v>8316</v>
      </c>
    </row>
    <row r="1042" spans="1:15" ht="48" x14ac:dyDescent="0.2">
      <c r="A1042">
        <v>856</v>
      </c>
      <c r="B1042" s="3" t="s">
        <v>857</v>
      </c>
      <c r="C1042" s="3" t="s">
        <v>4966</v>
      </c>
      <c r="D1042" s="6">
        <v>250</v>
      </c>
      <c r="E1042" s="8">
        <v>545</v>
      </c>
      <c r="F1042" t="s">
        <v>8218</v>
      </c>
      <c r="G1042" t="s">
        <v>8235</v>
      </c>
      <c r="H1042" t="s">
        <v>8248</v>
      </c>
      <c r="I1042" s="12">
        <v>42668.791666666672</v>
      </c>
      <c r="J1042" s="12">
        <v>42609.311990740738</v>
      </c>
      <c r="K1042" t="b">
        <v>0</v>
      </c>
      <c r="L1042">
        <v>28</v>
      </c>
      <c r="M1042" t="b">
        <v>1</v>
      </c>
      <c r="N1042" s="15" t="s">
        <v>8314</v>
      </c>
      <c r="O1042" t="s">
        <v>8316</v>
      </c>
    </row>
    <row r="1043" spans="1:15" ht="32" x14ac:dyDescent="0.2">
      <c r="A1043">
        <v>857</v>
      </c>
      <c r="B1043" s="3" t="s">
        <v>858</v>
      </c>
      <c r="C1043" s="3" t="s">
        <v>4967</v>
      </c>
      <c r="D1043" s="6">
        <v>1200</v>
      </c>
      <c r="E1043" s="8">
        <v>1200</v>
      </c>
      <c r="F1043" t="s">
        <v>8218</v>
      </c>
      <c r="G1043" t="s">
        <v>8226</v>
      </c>
      <c r="H1043" t="s">
        <v>8248</v>
      </c>
      <c r="I1043" s="12">
        <v>42333.623043981483</v>
      </c>
      <c r="J1043" s="12">
        <v>42291.581377314811</v>
      </c>
      <c r="K1043" t="b">
        <v>0</v>
      </c>
      <c r="L1043">
        <v>24</v>
      </c>
      <c r="M1043" t="b">
        <v>1</v>
      </c>
      <c r="N1043" s="15" t="s">
        <v>8314</v>
      </c>
      <c r="O1043" t="s">
        <v>8316</v>
      </c>
    </row>
    <row r="1044" spans="1:15" ht="48" x14ac:dyDescent="0.2">
      <c r="A1044">
        <v>858</v>
      </c>
      <c r="B1044" s="3" t="s">
        <v>859</v>
      </c>
      <c r="C1044" s="3" t="s">
        <v>4968</v>
      </c>
      <c r="D1044" s="6">
        <v>1200</v>
      </c>
      <c r="E1044" s="8">
        <v>1728.07</v>
      </c>
      <c r="F1044" t="s">
        <v>8218</v>
      </c>
      <c r="G1044" t="s">
        <v>8224</v>
      </c>
      <c r="H1044" t="s">
        <v>8246</v>
      </c>
      <c r="I1044" s="12">
        <v>42109.957638888889</v>
      </c>
      <c r="J1044" s="12">
        <v>42079.745578703703</v>
      </c>
      <c r="K1044" t="b">
        <v>0</v>
      </c>
      <c r="L1044">
        <v>76</v>
      </c>
      <c r="M1044" t="b">
        <v>1</v>
      </c>
      <c r="N1044" s="15" t="s">
        <v>8314</v>
      </c>
      <c r="O1044" t="s">
        <v>8316</v>
      </c>
    </row>
    <row r="1045" spans="1:15" ht="32" x14ac:dyDescent="0.2">
      <c r="A1045">
        <v>859</v>
      </c>
      <c r="B1045" s="3" t="s">
        <v>860</v>
      </c>
      <c r="C1045" s="3" t="s">
        <v>4969</v>
      </c>
      <c r="D1045" s="6">
        <v>4000</v>
      </c>
      <c r="E1045" s="8">
        <v>4187</v>
      </c>
      <c r="F1045" t="s">
        <v>8218</v>
      </c>
      <c r="G1045" t="s">
        <v>8223</v>
      </c>
      <c r="H1045" t="s">
        <v>8245</v>
      </c>
      <c r="I1045" s="12">
        <v>42159</v>
      </c>
      <c r="J1045" s="12">
        <v>42128.820231481484</v>
      </c>
      <c r="K1045" t="b">
        <v>0</v>
      </c>
      <c r="L1045">
        <v>98</v>
      </c>
      <c r="M1045" t="b">
        <v>1</v>
      </c>
      <c r="N1045" s="15" t="s">
        <v>8314</v>
      </c>
      <c r="O1045" t="s">
        <v>8316</v>
      </c>
    </row>
    <row r="1046" spans="1:15" ht="48" x14ac:dyDescent="0.2">
      <c r="A1046">
        <v>860</v>
      </c>
      <c r="B1046" s="3" t="s">
        <v>861</v>
      </c>
      <c r="C1046" s="3" t="s">
        <v>4970</v>
      </c>
      <c r="D1046" s="6">
        <v>14000</v>
      </c>
      <c r="E1046" s="8">
        <v>2540</v>
      </c>
      <c r="F1046" t="s">
        <v>8220</v>
      </c>
      <c r="G1046" t="s">
        <v>8223</v>
      </c>
      <c r="H1046" t="s">
        <v>8245</v>
      </c>
      <c r="I1046" s="12">
        <v>41600.524456018517</v>
      </c>
      <c r="J1046" s="12">
        <v>41570.482789351852</v>
      </c>
      <c r="K1046" t="b">
        <v>0</v>
      </c>
      <c r="L1046">
        <v>48</v>
      </c>
      <c r="M1046" t="b">
        <v>0</v>
      </c>
      <c r="N1046" s="15" t="s">
        <v>8314</v>
      </c>
      <c r="O1046" t="s">
        <v>8317</v>
      </c>
    </row>
    <row r="1047" spans="1:15" ht="48" x14ac:dyDescent="0.2">
      <c r="A1047">
        <v>861</v>
      </c>
      <c r="B1047" s="3" t="s">
        <v>862</v>
      </c>
      <c r="C1047" s="3" t="s">
        <v>4971</v>
      </c>
      <c r="D1047" s="6">
        <v>4500</v>
      </c>
      <c r="E1047" s="8">
        <v>101</v>
      </c>
      <c r="F1047" t="s">
        <v>8220</v>
      </c>
      <c r="G1047" t="s">
        <v>8223</v>
      </c>
      <c r="H1047" t="s">
        <v>8245</v>
      </c>
      <c r="I1047" s="12">
        <v>42629.965324074074</v>
      </c>
      <c r="J1047" s="12">
        <v>42599.965324074074</v>
      </c>
      <c r="K1047" t="b">
        <v>0</v>
      </c>
      <c r="L1047">
        <v>2</v>
      </c>
      <c r="M1047" t="b">
        <v>0</v>
      </c>
      <c r="N1047" s="15" t="s">
        <v>8314</v>
      </c>
      <c r="O1047" t="s">
        <v>8317</v>
      </c>
    </row>
    <row r="1048" spans="1:15" ht="48" x14ac:dyDescent="0.2">
      <c r="A1048">
        <v>862</v>
      </c>
      <c r="B1048" s="3" t="s">
        <v>863</v>
      </c>
      <c r="C1048" s="3" t="s">
        <v>4972</v>
      </c>
      <c r="D1048" s="6">
        <v>50000</v>
      </c>
      <c r="E1048" s="8">
        <v>170</v>
      </c>
      <c r="F1048" t="s">
        <v>8220</v>
      </c>
      <c r="G1048" t="s">
        <v>8224</v>
      </c>
      <c r="H1048" t="s">
        <v>8246</v>
      </c>
      <c r="I1048" s="12">
        <v>41589.596620370372</v>
      </c>
      <c r="J1048" s="12">
        <v>41559.5549537037</v>
      </c>
      <c r="K1048" t="b">
        <v>0</v>
      </c>
      <c r="L1048">
        <v>4</v>
      </c>
      <c r="M1048" t="b">
        <v>0</v>
      </c>
      <c r="N1048" s="15" t="s">
        <v>8314</v>
      </c>
      <c r="O1048" t="s">
        <v>8317</v>
      </c>
    </row>
    <row r="1049" spans="1:15" ht="48" x14ac:dyDescent="0.2">
      <c r="A1049">
        <v>863</v>
      </c>
      <c r="B1049" s="3" t="s">
        <v>864</v>
      </c>
      <c r="C1049" s="3" t="s">
        <v>4973</v>
      </c>
      <c r="D1049" s="6">
        <v>2000</v>
      </c>
      <c r="E1049" s="8">
        <v>90</v>
      </c>
      <c r="F1049" t="s">
        <v>8220</v>
      </c>
      <c r="G1049" t="s">
        <v>8223</v>
      </c>
      <c r="H1049" t="s">
        <v>8245</v>
      </c>
      <c r="I1049" s="12">
        <v>40951.117662037039</v>
      </c>
      <c r="J1049" s="12">
        <v>40921.117662037039</v>
      </c>
      <c r="K1049" t="b">
        <v>0</v>
      </c>
      <c r="L1049">
        <v>5</v>
      </c>
      <c r="M1049" t="b">
        <v>0</v>
      </c>
      <c r="N1049" s="15" t="s">
        <v>8314</v>
      </c>
      <c r="O1049" t="s">
        <v>8317</v>
      </c>
    </row>
    <row r="1050" spans="1:15" ht="48" x14ac:dyDescent="0.2">
      <c r="A1050">
        <v>864</v>
      </c>
      <c r="B1050" s="3" t="s">
        <v>865</v>
      </c>
      <c r="C1050" s="3" t="s">
        <v>4974</v>
      </c>
      <c r="D1050" s="6">
        <v>6500</v>
      </c>
      <c r="E1050" s="8">
        <v>2700</v>
      </c>
      <c r="F1050" t="s">
        <v>8220</v>
      </c>
      <c r="G1050" t="s">
        <v>8223</v>
      </c>
      <c r="H1050" t="s">
        <v>8245</v>
      </c>
      <c r="I1050" s="12">
        <v>41563.415972222225</v>
      </c>
      <c r="J1050" s="12">
        <v>41541.106921296298</v>
      </c>
      <c r="K1050" t="b">
        <v>0</v>
      </c>
      <c r="L1050">
        <v>79</v>
      </c>
      <c r="M1050" t="b">
        <v>0</v>
      </c>
      <c r="N1050" s="15" t="s">
        <v>8314</v>
      </c>
      <c r="O1050" t="s">
        <v>8317</v>
      </c>
    </row>
    <row r="1051" spans="1:15" ht="48" x14ac:dyDescent="0.2">
      <c r="A1051">
        <v>865</v>
      </c>
      <c r="B1051" s="3" t="s">
        <v>866</v>
      </c>
      <c r="C1051" s="3" t="s">
        <v>4975</v>
      </c>
      <c r="D1051" s="6">
        <v>2200</v>
      </c>
      <c r="E1051" s="8">
        <v>45</v>
      </c>
      <c r="F1051" t="s">
        <v>8220</v>
      </c>
      <c r="G1051" t="s">
        <v>8223</v>
      </c>
      <c r="H1051" t="s">
        <v>8245</v>
      </c>
      <c r="I1051" s="12">
        <v>41290.77311342593</v>
      </c>
      <c r="J1051" s="12">
        <v>41230.77311342593</v>
      </c>
      <c r="K1051" t="b">
        <v>0</v>
      </c>
      <c r="L1051">
        <v>2</v>
      </c>
      <c r="M1051" t="b">
        <v>0</v>
      </c>
      <c r="N1051" s="15" t="s">
        <v>8314</v>
      </c>
      <c r="O1051" t="s">
        <v>8317</v>
      </c>
    </row>
    <row r="1052" spans="1:15" ht="48" x14ac:dyDescent="0.2">
      <c r="A1052">
        <v>866</v>
      </c>
      <c r="B1052" s="3" t="s">
        <v>867</v>
      </c>
      <c r="C1052" s="3" t="s">
        <v>4976</v>
      </c>
      <c r="D1052" s="6">
        <v>3500</v>
      </c>
      <c r="E1052" s="8">
        <v>640</v>
      </c>
      <c r="F1052" t="s">
        <v>8220</v>
      </c>
      <c r="G1052" t="s">
        <v>8223</v>
      </c>
      <c r="H1052" t="s">
        <v>8245</v>
      </c>
      <c r="I1052" s="12">
        <v>42063.631944444445</v>
      </c>
      <c r="J1052" s="12">
        <v>42025.637939814813</v>
      </c>
      <c r="K1052" t="b">
        <v>0</v>
      </c>
      <c r="L1052">
        <v>11</v>
      </c>
      <c r="M1052" t="b">
        <v>0</v>
      </c>
      <c r="N1052" s="15" t="s">
        <v>8314</v>
      </c>
      <c r="O1052" t="s">
        <v>8317</v>
      </c>
    </row>
    <row r="1053" spans="1:15" ht="48" x14ac:dyDescent="0.2">
      <c r="A1053">
        <v>867</v>
      </c>
      <c r="B1053" s="3" t="s">
        <v>868</v>
      </c>
      <c r="C1053" s="3" t="s">
        <v>4977</v>
      </c>
      <c r="D1053" s="6">
        <v>5000</v>
      </c>
      <c r="E1053" s="8">
        <v>1201</v>
      </c>
      <c r="F1053" t="s">
        <v>8220</v>
      </c>
      <c r="G1053" t="s">
        <v>8223</v>
      </c>
      <c r="H1053" t="s">
        <v>8245</v>
      </c>
      <c r="I1053" s="12">
        <v>40148.207638888889</v>
      </c>
      <c r="J1053" s="12">
        <v>40088.105393518519</v>
      </c>
      <c r="K1053" t="b">
        <v>0</v>
      </c>
      <c r="L1053">
        <v>11</v>
      </c>
      <c r="M1053" t="b">
        <v>0</v>
      </c>
      <c r="N1053" s="15" t="s">
        <v>8314</v>
      </c>
      <c r="O1053" t="s">
        <v>8317</v>
      </c>
    </row>
    <row r="1054" spans="1:15" ht="64" x14ac:dyDescent="0.2">
      <c r="A1054">
        <v>868</v>
      </c>
      <c r="B1054" s="3" t="s">
        <v>869</v>
      </c>
      <c r="C1054" s="3" t="s">
        <v>4978</v>
      </c>
      <c r="D1054" s="6">
        <v>45000</v>
      </c>
      <c r="E1054" s="8">
        <v>50</v>
      </c>
      <c r="F1054" t="s">
        <v>8220</v>
      </c>
      <c r="G1054" t="s">
        <v>8223</v>
      </c>
      <c r="H1054" t="s">
        <v>8245</v>
      </c>
      <c r="I1054" s="12">
        <v>41646.027754629627</v>
      </c>
      <c r="J1054" s="12">
        <v>41616.027754629627</v>
      </c>
      <c r="K1054" t="b">
        <v>0</v>
      </c>
      <c r="L1054">
        <v>1</v>
      </c>
      <c r="M1054" t="b">
        <v>0</v>
      </c>
      <c r="N1054" s="15" t="s">
        <v>8314</v>
      </c>
      <c r="O1054" t="s">
        <v>8317</v>
      </c>
    </row>
    <row r="1055" spans="1:15" ht="48" x14ac:dyDescent="0.2">
      <c r="A1055">
        <v>869</v>
      </c>
      <c r="B1055" s="3" t="s">
        <v>870</v>
      </c>
      <c r="C1055" s="3" t="s">
        <v>4979</v>
      </c>
      <c r="D1055" s="6">
        <v>8800</v>
      </c>
      <c r="E1055" s="8">
        <v>1040</v>
      </c>
      <c r="F1055" t="s">
        <v>8220</v>
      </c>
      <c r="G1055" t="s">
        <v>8223</v>
      </c>
      <c r="H1055" t="s">
        <v>8245</v>
      </c>
      <c r="I1055" s="12">
        <v>41372.803900462961</v>
      </c>
      <c r="J1055" s="12">
        <v>41342.845567129632</v>
      </c>
      <c r="K1055" t="b">
        <v>0</v>
      </c>
      <c r="L1055">
        <v>3</v>
      </c>
      <c r="M1055" t="b">
        <v>0</v>
      </c>
      <c r="N1055" s="15" t="s">
        <v>8314</v>
      </c>
      <c r="O1055" t="s">
        <v>8317</v>
      </c>
    </row>
    <row r="1056" spans="1:15" ht="48" x14ac:dyDescent="0.2">
      <c r="A1056">
        <v>870</v>
      </c>
      <c r="B1056" s="3" t="s">
        <v>871</v>
      </c>
      <c r="C1056" s="3" t="s">
        <v>4980</v>
      </c>
      <c r="D1056" s="6">
        <v>20000</v>
      </c>
      <c r="E1056" s="8">
        <v>62</v>
      </c>
      <c r="F1056" t="s">
        <v>8220</v>
      </c>
      <c r="G1056" t="s">
        <v>8224</v>
      </c>
      <c r="H1056" t="s">
        <v>8246</v>
      </c>
      <c r="I1056" s="12">
        <v>41518.022256944445</v>
      </c>
      <c r="J1056" s="12">
        <v>41488.022256944445</v>
      </c>
      <c r="K1056" t="b">
        <v>0</v>
      </c>
      <c r="L1056">
        <v>5</v>
      </c>
      <c r="M1056" t="b">
        <v>0</v>
      </c>
      <c r="N1056" s="15" t="s">
        <v>8314</v>
      </c>
      <c r="O1056" t="s">
        <v>8317</v>
      </c>
    </row>
    <row r="1057" spans="1:15" ht="48" x14ac:dyDescent="0.2">
      <c r="A1057">
        <v>871</v>
      </c>
      <c r="B1057" s="3" t="s">
        <v>872</v>
      </c>
      <c r="C1057" s="3" t="s">
        <v>4981</v>
      </c>
      <c r="D1057" s="6">
        <v>6000</v>
      </c>
      <c r="E1057" s="8">
        <v>325</v>
      </c>
      <c r="F1057" t="s">
        <v>8220</v>
      </c>
      <c r="G1057" t="s">
        <v>8223</v>
      </c>
      <c r="H1057" t="s">
        <v>8245</v>
      </c>
      <c r="I1057" s="12">
        <v>41607.602951388886</v>
      </c>
      <c r="J1057" s="12">
        <v>41577.561284722222</v>
      </c>
      <c r="K1057" t="b">
        <v>0</v>
      </c>
      <c r="L1057">
        <v>12</v>
      </c>
      <c r="M1057" t="b">
        <v>0</v>
      </c>
      <c r="N1057" s="15" t="s">
        <v>8314</v>
      </c>
      <c r="O1057" t="s">
        <v>8317</v>
      </c>
    </row>
    <row r="1058" spans="1:15" ht="48" x14ac:dyDescent="0.2">
      <c r="A1058">
        <v>872</v>
      </c>
      <c r="B1058" s="3" t="s">
        <v>873</v>
      </c>
      <c r="C1058" s="3" t="s">
        <v>4982</v>
      </c>
      <c r="D1058" s="6">
        <v>8000</v>
      </c>
      <c r="E1058" s="8">
        <v>65</v>
      </c>
      <c r="F1058" t="s">
        <v>8220</v>
      </c>
      <c r="G1058" t="s">
        <v>8223</v>
      </c>
      <c r="H1058" t="s">
        <v>8245</v>
      </c>
      <c r="I1058" s="12">
        <v>40612.825543981482</v>
      </c>
      <c r="J1058" s="12">
        <v>40567.825543981482</v>
      </c>
      <c r="K1058" t="b">
        <v>0</v>
      </c>
      <c r="L1058">
        <v>2</v>
      </c>
      <c r="M1058" t="b">
        <v>0</v>
      </c>
      <c r="N1058" s="15" t="s">
        <v>8314</v>
      </c>
      <c r="O1058" t="s">
        <v>8317</v>
      </c>
    </row>
    <row r="1059" spans="1:15" ht="32" x14ac:dyDescent="0.2">
      <c r="A1059">
        <v>873</v>
      </c>
      <c r="B1059" s="3" t="s">
        <v>874</v>
      </c>
      <c r="C1059" s="3" t="s">
        <v>4983</v>
      </c>
      <c r="D1059" s="6">
        <v>3500</v>
      </c>
      <c r="E1059" s="8">
        <v>45</v>
      </c>
      <c r="F1059" t="s">
        <v>8220</v>
      </c>
      <c r="G1059" t="s">
        <v>8223</v>
      </c>
      <c r="H1059" t="s">
        <v>8245</v>
      </c>
      <c r="I1059" s="12">
        <v>41224.208796296298</v>
      </c>
      <c r="J1059" s="12">
        <v>41184.167129629634</v>
      </c>
      <c r="K1059" t="b">
        <v>0</v>
      </c>
      <c r="L1059">
        <v>5</v>
      </c>
      <c r="M1059" t="b">
        <v>0</v>
      </c>
      <c r="N1059" s="15" t="s">
        <v>8314</v>
      </c>
      <c r="O1059" t="s">
        <v>8317</v>
      </c>
    </row>
    <row r="1060" spans="1:15" ht="48" x14ac:dyDescent="0.2">
      <c r="A1060">
        <v>874</v>
      </c>
      <c r="B1060" s="3" t="s">
        <v>875</v>
      </c>
      <c r="C1060" s="3" t="s">
        <v>4984</v>
      </c>
      <c r="D1060" s="6">
        <v>3000</v>
      </c>
      <c r="E1060" s="8">
        <v>730</v>
      </c>
      <c r="F1060" t="s">
        <v>8220</v>
      </c>
      <c r="G1060" t="s">
        <v>8223</v>
      </c>
      <c r="H1060" t="s">
        <v>8245</v>
      </c>
      <c r="I1060" s="12">
        <v>41398.583726851852</v>
      </c>
      <c r="J1060" s="12">
        <v>41368.583726851852</v>
      </c>
      <c r="K1060" t="b">
        <v>0</v>
      </c>
      <c r="L1060">
        <v>21</v>
      </c>
      <c r="M1060" t="b">
        <v>0</v>
      </c>
      <c r="N1060" s="15" t="s">
        <v>8314</v>
      </c>
      <c r="O1060" t="s">
        <v>8317</v>
      </c>
    </row>
    <row r="1061" spans="1:15" ht="64" x14ac:dyDescent="0.2">
      <c r="A1061">
        <v>875</v>
      </c>
      <c r="B1061" s="3" t="s">
        <v>876</v>
      </c>
      <c r="C1061" s="3" t="s">
        <v>4985</v>
      </c>
      <c r="D1061" s="6">
        <v>5000</v>
      </c>
      <c r="E1061" s="8">
        <v>0</v>
      </c>
      <c r="F1061" t="s">
        <v>8220</v>
      </c>
      <c r="G1061" t="s">
        <v>8223</v>
      </c>
      <c r="H1061" t="s">
        <v>8245</v>
      </c>
      <c r="I1061" s="12">
        <v>42268.723738425921</v>
      </c>
      <c r="J1061" s="12">
        <v>42248.723738425921</v>
      </c>
      <c r="K1061" t="b">
        <v>0</v>
      </c>
      <c r="L1061">
        <v>0</v>
      </c>
      <c r="M1061" t="b">
        <v>0</v>
      </c>
      <c r="N1061" s="15" t="s">
        <v>8314</v>
      </c>
      <c r="O1061" t="s">
        <v>8317</v>
      </c>
    </row>
    <row r="1062" spans="1:15" ht="16" x14ac:dyDescent="0.2">
      <c r="A1062">
        <v>876</v>
      </c>
      <c r="B1062" s="3" t="s">
        <v>877</v>
      </c>
      <c r="C1062" s="3" t="s">
        <v>4986</v>
      </c>
      <c r="D1062" s="6">
        <v>3152</v>
      </c>
      <c r="E1062" s="8">
        <v>1286</v>
      </c>
      <c r="F1062" t="s">
        <v>8220</v>
      </c>
      <c r="G1062" t="s">
        <v>8224</v>
      </c>
      <c r="H1062" t="s">
        <v>8246</v>
      </c>
      <c r="I1062" s="12">
        <v>41309.496840277774</v>
      </c>
      <c r="J1062" s="12">
        <v>41276.496840277774</v>
      </c>
      <c r="K1062" t="b">
        <v>0</v>
      </c>
      <c r="L1062">
        <v>45</v>
      </c>
      <c r="M1062" t="b">
        <v>0</v>
      </c>
      <c r="N1062" s="15" t="s">
        <v>8314</v>
      </c>
      <c r="O1062" t="s">
        <v>8317</v>
      </c>
    </row>
    <row r="1063" spans="1:15" ht="48" x14ac:dyDescent="0.2">
      <c r="A1063">
        <v>877</v>
      </c>
      <c r="B1063" s="3" t="s">
        <v>878</v>
      </c>
      <c r="C1063" s="3" t="s">
        <v>4987</v>
      </c>
      <c r="D1063" s="6">
        <v>2000</v>
      </c>
      <c r="E1063" s="8">
        <v>1351</v>
      </c>
      <c r="F1063" t="s">
        <v>8220</v>
      </c>
      <c r="G1063" t="s">
        <v>8223</v>
      </c>
      <c r="H1063" t="s">
        <v>8245</v>
      </c>
      <c r="I1063" s="12">
        <v>41627.788888888892</v>
      </c>
      <c r="J1063" s="12">
        <v>41597.788888888892</v>
      </c>
      <c r="K1063" t="b">
        <v>0</v>
      </c>
      <c r="L1063">
        <v>29</v>
      </c>
      <c r="M1063" t="b">
        <v>0</v>
      </c>
      <c r="N1063" s="15" t="s">
        <v>8314</v>
      </c>
      <c r="O1063" t="s">
        <v>8317</v>
      </c>
    </row>
    <row r="1064" spans="1:15" ht="48" x14ac:dyDescent="0.2">
      <c r="A1064">
        <v>878</v>
      </c>
      <c r="B1064" s="3" t="s">
        <v>879</v>
      </c>
      <c r="C1064" s="3" t="s">
        <v>4988</v>
      </c>
      <c r="D1064" s="6">
        <v>5000</v>
      </c>
      <c r="E1064" s="8">
        <v>65</v>
      </c>
      <c r="F1064" t="s">
        <v>8220</v>
      </c>
      <c r="G1064" t="s">
        <v>8223</v>
      </c>
      <c r="H1064" t="s">
        <v>8245</v>
      </c>
      <c r="I1064" s="12">
        <v>40535.232916666668</v>
      </c>
      <c r="J1064" s="12">
        <v>40505.232916666668</v>
      </c>
      <c r="K1064" t="b">
        <v>0</v>
      </c>
      <c r="L1064">
        <v>2</v>
      </c>
      <c r="M1064" t="b">
        <v>0</v>
      </c>
      <c r="N1064" s="15" t="s">
        <v>8314</v>
      </c>
      <c r="O1064" t="s">
        <v>8317</v>
      </c>
    </row>
    <row r="1065" spans="1:15" ht="48" x14ac:dyDescent="0.2">
      <c r="A1065">
        <v>879</v>
      </c>
      <c r="B1065" s="3" t="s">
        <v>880</v>
      </c>
      <c r="C1065" s="3" t="s">
        <v>4989</v>
      </c>
      <c r="D1065" s="6">
        <v>2100</v>
      </c>
      <c r="E1065" s="8">
        <v>644</v>
      </c>
      <c r="F1065" t="s">
        <v>8220</v>
      </c>
      <c r="G1065" t="s">
        <v>8223</v>
      </c>
      <c r="H1065" t="s">
        <v>8245</v>
      </c>
      <c r="I1065" s="12">
        <v>41058.829918981479</v>
      </c>
      <c r="J1065" s="12">
        <v>41037.829918981479</v>
      </c>
      <c r="K1065" t="b">
        <v>0</v>
      </c>
      <c r="L1065">
        <v>30</v>
      </c>
      <c r="M1065" t="b">
        <v>0</v>
      </c>
      <c r="N1065" s="15" t="s">
        <v>8314</v>
      </c>
      <c r="O1065" t="s">
        <v>8317</v>
      </c>
    </row>
    <row r="1066" spans="1:15" ht="48" x14ac:dyDescent="0.2">
      <c r="A1066">
        <v>880</v>
      </c>
      <c r="B1066" s="3" t="s">
        <v>881</v>
      </c>
      <c r="C1066" s="3" t="s">
        <v>4990</v>
      </c>
      <c r="D1066" s="6">
        <v>3780</v>
      </c>
      <c r="E1066" s="8">
        <v>113</v>
      </c>
      <c r="F1066" t="s">
        <v>8220</v>
      </c>
      <c r="G1066" t="s">
        <v>8223</v>
      </c>
      <c r="H1066" t="s">
        <v>8245</v>
      </c>
      <c r="I1066" s="12">
        <v>41212.32104166667</v>
      </c>
      <c r="J1066" s="12">
        <v>41179.32104166667</v>
      </c>
      <c r="K1066" t="b">
        <v>0</v>
      </c>
      <c r="L1066">
        <v>8</v>
      </c>
      <c r="M1066" t="b">
        <v>0</v>
      </c>
      <c r="N1066" s="15" t="s">
        <v>8314</v>
      </c>
      <c r="O1066" t="s">
        <v>8318</v>
      </c>
    </row>
    <row r="1067" spans="1:15" ht="48" x14ac:dyDescent="0.2">
      <c r="A1067">
        <v>881</v>
      </c>
      <c r="B1067" s="3" t="s">
        <v>882</v>
      </c>
      <c r="C1067" s="3" t="s">
        <v>4991</v>
      </c>
      <c r="D1067" s="6">
        <v>3750</v>
      </c>
      <c r="E1067" s="8">
        <v>30</v>
      </c>
      <c r="F1067" t="s">
        <v>8220</v>
      </c>
      <c r="G1067" t="s">
        <v>8223</v>
      </c>
      <c r="H1067" t="s">
        <v>8245</v>
      </c>
      <c r="I1067" s="12">
        <v>40922.25099537037</v>
      </c>
      <c r="J1067" s="12">
        <v>40877.25099537037</v>
      </c>
      <c r="K1067" t="b">
        <v>0</v>
      </c>
      <c r="L1067">
        <v>1</v>
      </c>
      <c r="M1067" t="b">
        <v>0</v>
      </c>
      <c r="N1067" s="15" t="s">
        <v>8314</v>
      </c>
      <c r="O1067" t="s">
        <v>8318</v>
      </c>
    </row>
    <row r="1068" spans="1:15" ht="48" x14ac:dyDescent="0.2">
      <c r="A1068">
        <v>882</v>
      </c>
      <c r="B1068" s="3" t="s">
        <v>883</v>
      </c>
      <c r="C1068" s="3" t="s">
        <v>4992</v>
      </c>
      <c r="D1068" s="6">
        <v>1500</v>
      </c>
      <c r="E1068" s="8">
        <v>302</v>
      </c>
      <c r="F1068" t="s">
        <v>8220</v>
      </c>
      <c r="G1068" t="s">
        <v>8223</v>
      </c>
      <c r="H1068" t="s">
        <v>8245</v>
      </c>
      <c r="I1068" s="12">
        <v>40792.860532407409</v>
      </c>
      <c r="J1068" s="12">
        <v>40759.860532407409</v>
      </c>
      <c r="K1068" t="b">
        <v>0</v>
      </c>
      <c r="L1068">
        <v>14</v>
      </c>
      <c r="M1068" t="b">
        <v>0</v>
      </c>
      <c r="N1068" s="15" t="s">
        <v>8314</v>
      </c>
      <c r="O1068" t="s">
        <v>8318</v>
      </c>
    </row>
    <row r="1069" spans="1:15" ht="48" x14ac:dyDescent="0.2">
      <c r="A1069">
        <v>883</v>
      </c>
      <c r="B1069" s="3" t="s">
        <v>884</v>
      </c>
      <c r="C1069" s="3" t="s">
        <v>4993</v>
      </c>
      <c r="D1069" s="6">
        <v>5000</v>
      </c>
      <c r="E1069" s="8">
        <v>2001</v>
      </c>
      <c r="F1069" t="s">
        <v>8220</v>
      </c>
      <c r="G1069" t="s">
        <v>8223</v>
      </c>
      <c r="H1069" t="s">
        <v>8245</v>
      </c>
      <c r="I1069" s="12">
        <v>42431.935590277775</v>
      </c>
      <c r="J1069" s="12">
        <v>42371.935590277775</v>
      </c>
      <c r="K1069" t="b">
        <v>0</v>
      </c>
      <c r="L1069">
        <v>24</v>
      </c>
      <c r="M1069" t="b">
        <v>0</v>
      </c>
      <c r="N1069" s="15" t="s">
        <v>8314</v>
      </c>
      <c r="O1069" t="s">
        <v>8318</v>
      </c>
    </row>
    <row r="1070" spans="1:15" ht="48" x14ac:dyDescent="0.2">
      <c r="A1070">
        <v>884</v>
      </c>
      <c r="B1070" s="3" t="s">
        <v>885</v>
      </c>
      <c r="C1070" s="3" t="s">
        <v>4994</v>
      </c>
      <c r="D1070" s="6">
        <v>2000</v>
      </c>
      <c r="E1070" s="8">
        <v>20</v>
      </c>
      <c r="F1070" t="s">
        <v>8220</v>
      </c>
      <c r="G1070" t="s">
        <v>8223</v>
      </c>
      <c r="H1070" t="s">
        <v>8245</v>
      </c>
      <c r="I1070" s="12">
        <v>41041.104861111111</v>
      </c>
      <c r="J1070" s="12">
        <v>40981.802615740737</v>
      </c>
      <c r="K1070" t="b">
        <v>0</v>
      </c>
      <c r="L1070">
        <v>2</v>
      </c>
      <c r="M1070" t="b">
        <v>0</v>
      </c>
      <c r="N1070" s="15" t="s">
        <v>8314</v>
      </c>
      <c r="O1070" t="s">
        <v>8318</v>
      </c>
    </row>
    <row r="1071" spans="1:15" ht="48" x14ac:dyDescent="0.2">
      <c r="A1071">
        <v>885</v>
      </c>
      <c r="B1071" s="3" t="s">
        <v>886</v>
      </c>
      <c r="C1071" s="3" t="s">
        <v>4995</v>
      </c>
      <c r="D1071" s="6">
        <v>1000</v>
      </c>
      <c r="E1071" s="8">
        <v>750</v>
      </c>
      <c r="F1071" t="s">
        <v>8220</v>
      </c>
      <c r="G1071" t="s">
        <v>8223</v>
      </c>
      <c r="H1071" t="s">
        <v>8245</v>
      </c>
      <c r="I1071" s="12">
        <v>42734.941099537042</v>
      </c>
      <c r="J1071" s="12">
        <v>42713.941099537042</v>
      </c>
      <c r="K1071" t="b">
        <v>0</v>
      </c>
      <c r="L1071">
        <v>21</v>
      </c>
      <c r="M1071" t="b">
        <v>0</v>
      </c>
      <c r="N1071" s="15" t="s">
        <v>8314</v>
      </c>
      <c r="O1071" t="s">
        <v>8318</v>
      </c>
    </row>
    <row r="1072" spans="1:15" ht="48" x14ac:dyDescent="0.2">
      <c r="A1072">
        <v>886</v>
      </c>
      <c r="B1072" s="3" t="s">
        <v>887</v>
      </c>
      <c r="C1072" s="3" t="s">
        <v>4996</v>
      </c>
      <c r="D1072" s="6">
        <v>500</v>
      </c>
      <c r="E1072" s="8">
        <v>205</v>
      </c>
      <c r="F1072" t="s">
        <v>8220</v>
      </c>
      <c r="G1072" t="s">
        <v>8223</v>
      </c>
      <c r="H1072" t="s">
        <v>8245</v>
      </c>
      <c r="I1072" s="12">
        <v>42628.870520833334</v>
      </c>
      <c r="J1072" s="12">
        <v>42603.870520833334</v>
      </c>
      <c r="K1072" t="b">
        <v>0</v>
      </c>
      <c r="L1072">
        <v>7</v>
      </c>
      <c r="M1072" t="b">
        <v>0</v>
      </c>
      <c r="N1072" s="15" t="s">
        <v>8314</v>
      </c>
      <c r="O1072" t="s">
        <v>8318</v>
      </c>
    </row>
    <row r="1073" spans="1:15" ht="48" x14ac:dyDescent="0.2">
      <c r="A1073">
        <v>887</v>
      </c>
      <c r="B1073" s="3" t="s">
        <v>888</v>
      </c>
      <c r="C1073" s="3" t="s">
        <v>4997</v>
      </c>
      <c r="D1073" s="6">
        <v>1000</v>
      </c>
      <c r="E1073" s="8">
        <v>0</v>
      </c>
      <c r="F1073" t="s">
        <v>8220</v>
      </c>
      <c r="G1073" t="s">
        <v>8223</v>
      </c>
      <c r="H1073" t="s">
        <v>8245</v>
      </c>
      <c r="I1073" s="12">
        <v>41056.958969907406</v>
      </c>
      <c r="J1073" s="12">
        <v>41026.958969907406</v>
      </c>
      <c r="K1073" t="b">
        <v>0</v>
      </c>
      <c r="L1073">
        <v>0</v>
      </c>
      <c r="M1073" t="b">
        <v>0</v>
      </c>
      <c r="N1073" s="15" t="s">
        <v>8314</v>
      </c>
      <c r="O1073" t="s">
        <v>8318</v>
      </c>
    </row>
    <row r="1074" spans="1:15" ht="48" x14ac:dyDescent="0.2">
      <c r="A1074">
        <v>888</v>
      </c>
      <c r="B1074" s="3" t="s">
        <v>889</v>
      </c>
      <c r="C1074" s="3" t="s">
        <v>4998</v>
      </c>
      <c r="D1074" s="6">
        <v>1000</v>
      </c>
      <c r="E1074" s="8">
        <v>72</v>
      </c>
      <c r="F1074" t="s">
        <v>8220</v>
      </c>
      <c r="G1074" t="s">
        <v>8223</v>
      </c>
      <c r="H1074" t="s">
        <v>8245</v>
      </c>
      <c r="I1074" s="12">
        <v>40787.25</v>
      </c>
      <c r="J1074" s="12">
        <v>40751.753298611111</v>
      </c>
      <c r="K1074" t="b">
        <v>0</v>
      </c>
      <c r="L1074">
        <v>4</v>
      </c>
      <c r="M1074" t="b">
        <v>0</v>
      </c>
      <c r="N1074" s="15" t="s">
        <v>8314</v>
      </c>
      <c r="O1074" t="s">
        <v>8318</v>
      </c>
    </row>
    <row r="1075" spans="1:15" ht="48" x14ac:dyDescent="0.2">
      <c r="A1075">
        <v>889</v>
      </c>
      <c r="B1075" s="3" t="s">
        <v>890</v>
      </c>
      <c r="C1075" s="3" t="s">
        <v>4999</v>
      </c>
      <c r="D1075" s="6">
        <v>25000</v>
      </c>
      <c r="E1075" s="8">
        <v>2360.3200000000002</v>
      </c>
      <c r="F1075" t="s">
        <v>8220</v>
      </c>
      <c r="G1075" t="s">
        <v>8223</v>
      </c>
      <c r="H1075" t="s">
        <v>8245</v>
      </c>
      <c r="I1075" s="12">
        <v>41917.784062500003</v>
      </c>
      <c r="J1075" s="12">
        <v>41887.784062500003</v>
      </c>
      <c r="K1075" t="b">
        <v>0</v>
      </c>
      <c r="L1075">
        <v>32</v>
      </c>
      <c r="M1075" t="b">
        <v>0</v>
      </c>
      <c r="N1075" s="15" t="s">
        <v>8314</v>
      </c>
      <c r="O1075" t="s">
        <v>8318</v>
      </c>
    </row>
    <row r="1076" spans="1:15" ht="48" x14ac:dyDescent="0.2">
      <c r="A1076">
        <v>890</v>
      </c>
      <c r="B1076" s="3" t="s">
        <v>891</v>
      </c>
      <c r="C1076" s="3" t="s">
        <v>5000</v>
      </c>
      <c r="D1076" s="6">
        <v>3000</v>
      </c>
      <c r="E1076" s="8">
        <v>125</v>
      </c>
      <c r="F1076" t="s">
        <v>8220</v>
      </c>
      <c r="G1076" t="s">
        <v>8223</v>
      </c>
      <c r="H1076" t="s">
        <v>8245</v>
      </c>
      <c r="I1076" s="12">
        <v>41599.740497685183</v>
      </c>
      <c r="J1076" s="12">
        <v>41569.698831018519</v>
      </c>
      <c r="K1076" t="b">
        <v>0</v>
      </c>
      <c r="L1076">
        <v>4</v>
      </c>
      <c r="M1076" t="b">
        <v>0</v>
      </c>
      <c r="N1076" s="15" t="s">
        <v>8314</v>
      </c>
      <c r="O1076" t="s">
        <v>8318</v>
      </c>
    </row>
    <row r="1077" spans="1:15" ht="48" x14ac:dyDescent="0.2">
      <c r="A1077">
        <v>891</v>
      </c>
      <c r="B1077" s="3" t="s">
        <v>892</v>
      </c>
      <c r="C1077" s="3" t="s">
        <v>5001</v>
      </c>
      <c r="D1077" s="6">
        <v>8000</v>
      </c>
      <c r="E1077" s="8">
        <v>260</v>
      </c>
      <c r="F1077" t="s">
        <v>8220</v>
      </c>
      <c r="G1077" t="s">
        <v>8223</v>
      </c>
      <c r="H1077" t="s">
        <v>8245</v>
      </c>
      <c r="I1077" s="12">
        <v>41872.031597222223</v>
      </c>
      <c r="J1077" s="12">
        <v>41842.031597222223</v>
      </c>
      <c r="K1077" t="b">
        <v>0</v>
      </c>
      <c r="L1077">
        <v>9</v>
      </c>
      <c r="M1077" t="b">
        <v>0</v>
      </c>
      <c r="N1077" s="15" t="s">
        <v>8314</v>
      </c>
      <c r="O1077" t="s">
        <v>8318</v>
      </c>
    </row>
    <row r="1078" spans="1:15" ht="48" x14ac:dyDescent="0.2">
      <c r="A1078">
        <v>892</v>
      </c>
      <c r="B1078" s="3" t="s">
        <v>893</v>
      </c>
      <c r="C1078" s="3" t="s">
        <v>5002</v>
      </c>
      <c r="D1078" s="6">
        <v>6000</v>
      </c>
      <c r="E1078" s="8">
        <v>2445</v>
      </c>
      <c r="F1078" t="s">
        <v>8220</v>
      </c>
      <c r="G1078" t="s">
        <v>8223</v>
      </c>
      <c r="H1078" t="s">
        <v>8245</v>
      </c>
      <c r="I1078" s="12">
        <v>40391.166666666664</v>
      </c>
      <c r="J1078" s="12">
        <v>40304.20003472222</v>
      </c>
      <c r="K1078" t="b">
        <v>0</v>
      </c>
      <c r="L1078">
        <v>17</v>
      </c>
      <c r="M1078" t="b">
        <v>0</v>
      </c>
      <c r="N1078" s="15" t="s">
        <v>8314</v>
      </c>
      <c r="O1078" t="s">
        <v>8318</v>
      </c>
    </row>
    <row r="1079" spans="1:15" ht="48" x14ac:dyDescent="0.2">
      <c r="A1079">
        <v>893</v>
      </c>
      <c r="B1079" s="3" t="s">
        <v>894</v>
      </c>
      <c r="C1079" s="3" t="s">
        <v>5003</v>
      </c>
      <c r="D1079" s="6">
        <v>2000</v>
      </c>
      <c r="E1079" s="8">
        <v>200</v>
      </c>
      <c r="F1079" t="s">
        <v>8220</v>
      </c>
      <c r="G1079" t="s">
        <v>8223</v>
      </c>
      <c r="H1079" t="s">
        <v>8245</v>
      </c>
      <c r="I1079" s="12">
        <v>42095.856053240743</v>
      </c>
      <c r="J1079" s="12">
        <v>42065.897719907407</v>
      </c>
      <c r="K1079" t="b">
        <v>0</v>
      </c>
      <c r="L1079">
        <v>5</v>
      </c>
      <c r="M1079" t="b">
        <v>0</v>
      </c>
      <c r="N1079" s="15" t="s">
        <v>8314</v>
      </c>
      <c r="O1079" t="s">
        <v>8318</v>
      </c>
    </row>
    <row r="1080" spans="1:15" ht="48" x14ac:dyDescent="0.2">
      <c r="A1080">
        <v>894</v>
      </c>
      <c r="B1080" s="3" t="s">
        <v>895</v>
      </c>
      <c r="C1080" s="3" t="s">
        <v>5004</v>
      </c>
      <c r="D1080" s="6">
        <v>20000</v>
      </c>
      <c r="E1080" s="8">
        <v>7834</v>
      </c>
      <c r="F1080" t="s">
        <v>8220</v>
      </c>
      <c r="G1080" t="s">
        <v>8223</v>
      </c>
      <c r="H1080" t="s">
        <v>8245</v>
      </c>
      <c r="I1080" s="12">
        <v>42526.981597222228</v>
      </c>
      <c r="J1080" s="12">
        <v>42496.981597222228</v>
      </c>
      <c r="K1080" t="b">
        <v>0</v>
      </c>
      <c r="L1080">
        <v>53</v>
      </c>
      <c r="M1080" t="b">
        <v>0</v>
      </c>
      <c r="N1080" s="15" t="s">
        <v>8314</v>
      </c>
      <c r="O1080" t="s">
        <v>8318</v>
      </c>
    </row>
    <row r="1081" spans="1:15" ht="48" x14ac:dyDescent="0.2">
      <c r="A1081">
        <v>895</v>
      </c>
      <c r="B1081" s="3" t="s">
        <v>896</v>
      </c>
      <c r="C1081" s="3" t="s">
        <v>5005</v>
      </c>
      <c r="D1081" s="6">
        <v>8000</v>
      </c>
      <c r="E1081" s="8">
        <v>195</v>
      </c>
      <c r="F1081" t="s">
        <v>8220</v>
      </c>
      <c r="G1081" t="s">
        <v>8223</v>
      </c>
      <c r="H1081" t="s">
        <v>8245</v>
      </c>
      <c r="I1081" s="12">
        <v>40476.127650462964</v>
      </c>
      <c r="J1081" s="12">
        <v>40431.127650462964</v>
      </c>
      <c r="K1081" t="b">
        <v>0</v>
      </c>
      <c r="L1081">
        <v>7</v>
      </c>
      <c r="M1081" t="b">
        <v>0</v>
      </c>
      <c r="N1081" s="15" t="s">
        <v>8314</v>
      </c>
      <c r="O1081" t="s">
        <v>8318</v>
      </c>
    </row>
    <row r="1082" spans="1:15" ht="48" x14ac:dyDescent="0.2">
      <c r="A1082">
        <v>896</v>
      </c>
      <c r="B1082" s="3" t="s">
        <v>897</v>
      </c>
      <c r="C1082" s="3" t="s">
        <v>5006</v>
      </c>
      <c r="D1082" s="6">
        <v>8000</v>
      </c>
      <c r="E1082" s="8">
        <v>3200</v>
      </c>
      <c r="F1082" t="s">
        <v>8220</v>
      </c>
      <c r="G1082" t="s">
        <v>8223</v>
      </c>
      <c r="H1082" t="s">
        <v>8245</v>
      </c>
      <c r="I1082" s="12">
        <v>42244.166666666672</v>
      </c>
      <c r="J1082" s="12">
        <v>42218.872986111113</v>
      </c>
      <c r="K1082" t="b">
        <v>0</v>
      </c>
      <c r="L1082">
        <v>72</v>
      </c>
      <c r="M1082" t="b">
        <v>0</v>
      </c>
      <c r="N1082" s="15" t="s">
        <v>8314</v>
      </c>
      <c r="O1082" t="s">
        <v>8318</v>
      </c>
    </row>
    <row r="1083" spans="1:15" ht="48" x14ac:dyDescent="0.2">
      <c r="A1083">
        <v>897</v>
      </c>
      <c r="B1083" s="3" t="s">
        <v>898</v>
      </c>
      <c r="C1083" s="3" t="s">
        <v>5007</v>
      </c>
      <c r="D1083" s="6">
        <v>3000</v>
      </c>
      <c r="E1083" s="8">
        <v>0</v>
      </c>
      <c r="F1083" t="s">
        <v>8220</v>
      </c>
      <c r="G1083" t="s">
        <v>8223</v>
      </c>
      <c r="H1083" t="s">
        <v>8245</v>
      </c>
      <c r="I1083" s="12">
        <v>41241.730416666665</v>
      </c>
      <c r="J1083" s="12">
        <v>41211.688750000001</v>
      </c>
      <c r="K1083" t="b">
        <v>0</v>
      </c>
      <c r="L1083">
        <v>0</v>
      </c>
      <c r="M1083" t="b">
        <v>0</v>
      </c>
      <c r="N1083" s="15" t="s">
        <v>8314</v>
      </c>
      <c r="O1083" t="s">
        <v>8318</v>
      </c>
    </row>
    <row r="1084" spans="1:15" ht="48" x14ac:dyDescent="0.2">
      <c r="A1084">
        <v>898</v>
      </c>
      <c r="B1084" s="3" t="s">
        <v>899</v>
      </c>
      <c r="C1084" s="3" t="s">
        <v>5008</v>
      </c>
      <c r="D1084" s="6">
        <v>2500</v>
      </c>
      <c r="E1084" s="8">
        <v>70</v>
      </c>
      <c r="F1084" t="s">
        <v>8220</v>
      </c>
      <c r="G1084" t="s">
        <v>8223</v>
      </c>
      <c r="H1084" t="s">
        <v>8245</v>
      </c>
      <c r="I1084" s="12">
        <v>40923.758217592593</v>
      </c>
      <c r="J1084" s="12">
        <v>40878.758217592593</v>
      </c>
      <c r="K1084" t="b">
        <v>0</v>
      </c>
      <c r="L1084">
        <v>2</v>
      </c>
      <c r="M1084" t="b">
        <v>0</v>
      </c>
      <c r="N1084" s="15" t="s">
        <v>8314</v>
      </c>
      <c r="O1084" t="s">
        <v>8318</v>
      </c>
    </row>
    <row r="1085" spans="1:15" ht="48" x14ac:dyDescent="0.2">
      <c r="A1085">
        <v>899</v>
      </c>
      <c r="B1085" s="3" t="s">
        <v>900</v>
      </c>
      <c r="C1085" s="3" t="s">
        <v>5009</v>
      </c>
      <c r="D1085" s="6">
        <v>750</v>
      </c>
      <c r="E1085" s="8">
        <v>280</v>
      </c>
      <c r="F1085" t="s">
        <v>8220</v>
      </c>
      <c r="G1085" t="s">
        <v>8223</v>
      </c>
      <c r="H1085" t="s">
        <v>8245</v>
      </c>
      <c r="I1085" s="12">
        <v>40691.099097222221</v>
      </c>
      <c r="J1085" s="12">
        <v>40646.099097222221</v>
      </c>
      <c r="K1085" t="b">
        <v>0</v>
      </c>
      <c r="L1085">
        <v>8</v>
      </c>
      <c r="M1085" t="b">
        <v>0</v>
      </c>
      <c r="N1085" s="15" t="s">
        <v>8314</v>
      </c>
      <c r="O1085" t="s">
        <v>8318</v>
      </c>
    </row>
    <row r="1086" spans="1:15" ht="32" x14ac:dyDescent="0.2">
      <c r="A1086">
        <v>900</v>
      </c>
      <c r="B1086" s="3" t="s">
        <v>901</v>
      </c>
      <c r="C1086" s="3" t="s">
        <v>5010</v>
      </c>
      <c r="D1086" s="6">
        <v>5000</v>
      </c>
      <c r="E1086" s="8">
        <v>21</v>
      </c>
      <c r="F1086" t="s">
        <v>8220</v>
      </c>
      <c r="G1086" t="s">
        <v>8223</v>
      </c>
      <c r="H1086" t="s">
        <v>8245</v>
      </c>
      <c r="I1086" s="12">
        <v>42459.807893518519</v>
      </c>
      <c r="J1086" s="12">
        <v>42429.84956018519</v>
      </c>
      <c r="K1086" t="b">
        <v>0</v>
      </c>
      <c r="L1086">
        <v>2</v>
      </c>
      <c r="M1086" t="b">
        <v>0</v>
      </c>
      <c r="N1086" s="15" t="s">
        <v>8314</v>
      </c>
      <c r="O1086" t="s">
        <v>8317</v>
      </c>
    </row>
    <row r="1087" spans="1:15" ht="64" x14ac:dyDescent="0.2">
      <c r="A1087">
        <v>901</v>
      </c>
      <c r="B1087" s="3" t="s">
        <v>902</v>
      </c>
      <c r="C1087" s="3" t="s">
        <v>5011</v>
      </c>
      <c r="D1087" s="6">
        <v>6500</v>
      </c>
      <c r="E1087" s="8">
        <v>0</v>
      </c>
      <c r="F1087" t="s">
        <v>8220</v>
      </c>
      <c r="G1087" t="s">
        <v>8223</v>
      </c>
      <c r="H1087" t="s">
        <v>8245</v>
      </c>
      <c r="I1087" s="12">
        <v>40337.799305555556</v>
      </c>
      <c r="J1087" s="12">
        <v>40291.81150462963</v>
      </c>
      <c r="K1087" t="b">
        <v>0</v>
      </c>
      <c r="L1087">
        <v>0</v>
      </c>
      <c r="M1087" t="b">
        <v>0</v>
      </c>
      <c r="N1087" s="15" t="s">
        <v>8314</v>
      </c>
      <c r="O1087" t="s">
        <v>8317</v>
      </c>
    </row>
    <row r="1088" spans="1:15" ht="48" x14ac:dyDescent="0.2">
      <c r="A1088">
        <v>902</v>
      </c>
      <c r="B1088" s="3" t="s">
        <v>903</v>
      </c>
      <c r="C1088" s="3" t="s">
        <v>5012</v>
      </c>
      <c r="D1088" s="6">
        <v>30000</v>
      </c>
      <c r="E1088" s="8">
        <v>90</v>
      </c>
      <c r="F1088" t="s">
        <v>8220</v>
      </c>
      <c r="G1088" t="s">
        <v>8223</v>
      </c>
      <c r="H1088" t="s">
        <v>8245</v>
      </c>
      <c r="I1088" s="12">
        <v>41881.645833333336</v>
      </c>
      <c r="J1088" s="12">
        <v>41829.965532407405</v>
      </c>
      <c r="K1088" t="b">
        <v>0</v>
      </c>
      <c r="L1088">
        <v>3</v>
      </c>
      <c r="M1088" t="b">
        <v>0</v>
      </c>
      <c r="N1088" s="15" t="s">
        <v>8314</v>
      </c>
      <c r="O1088" t="s">
        <v>8317</v>
      </c>
    </row>
    <row r="1089" spans="1:15" ht="48" x14ac:dyDescent="0.2">
      <c r="A1089">
        <v>903</v>
      </c>
      <c r="B1089" s="3" t="s">
        <v>904</v>
      </c>
      <c r="C1089" s="3" t="s">
        <v>5013</v>
      </c>
      <c r="D1089" s="6">
        <v>5000</v>
      </c>
      <c r="E1089" s="8">
        <v>160</v>
      </c>
      <c r="F1089" t="s">
        <v>8220</v>
      </c>
      <c r="G1089" t="s">
        <v>8223</v>
      </c>
      <c r="H1089" t="s">
        <v>8245</v>
      </c>
      <c r="I1089" s="12">
        <v>41175.100694444445</v>
      </c>
      <c r="J1089" s="12">
        <v>41149.796064814815</v>
      </c>
      <c r="K1089" t="b">
        <v>0</v>
      </c>
      <c r="L1089">
        <v>4</v>
      </c>
      <c r="M1089" t="b">
        <v>0</v>
      </c>
      <c r="N1089" s="15" t="s">
        <v>8314</v>
      </c>
      <c r="O1089" t="s">
        <v>8317</v>
      </c>
    </row>
    <row r="1090" spans="1:15" ht="48" x14ac:dyDescent="0.2">
      <c r="A1090">
        <v>904</v>
      </c>
      <c r="B1090" s="3" t="s">
        <v>905</v>
      </c>
      <c r="C1090" s="3" t="s">
        <v>5014</v>
      </c>
      <c r="D1090" s="6">
        <v>50000</v>
      </c>
      <c r="E1090" s="8">
        <v>151</v>
      </c>
      <c r="F1090" t="s">
        <v>8220</v>
      </c>
      <c r="G1090" t="s">
        <v>8223</v>
      </c>
      <c r="H1090" t="s">
        <v>8245</v>
      </c>
      <c r="I1090" s="12">
        <v>42372.080289351856</v>
      </c>
      <c r="J1090" s="12">
        <v>42342.080289351856</v>
      </c>
      <c r="K1090" t="b">
        <v>0</v>
      </c>
      <c r="L1090">
        <v>3</v>
      </c>
      <c r="M1090" t="b">
        <v>0</v>
      </c>
      <c r="N1090" s="15" t="s">
        <v>8314</v>
      </c>
      <c r="O1090" t="s">
        <v>8317</v>
      </c>
    </row>
    <row r="1091" spans="1:15" ht="48" x14ac:dyDescent="0.2">
      <c r="A1091">
        <v>905</v>
      </c>
      <c r="B1091" s="3" t="s">
        <v>906</v>
      </c>
      <c r="C1091" s="3" t="s">
        <v>5015</v>
      </c>
      <c r="D1091" s="6">
        <v>6500</v>
      </c>
      <c r="E1091" s="8">
        <v>196</v>
      </c>
      <c r="F1091" t="s">
        <v>8220</v>
      </c>
      <c r="G1091" t="s">
        <v>8223</v>
      </c>
      <c r="H1091" t="s">
        <v>8245</v>
      </c>
      <c r="I1091" s="12">
        <v>40567.239884259259</v>
      </c>
      <c r="J1091" s="12">
        <v>40507.239884259259</v>
      </c>
      <c r="K1091" t="b">
        <v>0</v>
      </c>
      <c r="L1091">
        <v>6</v>
      </c>
      <c r="M1091" t="b">
        <v>0</v>
      </c>
      <c r="N1091" s="15" t="s">
        <v>8314</v>
      </c>
      <c r="O1091" t="s">
        <v>8317</v>
      </c>
    </row>
    <row r="1092" spans="1:15" ht="32" x14ac:dyDescent="0.2">
      <c r="A1092">
        <v>906</v>
      </c>
      <c r="B1092" s="3" t="s">
        <v>907</v>
      </c>
      <c r="C1092" s="3" t="s">
        <v>5016</v>
      </c>
      <c r="D1092" s="6">
        <v>15000</v>
      </c>
      <c r="E1092" s="8">
        <v>0</v>
      </c>
      <c r="F1092" t="s">
        <v>8220</v>
      </c>
      <c r="G1092" t="s">
        <v>8223</v>
      </c>
      <c r="H1092" t="s">
        <v>8245</v>
      </c>
      <c r="I1092" s="12">
        <v>41711.148032407407</v>
      </c>
      <c r="J1092" s="12">
        <v>41681.189699074072</v>
      </c>
      <c r="K1092" t="b">
        <v>0</v>
      </c>
      <c r="L1092">
        <v>0</v>
      </c>
      <c r="M1092" t="b">
        <v>0</v>
      </c>
      <c r="N1092" s="15" t="s">
        <v>8314</v>
      </c>
      <c r="O1092" t="s">
        <v>8317</v>
      </c>
    </row>
    <row r="1093" spans="1:15" ht="32" x14ac:dyDescent="0.2">
      <c r="A1093">
        <v>907</v>
      </c>
      <c r="B1093" s="3" t="s">
        <v>908</v>
      </c>
      <c r="C1093" s="3" t="s">
        <v>5017</v>
      </c>
      <c r="D1093" s="6">
        <v>2900</v>
      </c>
      <c r="E1093" s="8">
        <v>0</v>
      </c>
      <c r="F1093" t="s">
        <v>8220</v>
      </c>
      <c r="G1093" t="s">
        <v>8223</v>
      </c>
      <c r="H1093" t="s">
        <v>8245</v>
      </c>
      <c r="I1093" s="12">
        <v>40797.192395833335</v>
      </c>
      <c r="J1093" s="12">
        <v>40767.192395833335</v>
      </c>
      <c r="K1093" t="b">
        <v>0</v>
      </c>
      <c r="L1093">
        <v>0</v>
      </c>
      <c r="M1093" t="b">
        <v>0</v>
      </c>
      <c r="N1093" s="15" t="s">
        <v>8314</v>
      </c>
      <c r="O1093" t="s">
        <v>8317</v>
      </c>
    </row>
    <row r="1094" spans="1:15" ht="48" x14ac:dyDescent="0.2">
      <c r="A1094">
        <v>908</v>
      </c>
      <c r="B1094" s="3" t="s">
        <v>909</v>
      </c>
      <c r="C1094" s="3" t="s">
        <v>5018</v>
      </c>
      <c r="D1094" s="6">
        <v>2500</v>
      </c>
      <c r="E1094" s="8">
        <v>0</v>
      </c>
      <c r="F1094" t="s">
        <v>8220</v>
      </c>
      <c r="G1094" t="s">
        <v>8223</v>
      </c>
      <c r="H1094" t="s">
        <v>8245</v>
      </c>
      <c r="I1094" s="12">
        <v>40386.207638888889</v>
      </c>
      <c r="J1094" s="12">
        <v>40340.801562499997</v>
      </c>
      <c r="K1094" t="b">
        <v>0</v>
      </c>
      <c r="L1094">
        <v>0</v>
      </c>
      <c r="M1094" t="b">
        <v>0</v>
      </c>
      <c r="N1094" s="15" t="s">
        <v>8314</v>
      </c>
      <c r="O1094" t="s">
        <v>8317</v>
      </c>
    </row>
    <row r="1095" spans="1:15" ht="48" x14ac:dyDescent="0.2">
      <c r="A1095">
        <v>909</v>
      </c>
      <c r="B1095" s="3" t="s">
        <v>910</v>
      </c>
      <c r="C1095" s="3" t="s">
        <v>5019</v>
      </c>
      <c r="D1095" s="6">
        <v>16000</v>
      </c>
      <c r="E1095" s="8">
        <v>520</v>
      </c>
      <c r="F1095" t="s">
        <v>8220</v>
      </c>
      <c r="G1095" t="s">
        <v>8223</v>
      </c>
      <c r="H1095" t="s">
        <v>8245</v>
      </c>
      <c r="I1095" s="12">
        <v>41113.166666666664</v>
      </c>
      <c r="J1095" s="12">
        <v>41081.69027777778</v>
      </c>
      <c r="K1095" t="b">
        <v>0</v>
      </c>
      <c r="L1095">
        <v>8</v>
      </c>
      <c r="M1095" t="b">
        <v>0</v>
      </c>
      <c r="N1095" s="15" t="s">
        <v>8314</v>
      </c>
      <c r="O1095" t="s">
        <v>8317</v>
      </c>
    </row>
    <row r="1096" spans="1:15" ht="48" x14ac:dyDescent="0.2">
      <c r="A1096">
        <v>910</v>
      </c>
      <c r="B1096" s="3" t="s">
        <v>911</v>
      </c>
      <c r="C1096" s="3" t="s">
        <v>5020</v>
      </c>
      <c r="D1096" s="6">
        <v>550</v>
      </c>
      <c r="E1096" s="8">
        <v>123</v>
      </c>
      <c r="F1096" t="s">
        <v>8220</v>
      </c>
      <c r="G1096" t="s">
        <v>8224</v>
      </c>
      <c r="H1096" t="s">
        <v>8246</v>
      </c>
      <c r="I1096" s="12">
        <v>42797.545358796298</v>
      </c>
      <c r="J1096" s="12">
        <v>42737.545358796298</v>
      </c>
      <c r="K1096" t="b">
        <v>0</v>
      </c>
      <c r="L1096">
        <v>5</v>
      </c>
      <c r="M1096" t="b">
        <v>0</v>
      </c>
      <c r="N1096" s="15" t="s">
        <v>8314</v>
      </c>
      <c r="O1096" t="s">
        <v>8317</v>
      </c>
    </row>
    <row r="1097" spans="1:15" ht="48" x14ac:dyDescent="0.2">
      <c r="A1097">
        <v>911</v>
      </c>
      <c r="B1097" s="3" t="s">
        <v>912</v>
      </c>
      <c r="C1097" s="3" t="s">
        <v>5021</v>
      </c>
      <c r="D1097" s="6">
        <v>100000</v>
      </c>
      <c r="E1097" s="8">
        <v>0</v>
      </c>
      <c r="F1097" t="s">
        <v>8220</v>
      </c>
      <c r="G1097" t="s">
        <v>8223</v>
      </c>
      <c r="H1097" t="s">
        <v>8245</v>
      </c>
      <c r="I1097" s="12">
        <v>41663.005150462966</v>
      </c>
      <c r="J1097" s="12">
        <v>41642.005150462966</v>
      </c>
      <c r="K1097" t="b">
        <v>0</v>
      </c>
      <c r="L1097">
        <v>0</v>
      </c>
      <c r="M1097" t="b">
        <v>0</v>
      </c>
      <c r="N1097" s="15" t="s">
        <v>8314</v>
      </c>
      <c r="O1097" t="s">
        <v>8317</v>
      </c>
    </row>
    <row r="1098" spans="1:15" ht="48" x14ac:dyDescent="0.2">
      <c r="A1098">
        <v>912</v>
      </c>
      <c r="B1098" s="3" t="s">
        <v>913</v>
      </c>
      <c r="C1098" s="3" t="s">
        <v>5022</v>
      </c>
      <c r="D1098" s="6">
        <v>3500</v>
      </c>
      <c r="E1098" s="8">
        <v>30</v>
      </c>
      <c r="F1098" t="s">
        <v>8220</v>
      </c>
      <c r="G1098" t="s">
        <v>8223</v>
      </c>
      <c r="H1098" t="s">
        <v>8245</v>
      </c>
      <c r="I1098" s="12">
        <v>41254.151006944441</v>
      </c>
      <c r="J1098" s="12">
        <v>41194.109340277777</v>
      </c>
      <c r="K1098" t="b">
        <v>0</v>
      </c>
      <c r="L1098">
        <v>2</v>
      </c>
      <c r="M1098" t="b">
        <v>0</v>
      </c>
      <c r="N1098" s="15" t="s">
        <v>8314</v>
      </c>
      <c r="O1098" t="s">
        <v>8317</v>
      </c>
    </row>
    <row r="1099" spans="1:15" ht="48" x14ac:dyDescent="0.2">
      <c r="A1099">
        <v>913</v>
      </c>
      <c r="B1099" s="3" t="s">
        <v>914</v>
      </c>
      <c r="C1099" s="3" t="s">
        <v>5023</v>
      </c>
      <c r="D1099" s="6">
        <v>30000</v>
      </c>
      <c r="E1099" s="8">
        <v>1982</v>
      </c>
      <c r="F1099" t="s">
        <v>8220</v>
      </c>
      <c r="G1099" t="s">
        <v>8223</v>
      </c>
      <c r="H1099" t="s">
        <v>8245</v>
      </c>
      <c r="I1099" s="12">
        <v>41034.139108796298</v>
      </c>
      <c r="J1099" s="12">
        <v>41004.139108796298</v>
      </c>
      <c r="K1099" t="b">
        <v>0</v>
      </c>
      <c r="L1099">
        <v>24</v>
      </c>
      <c r="M1099" t="b">
        <v>0</v>
      </c>
      <c r="N1099" s="15" t="s">
        <v>8314</v>
      </c>
      <c r="O1099" t="s">
        <v>8317</v>
      </c>
    </row>
    <row r="1100" spans="1:15" ht="48" x14ac:dyDescent="0.2">
      <c r="A1100">
        <v>914</v>
      </c>
      <c r="B1100" s="3" t="s">
        <v>915</v>
      </c>
      <c r="C1100" s="3" t="s">
        <v>5024</v>
      </c>
      <c r="D1100" s="6">
        <v>1500</v>
      </c>
      <c r="E1100" s="8">
        <v>0</v>
      </c>
      <c r="F1100" t="s">
        <v>8220</v>
      </c>
      <c r="G1100" t="s">
        <v>8223</v>
      </c>
      <c r="H1100" t="s">
        <v>8245</v>
      </c>
      <c r="I1100" s="12">
        <v>41146.763275462967</v>
      </c>
      <c r="J1100" s="12">
        <v>41116.763275462967</v>
      </c>
      <c r="K1100" t="b">
        <v>0</v>
      </c>
      <c r="L1100">
        <v>0</v>
      </c>
      <c r="M1100" t="b">
        <v>0</v>
      </c>
      <c r="N1100" s="15" t="s">
        <v>8314</v>
      </c>
      <c r="O1100" t="s">
        <v>8317</v>
      </c>
    </row>
    <row r="1101" spans="1:15" ht="48" x14ac:dyDescent="0.2">
      <c r="A1101">
        <v>915</v>
      </c>
      <c r="B1101" s="3" t="s">
        <v>916</v>
      </c>
      <c r="C1101" s="3" t="s">
        <v>5025</v>
      </c>
      <c r="D1101" s="6">
        <v>6500</v>
      </c>
      <c r="E1101" s="8">
        <v>375</v>
      </c>
      <c r="F1101" t="s">
        <v>8220</v>
      </c>
      <c r="G1101" t="s">
        <v>8223</v>
      </c>
      <c r="H1101" t="s">
        <v>8245</v>
      </c>
      <c r="I1101" s="12">
        <v>40969.207638888889</v>
      </c>
      <c r="J1101" s="12">
        <v>40937.679560185185</v>
      </c>
      <c r="K1101" t="b">
        <v>0</v>
      </c>
      <c r="L1101">
        <v>9</v>
      </c>
      <c r="M1101" t="b">
        <v>0</v>
      </c>
      <c r="N1101" s="15" t="s">
        <v>8314</v>
      </c>
      <c r="O1101" t="s">
        <v>8317</v>
      </c>
    </row>
    <row r="1102" spans="1:15" ht="48" x14ac:dyDescent="0.2">
      <c r="A1102">
        <v>916</v>
      </c>
      <c r="B1102" s="3" t="s">
        <v>917</v>
      </c>
      <c r="C1102" s="3" t="s">
        <v>5026</v>
      </c>
      <c r="D1102" s="6">
        <v>3300</v>
      </c>
      <c r="E1102" s="8">
        <v>0</v>
      </c>
      <c r="F1102" t="s">
        <v>8220</v>
      </c>
      <c r="G1102" t="s">
        <v>8223</v>
      </c>
      <c r="H1102" t="s">
        <v>8245</v>
      </c>
      <c r="I1102" s="12">
        <v>40473.208333333336</v>
      </c>
      <c r="J1102" s="12">
        <v>40434.853402777779</v>
      </c>
      <c r="K1102" t="b">
        <v>0</v>
      </c>
      <c r="L1102">
        <v>0</v>
      </c>
      <c r="M1102" t="b">
        <v>0</v>
      </c>
      <c r="N1102" s="15" t="s">
        <v>8314</v>
      </c>
      <c r="O1102" t="s">
        <v>8317</v>
      </c>
    </row>
    <row r="1103" spans="1:15" ht="48" x14ac:dyDescent="0.2">
      <c r="A1103">
        <v>917</v>
      </c>
      <c r="B1103" s="3" t="s">
        <v>918</v>
      </c>
      <c r="C1103" s="3" t="s">
        <v>5027</v>
      </c>
      <c r="D1103" s="6">
        <v>5000</v>
      </c>
      <c r="E1103" s="8">
        <v>30</v>
      </c>
      <c r="F1103" t="s">
        <v>8220</v>
      </c>
      <c r="G1103" t="s">
        <v>8223</v>
      </c>
      <c r="H1103" t="s">
        <v>8245</v>
      </c>
      <c r="I1103" s="12">
        <v>41834.104166666664</v>
      </c>
      <c r="J1103" s="12">
        <v>41802.94363425926</v>
      </c>
      <c r="K1103" t="b">
        <v>0</v>
      </c>
      <c r="L1103">
        <v>1</v>
      </c>
      <c r="M1103" t="b">
        <v>0</v>
      </c>
      <c r="N1103" s="15" t="s">
        <v>8314</v>
      </c>
      <c r="O1103" t="s">
        <v>8317</v>
      </c>
    </row>
    <row r="1104" spans="1:15" ht="48" x14ac:dyDescent="0.2">
      <c r="A1104">
        <v>918</v>
      </c>
      <c r="B1104" s="3" t="s">
        <v>919</v>
      </c>
      <c r="C1104" s="3" t="s">
        <v>5028</v>
      </c>
      <c r="D1104" s="6">
        <v>3900</v>
      </c>
      <c r="E1104" s="8">
        <v>196</v>
      </c>
      <c r="F1104" t="s">
        <v>8220</v>
      </c>
      <c r="G1104" t="s">
        <v>8224</v>
      </c>
      <c r="H1104" t="s">
        <v>8246</v>
      </c>
      <c r="I1104" s="12">
        <v>41974.957881944443</v>
      </c>
      <c r="J1104" s="12">
        <v>41944.916215277779</v>
      </c>
      <c r="K1104" t="b">
        <v>0</v>
      </c>
      <c r="L1104">
        <v>10</v>
      </c>
      <c r="M1104" t="b">
        <v>0</v>
      </c>
      <c r="N1104" s="15" t="s">
        <v>8314</v>
      </c>
      <c r="O1104" t="s">
        <v>8317</v>
      </c>
    </row>
    <row r="1105" spans="1:15" ht="16" x14ac:dyDescent="0.2">
      <c r="A1105">
        <v>919</v>
      </c>
      <c r="B1105" s="3" t="s">
        <v>920</v>
      </c>
      <c r="C1105" s="3" t="s">
        <v>5029</v>
      </c>
      <c r="D1105" s="6">
        <v>20000</v>
      </c>
      <c r="E1105" s="8">
        <v>100</v>
      </c>
      <c r="F1105" t="s">
        <v>8220</v>
      </c>
      <c r="G1105" t="s">
        <v>8223</v>
      </c>
      <c r="H1105" t="s">
        <v>8245</v>
      </c>
      <c r="I1105" s="12">
        <v>41262.641724537039</v>
      </c>
      <c r="J1105" s="12">
        <v>41227.641724537039</v>
      </c>
      <c r="K1105" t="b">
        <v>0</v>
      </c>
      <c r="L1105">
        <v>1</v>
      </c>
      <c r="M1105" t="b">
        <v>0</v>
      </c>
      <c r="N1105" s="15" t="s">
        <v>8314</v>
      </c>
      <c r="O1105" t="s">
        <v>8317</v>
      </c>
    </row>
    <row r="1106" spans="1:15" ht="48" x14ac:dyDescent="0.2">
      <c r="A1106">
        <v>920</v>
      </c>
      <c r="B1106" s="3" t="s">
        <v>921</v>
      </c>
      <c r="C1106" s="3" t="s">
        <v>5030</v>
      </c>
      <c r="D1106" s="6">
        <v>5500</v>
      </c>
      <c r="E1106" s="8">
        <v>0</v>
      </c>
      <c r="F1106" t="s">
        <v>8220</v>
      </c>
      <c r="G1106" t="s">
        <v>8223</v>
      </c>
      <c r="H1106" t="s">
        <v>8245</v>
      </c>
      <c r="I1106" s="12">
        <v>41592.713217592594</v>
      </c>
      <c r="J1106" s="12">
        <v>41562.67155092593</v>
      </c>
      <c r="K1106" t="b">
        <v>0</v>
      </c>
      <c r="L1106">
        <v>0</v>
      </c>
      <c r="M1106" t="b">
        <v>0</v>
      </c>
      <c r="N1106" s="15" t="s">
        <v>8314</v>
      </c>
      <c r="O1106" t="s">
        <v>8317</v>
      </c>
    </row>
    <row r="1107" spans="1:15" ht="48" x14ac:dyDescent="0.2">
      <c r="A1107">
        <v>921</v>
      </c>
      <c r="B1107" s="3" t="s">
        <v>922</v>
      </c>
      <c r="C1107" s="3" t="s">
        <v>5031</v>
      </c>
      <c r="D1107" s="6">
        <v>15000</v>
      </c>
      <c r="E1107" s="8">
        <v>4635</v>
      </c>
      <c r="F1107" t="s">
        <v>8220</v>
      </c>
      <c r="G1107" t="s">
        <v>8223</v>
      </c>
      <c r="H1107" t="s">
        <v>8245</v>
      </c>
      <c r="I1107" s="12">
        <v>40889.212685185186</v>
      </c>
      <c r="J1107" s="12">
        <v>40847.171018518515</v>
      </c>
      <c r="K1107" t="b">
        <v>0</v>
      </c>
      <c r="L1107">
        <v>20</v>
      </c>
      <c r="M1107" t="b">
        <v>0</v>
      </c>
      <c r="N1107" s="15" t="s">
        <v>8314</v>
      </c>
      <c r="O1107" t="s">
        <v>8317</v>
      </c>
    </row>
    <row r="1108" spans="1:15" ht="48" x14ac:dyDescent="0.2">
      <c r="A1108">
        <v>922</v>
      </c>
      <c r="B1108" s="3" t="s">
        <v>923</v>
      </c>
      <c r="C1108" s="3" t="s">
        <v>5032</v>
      </c>
      <c r="D1108" s="6">
        <v>27000</v>
      </c>
      <c r="E1108" s="8">
        <v>5680</v>
      </c>
      <c r="F1108" t="s">
        <v>8220</v>
      </c>
      <c r="G1108" t="s">
        <v>8223</v>
      </c>
      <c r="H1108" t="s">
        <v>8245</v>
      </c>
      <c r="I1108" s="12">
        <v>41913.530011574076</v>
      </c>
      <c r="J1108" s="12">
        <v>41878.530011574076</v>
      </c>
      <c r="K1108" t="b">
        <v>0</v>
      </c>
      <c r="L1108">
        <v>30</v>
      </c>
      <c r="M1108" t="b">
        <v>0</v>
      </c>
      <c r="N1108" s="15" t="s">
        <v>8314</v>
      </c>
      <c r="O1108" t="s">
        <v>8317</v>
      </c>
    </row>
    <row r="1109" spans="1:15" ht="48" x14ac:dyDescent="0.2">
      <c r="A1109">
        <v>923</v>
      </c>
      <c r="B1109" s="3" t="s">
        <v>924</v>
      </c>
      <c r="C1109" s="3" t="s">
        <v>5033</v>
      </c>
      <c r="D1109" s="6">
        <v>15000</v>
      </c>
      <c r="E1109" s="8">
        <v>330</v>
      </c>
      <c r="F1109" t="s">
        <v>8220</v>
      </c>
      <c r="G1109" t="s">
        <v>8223</v>
      </c>
      <c r="H1109" t="s">
        <v>8245</v>
      </c>
      <c r="I1109" s="12">
        <v>41965.001423611116</v>
      </c>
      <c r="J1109" s="12">
        <v>41934.959756944445</v>
      </c>
      <c r="K1109" t="b">
        <v>0</v>
      </c>
      <c r="L1109">
        <v>6</v>
      </c>
      <c r="M1109" t="b">
        <v>0</v>
      </c>
      <c r="N1109" s="15" t="s">
        <v>8314</v>
      </c>
      <c r="O1109" t="s">
        <v>8317</v>
      </c>
    </row>
    <row r="1110" spans="1:15" ht="48" x14ac:dyDescent="0.2">
      <c r="A1110">
        <v>924</v>
      </c>
      <c r="B1110" s="3" t="s">
        <v>925</v>
      </c>
      <c r="C1110" s="3" t="s">
        <v>5034</v>
      </c>
      <c r="D1110" s="6">
        <v>3000</v>
      </c>
      <c r="E1110" s="8">
        <v>327</v>
      </c>
      <c r="F1110" t="s">
        <v>8220</v>
      </c>
      <c r="G1110" t="s">
        <v>8223</v>
      </c>
      <c r="H1110" t="s">
        <v>8245</v>
      </c>
      <c r="I1110" s="12">
        <v>41318.942928240744</v>
      </c>
      <c r="J1110" s="12">
        <v>41288.942928240744</v>
      </c>
      <c r="K1110" t="b">
        <v>0</v>
      </c>
      <c r="L1110">
        <v>15</v>
      </c>
      <c r="M1110" t="b">
        <v>0</v>
      </c>
      <c r="N1110" s="15" t="s">
        <v>8314</v>
      </c>
      <c r="O1110" t="s">
        <v>8317</v>
      </c>
    </row>
    <row r="1111" spans="1:15" ht="48" x14ac:dyDescent="0.2">
      <c r="A1111">
        <v>925</v>
      </c>
      <c r="B1111" s="3" t="s">
        <v>926</v>
      </c>
      <c r="C1111" s="3" t="s">
        <v>5035</v>
      </c>
      <c r="D1111" s="6">
        <v>6000</v>
      </c>
      <c r="E1111" s="8">
        <v>160</v>
      </c>
      <c r="F1111" t="s">
        <v>8220</v>
      </c>
      <c r="G1111" t="s">
        <v>8223</v>
      </c>
      <c r="H1111" t="s">
        <v>8245</v>
      </c>
      <c r="I1111" s="12">
        <v>41605.922581018516</v>
      </c>
      <c r="J1111" s="12">
        <v>41575.880914351852</v>
      </c>
      <c r="K1111" t="b">
        <v>0</v>
      </c>
      <c r="L1111">
        <v>5</v>
      </c>
      <c r="M1111" t="b">
        <v>0</v>
      </c>
      <c r="N1111" s="15" t="s">
        <v>8314</v>
      </c>
      <c r="O1111" t="s">
        <v>8317</v>
      </c>
    </row>
    <row r="1112" spans="1:15" ht="64" x14ac:dyDescent="0.2">
      <c r="A1112">
        <v>926</v>
      </c>
      <c r="B1112" s="3" t="s">
        <v>927</v>
      </c>
      <c r="C1112" s="3" t="s">
        <v>5036</v>
      </c>
      <c r="D1112" s="6">
        <v>7000</v>
      </c>
      <c r="E1112" s="8">
        <v>0</v>
      </c>
      <c r="F1112" t="s">
        <v>8220</v>
      </c>
      <c r="G1112" t="s">
        <v>8223</v>
      </c>
      <c r="H1112" t="s">
        <v>8245</v>
      </c>
      <c r="I1112" s="12">
        <v>40367.944444444445</v>
      </c>
      <c r="J1112" s="12">
        <v>40338.02002314815</v>
      </c>
      <c r="K1112" t="b">
        <v>0</v>
      </c>
      <c r="L1112">
        <v>0</v>
      </c>
      <c r="M1112" t="b">
        <v>0</v>
      </c>
      <c r="N1112" s="15" t="s">
        <v>8314</v>
      </c>
      <c r="O1112" t="s">
        <v>8317</v>
      </c>
    </row>
    <row r="1113" spans="1:15" ht="32" x14ac:dyDescent="0.2">
      <c r="A1113">
        <v>927</v>
      </c>
      <c r="B1113" s="3" t="s">
        <v>928</v>
      </c>
      <c r="C1113" s="3" t="s">
        <v>5037</v>
      </c>
      <c r="D1113" s="6">
        <v>20000</v>
      </c>
      <c r="E1113" s="8">
        <v>0</v>
      </c>
      <c r="F1113" t="s">
        <v>8220</v>
      </c>
      <c r="G1113" t="s">
        <v>8223</v>
      </c>
      <c r="H1113" t="s">
        <v>8245</v>
      </c>
      <c r="I1113" s="12">
        <v>41043.822858796295</v>
      </c>
      <c r="J1113" s="12">
        <v>41013.822858796295</v>
      </c>
      <c r="K1113" t="b">
        <v>0</v>
      </c>
      <c r="L1113">
        <v>0</v>
      </c>
      <c r="M1113" t="b">
        <v>0</v>
      </c>
      <c r="N1113" s="15" t="s">
        <v>8314</v>
      </c>
      <c r="O1113" t="s">
        <v>8317</v>
      </c>
    </row>
    <row r="1114" spans="1:15" ht="48" x14ac:dyDescent="0.2">
      <c r="A1114">
        <v>928</v>
      </c>
      <c r="B1114" s="3" t="s">
        <v>929</v>
      </c>
      <c r="C1114" s="3" t="s">
        <v>5038</v>
      </c>
      <c r="D1114" s="6">
        <v>14500</v>
      </c>
      <c r="E1114" s="8">
        <v>1575</v>
      </c>
      <c r="F1114" t="s">
        <v>8220</v>
      </c>
      <c r="G1114" t="s">
        <v>8223</v>
      </c>
      <c r="H1114" t="s">
        <v>8245</v>
      </c>
      <c r="I1114" s="12">
        <v>41231</v>
      </c>
      <c r="J1114" s="12">
        <v>41180.86241898148</v>
      </c>
      <c r="K1114" t="b">
        <v>0</v>
      </c>
      <c r="L1114">
        <v>28</v>
      </c>
      <c r="M1114" t="b">
        <v>0</v>
      </c>
      <c r="N1114" s="15" t="s">
        <v>8314</v>
      </c>
      <c r="O1114" t="s">
        <v>8317</v>
      </c>
    </row>
    <row r="1115" spans="1:15" ht="48" x14ac:dyDescent="0.2">
      <c r="A1115">
        <v>929</v>
      </c>
      <c r="B1115" s="3" t="s">
        <v>930</v>
      </c>
      <c r="C1115" s="3" t="s">
        <v>5039</v>
      </c>
      <c r="D1115" s="6">
        <v>500</v>
      </c>
      <c r="E1115" s="8">
        <v>0</v>
      </c>
      <c r="F1115" t="s">
        <v>8220</v>
      </c>
      <c r="G1115" t="s">
        <v>8223</v>
      </c>
      <c r="H1115" t="s">
        <v>8245</v>
      </c>
      <c r="I1115" s="12">
        <v>41008.196400462963</v>
      </c>
      <c r="J1115" s="12">
        <v>40978.238067129627</v>
      </c>
      <c r="K1115" t="b">
        <v>0</v>
      </c>
      <c r="L1115">
        <v>0</v>
      </c>
      <c r="M1115" t="b">
        <v>0</v>
      </c>
      <c r="N1115" s="15" t="s">
        <v>8314</v>
      </c>
      <c r="O1115" t="s">
        <v>8317</v>
      </c>
    </row>
    <row r="1116" spans="1:15" ht="48" x14ac:dyDescent="0.2">
      <c r="A1116">
        <v>930</v>
      </c>
      <c r="B1116" s="3" t="s">
        <v>931</v>
      </c>
      <c r="C1116" s="3" t="s">
        <v>5040</v>
      </c>
      <c r="D1116" s="6">
        <v>900</v>
      </c>
      <c r="E1116" s="8">
        <v>345</v>
      </c>
      <c r="F1116" t="s">
        <v>8220</v>
      </c>
      <c r="G1116" t="s">
        <v>8223</v>
      </c>
      <c r="H1116" t="s">
        <v>8245</v>
      </c>
      <c r="I1116" s="12">
        <v>40354.897222222222</v>
      </c>
      <c r="J1116" s="12">
        <v>40312.915578703702</v>
      </c>
      <c r="K1116" t="b">
        <v>0</v>
      </c>
      <c r="L1116">
        <v>5</v>
      </c>
      <c r="M1116" t="b">
        <v>0</v>
      </c>
      <c r="N1116" s="15" t="s">
        <v>8314</v>
      </c>
      <c r="O1116" t="s">
        <v>8317</v>
      </c>
    </row>
    <row r="1117" spans="1:15" ht="48" x14ac:dyDescent="0.2">
      <c r="A1117">
        <v>931</v>
      </c>
      <c r="B1117" s="3" t="s">
        <v>932</v>
      </c>
      <c r="C1117" s="3" t="s">
        <v>5041</v>
      </c>
      <c r="D1117" s="6">
        <v>2000</v>
      </c>
      <c r="E1117" s="8">
        <v>131</v>
      </c>
      <c r="F1117" t="s">
        <v>8220</v>
      </c>
      <c r="G1117" t="s">
        <v>8224</v>
      </c>
      <c r="H1117" t="s">
        <v>8246</v>
      </c>
      <c r="I1117" s="12">
        <v>41714.916666666664</v>
      </c>
      <c r="J1117" s="12">
        <v>41680.359976851854</v>
      </c>
      <c r="K1117" t="b">
        <v>0</v>
      </c>
      <c r="L1117">
        <v>7</v>
      </c>
      <c r="M1117" t="b">
        <v>0</v>
      </c>
      <c r="N1117" s="15" t="s">
        <v>8314</v>
      </c>
      <c r="O1117" t="s">
        <v>8317</v>
      </c>
    </row>
    <row r="1118" spans="1:15" ht="32" x14ac:dyDescent="0.2">
      <c r="A1118">
        <v>932</v>
      </c>
      <c r="B1118" s="3" t="s">
        <v>933</v>
      </c>
      <c r="C1118" s="3" t="s">
        <v>5042</v>
      </c>
      <c r="D1118" s="6">
        <v>9500</v>
      </c>
      <c r="E1118" s="8">
        <v>1381</v>
      </c>
      <c r="F1118" t="s">
        <v>8220</v>
      </c>
      <c r="G1118" t="s">
        <v>8223</v>
      </c>
      <c r="H1118" t="s">
        <v>8245</v>
      </c>
      <c r="I1118" s="12">
        <v>41355.927604166667</v>
      </c>
      <c r="J1118" s="12">
        <v>41310.969270833331</v>
      </c>
      <c r="K1118" t="b">
        <v>0</v>
      </c>
      <c r="L1118">
        <v>30</v>
      </c>
      <c r="M1118" t="b">
        <v>0</v>
      </c>
      <c r="N1118" s="15" t="s">
        <v>8314</v>
      </c>
      <c r="O1118" t="s">
        <v>8317</v>
      </c>
    </row>
    <row r="1119" spans="1:15" ht="48" x14ac:dyDescent="0.2">
      <c r="A1119">
        <v>933</v>
      </c>
      <c r="B1119" s="3" t="s">
        <v>934</v>
      </c>
      <c r="C1119" s="3" t="s">
        <v>5043</v>
      </c>
      <c r="D1119" s="6">
        <v>2000</v>
      </c>
      <c r="E1119" s="8">
        <v>120</v>
      </c>
      <c r="F1119" t="s">
        <v>8220</v>
      </c>
      <c r="G1119" t="s">
        <v>8223</v>
      </c>
      <c r="H1119" t="s">
        <v>8245</v>
      </c>
      <c r="I1119" s="12">
        <v>41771.169085648151</v>
      </c>
      <c r="J1119" s="12">
        <v>41711.169085648151</v>
      </c>
      <c r="K1119" t="b">
        <v>0</v>
      </c>
      <c r="L1119">
        <v>2</v>
      </c>
      <c r="M1119" t="b">
        <v>0</v>
      </c>
      <c r="N1119" s="15" t="s">
        <v>8314</v>
      </c>
      <c r="O1119" t="s">
        <v>8317</v>
      </c>
    </row>
    <row r="1120" spans="1:15" ht="48" x14ac:dyDescent="0.2">
      <c r="A1120">
        <v>934</v>
      </c>
      <c r="B1120" s="3" t="s">
        <v>935</v>
      </c>
      <c r="C1120" s="3" t="s">
        <v>5044</v>
      </c>
      <c r="D1120" s="6">
        <v>5000</v>
      </c>
      <c r="E1120" s="8">
        <v>1520</v>
      </c>
      <c r="F1120" t="s">
        <v>8220</v>
      </c>
      <c r="G1120" t="s">
        <v>8228</v>
      </c>
      <c r="H1120" t="s">
        <v>8250</v>
      </c>
      <c r="I1120" s="12">
        <v>41763.25</v>
      </c>
      <c r="J1120" s="12">
        <v>41733.737083333333</v>
      </c>
      <c r="K1120" t="b">
        <v>0</v>
      </c>
      <c r="L1120">
        <v>30</v>
      </c>
      <c r="M1120" t="b">
        <v>0</v>
      </c>
      <c r="N1120" s="15" t="s">
        <v>8314</v>
      </c>
      <c r="O1120" t="s">
        <v>8317</v>
      </c>
    </row>
    <row r="1121" spans="1:15" ht="48" x14ac:dyDescent="0.2">
      <c r="A1121">
        <v>935</v>
      </c>
      <c r="B1121" s="3" t="s">
        <v>936</v>
      </c>
      <c r="C1121" s="3" t="s">
        <v>5045</v>
      </c>
      <c r="D1121" s="6">
        <v>3500</v>
      </c>
      <c r="E1121" s="8">
        <v>50</v>
      </c>
      <c r="F1121" t="s">
        <v>8220</v>
      </c>
      <c r="G1121" t="s">
        <v>8223</v>
      </c>
      <c r="H1121" t="s">
        <v>8245</v>
      </c>
      <c r="I1121" s="12">
        <v>42398.333668981482</v>
      </c>
      <c r="J1121" s="12">
        <v>42368.333668981482</v>
      </c>
      <c r="K1121" t="b">
        <v>0</v>
      </c>
      <c r="L1121">
        <v>2</v>
      </c>
      <c r="M1121" t="b">
        <v>0</v>
      </c>
      <c r="N1121" s="15" t="s">
        <v>8314</v>
      </c>
      <c r="O1121" t="s">
        <v>8317</v>
      </c>
    </row>
    <row r="1122" spans="1:15" ht="48" x14ac:dyDescent="0.2">
      <c r="A1122">
        <v>936</v>
      </c>
      <c r="B1122" s="3" t="s">
        <v>937</v>
      </c>
      <c r="C1122" s="3" t="s">
        <v>5046</v>
      </c>
      <c r="D1122" s="6">
        <v>1400</v>
      </c>
      <c r="E1122" s="8">
        <v>0</v>
      </c>
      <c r="F1122" t="s">
        <v>8220</v>
      </c>
      <c r="G1122" t="s">
        <v>8223</v>
      </c>
      <c r="H1122" t="s">
        <v>8245</v>
      </c>
      <c r="I1122" s="12">
        <v>40926.833333333336</v>
      </c>
      <c r="J1122" s="12">
        <v>40883.024178240739</v>
      </c>
      <c r="K1122" t="b">
        <v>0</v>
      </c>
      <c r="L1122">
        <v>0</v>
      </c>
      <c r="M1122" t="b">
        <v>0</v>
      </c>
      <c r="N1122" s="15" t="s">
        <v>8314</v>
      </c>
      <c r="O1122" t="s">
        <v>8317</v>
      </c>
    </row>
    <row r="1123" spans="1:15" ht="48" x14ac:dyDescent="0.2">
      <c r="A1123">
        <v>937</v>
      </c>
      <c r="B1123" s="3" t="s">
        <v>938</v>
      </c>
      <c r="C1123" s="3" t="s">
        <v>5047</v>
      </c>
      <c r="D1123" s="6">
        <v>3500</v>
      </c>
      <c r="E1123" s="8">
        <v>40</v>
      </c>
      <c r="F1123" t="s">
        <v>8220</v>
      </c>
      <c r="G1123" t="s">
        <v>8223</v>
      </c>
      <c r="H1123" t="s">
        <v>8245</v>
      </c>
      <c r="I1123" s="12">
        <v>41581.839780092596</v>
      </c>
      <c r="J1123" s="12">
        <v>41551.798113425924</v>
      </c>
      <c r="K1123" t="b">
        <v>0</v>
      </c>
      <c r="L1123">
        <v>2</v>
      </c>
      <c r="M1123" t="b">
        <v>0</v>
      </c>
      <c r="N1123" s="15" t="s">
        <v>8314</v>
      </c>
      <c r="O1123" t="s">
        <v>8317</v>
      </c>
    </row>
    <row r="1124" spans="1:15" ht="48" x14ac:dyDescent="0.2">
      <c r="A1124">
        <v>938</v>
      </c>
      <c r="B1124" s="3" t="s">
        <v>939</v>
      </c>
      <c r="C1124" s="3" t="s">
        <v>5048</v>
      </c>
      <c r="D1124" s="6">
        <v>7000</v>
      </c>
      <c r="E1124" s="8">
        <v>25</v>
      </c>
      <c r="F1124" t="s">
        <v>8220</v>
      </c>
      <c r="G1124" t="s">
        <v>8223</v>
      </c>
      <c r="H1124" t="s">
        <v>8245</v>
      </c>
      <c r="I1124" s="12">
        <v>41154.479722222226</v>
      </c>
      <c r="J1124" s="12">
        <v>41124.479722222226</v>
      </c>
      <c r="K1124" t="b">
        <v>0</v>
      </c>
      <c r="L1124">
        <v>1</v>
      </c>
      <c r="M1124" t="b">
        <v>0</v>
      </c>
      <c r="N1124" s="15" t="s">
        <v>8314</v>
      </c>
      <c r="O1124" t="s">
        <v>8317</v>
      </c>
    </row>
    <row r="1125" spans="1:15" ht="48" x14ac:dyDescent="0.2">
      <c r="A1125">
        <v>939</v>
      </c>
      <c r="B1125" s="3" t="s">
        <v>940</v>
      </c>
      <c r="C1125" s="3" t="s">
        <v>5049</v>
      </c>
      <c r="D1125" s="6">
        <v>2750</v>
      </c>
      <c r="E1125" s="8">
        <v>40</v>
      </c>
      <c r="F1125" t="s">
        <v>8220</v>
      </c>
      <c r="G1125" t="s">
        <v>8223</v>
      </c>
      <c r="H1125" t="s">
        <v>8245</v>
      </c>
      <c r="I1125" s="12">
        <v>41455.831944444442</v>
      </c>
      <c r="J1125" s="12">
        <v>41416.763171296298</v>
      </c>
      <c r="K1125" t="b">
        <v>0</v>
      </c>
      <c r="L1125">
        <v>2</v>
      </c>
      <c r="M1125" t="b">
        <v>0</v>
      </c>
      <c r="N1125" s="15" t="s">
        <v>8314</v>
      </c>
      <c r="O1125" t="s">
        <v>8317</v>
      </c>
    </row>
    <row r="1126" spans="1:15" ht="48" x14ac:dyDescent="0.2">
      <c r="A1126">
        <v>1020</v>
      </c>
      <c r="B1126" s="3" t="s">
        <v>1021</v>
      </c>
      <c r="C1126" s="3" t="s">
        <v>5130</v>
      </c>
      <c r="D1126" s="6">
        <v>1550</v>
      </c>
      <c r="E1126" s="8">
        <v>3186</v>
      </c>
      <c r="F1126" t="s">
        <v>8218</v>
      </c>
      <c r="G1126" t="s">
        <v>8228</v>
      </c>
      <c r="H1126" t="s">
        <v>8250</v>
      </c>
      <c r="I1126" s="12">
        <v>42157.032638888893</v>
      </c>
      <c r="J1126" s="12">
        <v>42127.069548611107</v>
      </c>
      <c r="K1126" t="b">
        <v>0</v>
      </c>
      <c r="L1126">
        <v>30</v>
      </c>
      <c r="M1126" t="b">
        <v>1</v>
      </c>
      <c r="N1126" s="15" t="s">
        <v>8314</v>
      </c>
      <c r="O1126" t="s">
        <v>8319</v>
      </c>
    </row>
    <row r="1127" spans="1:15" ht="48" x14ac:dyDescent="0.2">
      <c r="A1127">
        <v>1021</v>
      </c>
      <c r="B1127" s="3" t="s">
        <v>1022</v>
      </c>
      <c r="C1127" s="3" t="s">
        <v>5131</v>
      </c>
      <c r="D1127" s="6">
        <v>3000</v>
      </c>
      <c r="E1127" s="8">
        <v>10554.11</v>
      </c>
      <c r="F1127" t="s">
        <v>8218</v>
      </c>
      <c r="G1127" t="s">
        <v>8223</v>
      </c>
      <c r="H1127" t="s">
        <v>8245</v>
      </c>
      <c r="I1127" s="12">
        <v>42294.166666666672</v>
      </c>
      <c r="J1127" s="12">
        <v>42271.251979166671</v>
      </c>
      <c r="K1127" t="b">
        <v>1</v>
      </c>
      <c r="L1127">
        <v>478</v>
      </c>
      <c r="M1127" t="b">
        <v>1</v>
      </c>
      <c r="N1127" s="15" t="s">
        <v>8314</v>
      </c>
      <c r="O1127" t="s">
        <v>8319</v>
      </c>
    </row>
    <row r="1128" spans="1:15" ht="32" x14ac:dyDescent="0.2">
      <c r="A1128">
        <v>1022</v>
      </c>
      <c r="B1128" s="3" t="s">
        <v>1023</v>
      </c>
      <c r="C1128" s="3" t="s">
        <v>5132</v>
      </c>
      <c r="D1128" s="6">
        <v>2000</v>
      </c>
      <c r="E1128" s="8">
        <v>2298</v>
      </c>
      <c r="F1128" t="s">
        <v>8218</v>
      </c>
      <c r="G1128" t="s">
        <v>8223</v>
      </c>
      <c r="H1128" t="s">
        <v>8245</v>
      </c>
      <c r="I1128" s="12">
        <v>42141.646724537044</v>
      </c>
      <c r="J1128" s="12">
        <v>42111.646724537044</v>
      </c>
      <c r="K1128" t="b">
        <v>1</v>
      </c>
      <c r="L1128">
        <v>74</v>
      </c>
      <c r="M1128" t="b">
        <v>1</v>
      </c>
      <c r="N1128" s="15" t="s">
        <v>8314</v>
      </c>
      <c r="O1128" t="s">
        <v>8319</v>
      </c>
    </row>
    <row r="1129" spans="1:15" ht="48" x14ac:dyDescent="0.2">
      <c r="A1129">
        <v>1023</v>
      </c>
      <c r="B1129" s="3" t="s">
        <v>1024</v>
      </c>
      <c r="C1129" s="3" t="s">
        <v>5133</v>
      </c>
      <c r="D1129" s="6">
        <v>2000</v>
      </c>
      <c r="E1129" s="8">
        <v>4743</v>
      </c>
      <c r="F1129" t="s">
        <v>8218</v>
      </c>
      <c r="G1129" t="s">
        <v>8224</v>
      </c>
      <c r="H1129" t="s">
        <v>8246</v>
      </c>
      <c r="I1129" s="12">
        <v>42175.919687500005</v>
      </c>
      <c r="J1129" s="12">
        <v>42145.919687500005</v>
      </c>
      <c r="K1129" t="b">
        <v>0</v>
      </c>
      <c r="L1129">
        <v>131</v>
      </c>
      <c r="M1129" t="b">
        <v>1</v>
      </c>
      <c r="N1129" s="15" t="s">
        <v>8314</v>
      </c>
      <c r="O1129" t="s">
        <v>8319</v>
      </c>
    </row>
    <row r="1130" spans="1:15" ht="48" x14ac:dyDescent="0.2">
      <c r="A1130">
        <v>1024</v>
      </c>
      <c r="B1130" s="3" t="s">
        <v>1025</v>
      </c>
      <c r="C1130" s="3" t="s">
        <v>5134</v>
      </c>
      <c r="D1130" s="6">
        <v>20000</v>
      </c>
      <c r="E1130" s="8">
        <v>23727.55</v>
      </c>
      <c r="F1130" t="s">
        <v>8218</v>
      </c>
      <c r="G1130" t="s">
        <v>8234</v>
      </c>
      <c r="H1130" t="s">
        <v>8254</v>
      </c>
      <c r="I1130" s="12">
        <v>42400.580590277779</v>
      </c>
      <c r="J1130" s="12">
        <v>42370.580590277779</v>
      </c>
      <c r="K1130" t="b">
        <v>1</v>
      </c>
      <c r="L1130">
        <v>61</v>
      </c>
      <c r="M1130" t="b">
        <v>1</v>
      </c>
      <c r="N1130" s="15" t="s">
        <v>8314</v>
      </c>
      <c r="O1130" t="s">
        <v>8319</v>
      </c>
    </row>
    <row r="1131" spans="1:15" ht="32" x14ac:dyDescent="0.2">
      <c r="A1131">
        <v>1025</v>
      </c>
      <c r="B1131" s="3" t="s">
        <v>1026</v>
      </c>
      <c r="C1131" s="3" t="s">
        <v>5135</v>
      </c>
      <c r="D1131" s="6">
        <v>70000</v>
      </c>
      <c r="E1131" s="8">
        <v>76949.820000000007</v>
      </c>
      <c r="F1131" t="s">
        <v>8218</v>
      </c>
      <c r="G1131" t="s">
        <v>8223</v>
      </c>
      <c r="H1131" t="s">
        <v>8245</v>
      </c>
      <c r="I1131" s="12">
        <v>42079.792094907403</v>
      </c>
      <c r="J1131" s="12">
        <v>42049.833761574075</v>
      </c>
      <c r="K1131" t="b">
        <v>1</v>
      </c>
      <c r="L1131">
        <v>1071</v>
      </c>
      <c r="M1131" t="b">
        <v>1</v>
      </c>
      <c r="N1131" s="15" t="s">
        <v>8314</v>
      </c>
      <c r="O1131" t="s">
        <v>8319</v>
      </c>
    </row>
    <row r="1132" spans="1:15" ht="48" x14ac:dyDescent="0.2">
      <c r="A1132">
        <v>1026</v>
      </c>
      <c r="B1132" s="3" t="s">
        <v>1027</v>
      </c>
      <c r="C1132" s="3" t="s">
        <v>5136</v>
      </c>
      <c r="D1132" s="6">
        <v>7000</v>
      </c>
      <c r="E1132" s="8">
        <v>7000.58</v>
      </c>
      <c r="F1132" t="s">
        <v>8218</v>
      </c>
      <c r="G1132" t="s">
        <v>8224</v>
      </c>
      <c r="H1132" t="s">
        <v>8246</v>
      </c>
      <c r="I1132" s="12">
        <v>42460.365925925929</v>
      </c>
      <c r="J1132" s="12">
        <v>42426.407592592594</v>
      </c>
      <c r="K1132" t="b">
        <v>1</v>
      </c>
      <c r="L1132">
        <v>122</v>
      </c>
      <c r="M1132" t="b">
        <v>1</v>
      </c>
      <c r="N1132" s="15" t="s">
        <v>8314</v>
      </c>
      <c r="O1132" t="s">
        <v>8319</v>
      </c>
    </row>
    <row r="1133" spans="1:15" ht="48" x14ac:dyDescent="0.2">
      <c r="A1133">
        <v>1027</v>
      </c>
      <c r="B1133" s="3" t="s">
        <v>1028</v>
      </c>
      <c r="C1133" s="3" t="s">
        <v>5137</v>
      </c>
      <c r="D1133" s="6">
        <v>7501</v>
      </c>
      <c r="E1133" s="8">
        <v>7733</v>
      </c>
      <c r="F1133" t="s">
        <v>8218</v>
      </c>
      <c r="G1133" t="s">
        <v>8223</v>
      </c>
      <c r="H1133" t="s">
        <v>8245</v>
      </c>
      <c r="I1133" s="12">
        <v>41935.034108796295</v>
      </c>
      <c r="J1133" s="12">
        <v>41905.034108796295</v>
      </c>
      <c r="K1133" t="b">
        <v>1</v>
      </c>
      <c r="L1133">
        <v>111</v>
      </c>
      <c r="M1133" t="b">
        <v>1</v>
      </c>
      <c r="N1133" s="15" t="s">
        <v>8314</v>
      </c>
      <c r="O1133" t="s">
        <v>8319</v>
      </c>
    </row>
    <row r="1134" spans="1:15" ht="48" x14ac:dyDescent="0.2">
      <c r="A1134">
        <v>1028</v>
      </c>
      <c r="B1134" s="3" t="s">
        <v>1029</v>
      </c>
      <c r="C1134" s="3" t="s">
        <v>5138</v>
      </c>
      <c r="D1134" s="6">
        <v>10000</v>
      </c>
      <c r="E1134" s="8">
        <v>11727</v>
      </c>
      <c r="F1134" t="s">
        <v>8218</v>
      </c>
      <c r="G1134" t="s">
        <v>8224</v>
      </c>
      <c r="H1134" t="s">
        <v>8246</v>
      </c>
      <c r="I1134" s="12">
        <v>42800.833333333328</v>
      </c>
      <c r="J1134" s="12">
        <v>42755.627372685187</v>
      </c>
      <c r="K1134" t="b">
        <v>1</v>
      </c>
      <c r="L1134">
        <v>255</v>
      </c>
      <c r="M1134" t="b">
        <v>1</v>
      </c>
      <c r="N1134" s="15" t="s">
        <v>8314</v>
      </c>
      <c r="O1134" t="s">
        <v>8319</v>
      </c>
    </row>
    <row r="1135" spans="1:15" ht="32" x14ac:dyDescent="0.2">
      <c r="A1135">
        <v>1029</v>
      </c>
      <c r="B1135" s="3" t="s">
        <v>1030</v>
      </c>
      <c r="C1135" s="3" t="s">
        <v>5139</v>
      </c>
      <c r="D1135" s="6">
        <v>10000</v>
      </c>
      <c r="E1135" s="8">
        <v>11176</v>
      </c>
      <c r="F1135" t="s">
        <v>8218</v>
      </c>
      <c r="G1135" t="s">
        <v>8234</v>
      </c>
      <c r="H1135" t="s">
        <v>8254</v>
      </c>
      <c r="I1135" s="12">
        <v>42098.915972222225</v>
      </c>
      <c r="J1135" s="12">
        <v>42044.711886574078</v>
      </c>
      <c r="K1135" t="b">
        <v>0</v>
      </c>
      <c r="L1135">
        <v>141</v>
      </c>
      <c r="M1135" t="b">
        <v>1</v>
      </c>
      <c r="N1135" s="15" t="s">
        <v>8314</v>
      </c>
      <c r="O1135" t="s">
        <v>8319</v>
      </c>
    </row>
    <row r="1136" spans="1:15" ht="32" x14ac:dyDescent="0.2">
      <c r="A1136">
        <v>1030</v>
      </c>
      <c r="B1136" s="3" t="s">
        <v>1031</v>
      </c>
      <c r="C1136" s="3" t="s">
        <v>5140</v>
      </c>
      <c r="D1136" s="6">
        <v>2000</v>
      </c>
      <c r="E1136" s="8">
        <v>6842</v>
      </c>
      <c r="F1136" t="s">
        <v>8218</v>
      </c>
      <c r="G1136" t="s">
        <v>8223</v>
      </c>
      <c r="H1136" t="s">
        <v>8245</v>
      </c>
      <c r="I1136" s="12">
        <v>42625.483206018514</v>
      </c>
      <c r="J1136" s="12">
        <v>42611.483206018514</v>
      </c>
      <c r="K1136" t="b">
        <v>0</v>
      </c>
      <c r="L1136">
        <v>159</v>
      </c>
      <c r="M1136" t="b">
        <v>1</v>
      </c>
      <c r="N1136" s="15" t="s">
        <v>8314</v>
      </c>
      <c r="O1136" t="s">
        <v>8319</v>
      </c>
    </row>
    <row r="1137" spans="1:15" ht="48" x14ac:dyDescent="0.2">
      <c r="A1137">
        <v>1031</v>
      </c>
      <c r="B1137" s="3" t="s">
        <v>1032</v>
      </c>
      <c r="C1137" s="3" t="s">
        <v>5141</v>
      </c>
      <c r="D1137" s="6">
        <v>10000</v>
      </c>
      <c r="E1137" s="8">
        <v>10740</v>
      </c>
      <c r="F1137" t="s">
        <v>8218</v>
      </c>
      <c r="G1137" t="s">
        <v>8223</v>
      </c>
      <c r="H1137" t="s">
        <v>8245</v>
      </c>
      <c r="I1137" s="12">
        <v>42354.764004629629</v>
      </c>
      <c r="J1137" s="12">
        <v>42324.764004629629</v>
      </c>
      <c r="K1137" t="b">
        <v>0</v>
      </c>
      <c r="L1137">
        <v>99</v>
      </c>
      <c r="M1137" t="b">
        <v>1</v>
      </c>
      <c r="N1137" s="15" t="s">
        <v>8314</v>
      </c>
      <c r="O1137" t="s">
        <v>8319</v>
      </c>
    </row>
    <row r="1138" spans="1:15" ht="16" x14ac:dyDescent="0.2">
      <c r="A1138">
        <v>1032</v>
      </c>
      <c r="B1138" s="3" t="s">
        <v>1033</v>
      </c>
      <c r="C1138" s="3" t="s">
        <v>5142</v>
      </c>
      <c r="D1138" s="6">
        <v>5400</v>
      </c>
      <c r="E1138" s="8">
        <v>5858.84</v>
      </c>
      <c r="F1138" t="s">
        <v>8218</v>
      </c>
      <c r="G1138" t="s">
        <v>8223</v>
      </c>
      <c r="H1138" t="s">
        <v>8245</v>
      </c>
      <c r="I1138" s="12">
        <v>42544.666956018518</v>
      </c>
      <c r="J1138" s="12">
        <v>42514.666956018518</v>
      </c>
      <c r="K1138" t="b">
        <v>0</v>
      </c>
      <c r="L1138">
        <v>96</v>
      </c>
      <c r="M1138" t="b">
        <v>1</v>
      </c>
      <c r="N1138" s="15" t="s">
        <v>8314</v>
      </c>
      <c r="O1138" t="s">
        <v>8319</v>
      </c>
    </row>
    <row r="1139" spans="1:15" ht="48" x14ac:dyDescent="0.2">
      <c r="A1139">
        <v>1033</v>
      </c>
      <c r="B1139" s="3" t="s">
        <v>1034</v>
      </c>
      <c r="C1139" s="3" t="s">
        <v>5143</v>
      </c>
      <c r="D1139" s="6">
        <v>1328</v>
      </c>
      <c r="E1139" s="8">
        <v>1366</v>
      </c>
      <c r="F1139" t="s">
        <v>8218</v>
      </c>
      <c r="G1139" t="s">
        <v>8224</v>
      </c>
      <c r="H1139" t="s">
        <v>8246</v>
      </c>
      <c r="I1139" s="12">
        <v>42716.732407407413</v>
      </c>
      <c r="J1139" s="12">
        <v>42688.732407407413</v>
      </c>
      <c r="K1139" t="b">
        <v>0</v>
      </c>
      <c r="L1139">
        <v>27</v>
      </c>
      <c r="M1139" t="b">
        <v>1</v>
      </c>
      <c r="N1139" s="15" t="s">
        <v>8314</v>
      </c>
      <c r="O1139" t="s">
        <v>8319</v>
      </c>
    </row>
    <row r="1140" spans="1:15" ht="48" x14ac:dyDescent="0.2">
      <c r="A1140">
        <v>1034</v>
      </c>
      <c r="B1140" s="3" t="s">
        <v>1035</v>
      </c>
      <c r="C1140" s="3" t="s">
        <v>5144</v>
      </c>
      <c r="D1140" s="6">
        <v>5000</v>
      </c>
      <c r="E1140" s="8">
        <v>6500.09</v>
      </c>
      <c r="F1140" t="s">
        <v>8218</v>
      </c>
      <c r="G1140" t="s">
        <v>8223</v>
      </c>
      <c r="H1140" t="s">
        <v>8245</v>
      </c>
      <c r="I1140" s="12">
        <v>42587.165972222225</v>
      </c>
      <c r="J1140" s="12">
        <v>42555.166712962964</v>
      </c>
      <c r="K1140" t="b">
        <v>0</v>
      </c>
      <c r="L1140">
        <v>166</v>
      </c>
      <c r="M1140" t="b">
        <v>1</v>
      </c>
      <c r="N1140" s="15" t="s">
        <v>8314</v>
      </c>
      <c r="O1140" t="s">
        <v>8319</v>
      </c>
    </row>
    <row r="1141" spans="1:15" ht="48" x14ac:dyDescent="0.2">
      <c r="A1141">
        <v>1035</v>
      </c>
      <c r="B1141" s="3" t="s">
        <v>1036</v>
      </c>
      <c r="C1141" s="3" t="s">
        <v>5145</v>
      </c>
      <c r="D1141" s="6">
        <v>4600</v>
      </c>
      <c r="E1141" s="8">
        <v>4952</v>
      </c>
      <c r="F1141" t="s">
        <v>8218</v>
      </c>
      <c r="G1141" t="s">
        <v>8223</v>
      </c>
      <c r="H1141" t="s">
        <v>8245</v>
      </c>
      <c r="I1141" s="12">
        <v>42046.641435185185</v>
      </c>
      <c r="J1141" s="12">
        <v>42016.641435185185</v>
      </c>
      <c r="K1141" t="b">
        <v>0</v>
      </c>
      <c r="L1141">
        <v>76</v>
      </c>
      <c r="M1141" t="b">
        <v>1</v>
      </c>
      <c r="N1141" s="15" t="s">
        <v>8314</v>
      </c>
      <c r="O1141" t="s">
        <v>8319</v>
      </c>
    </row>
    <row r="1142" spans="1:15" ht="48" x14ac:dyDescent="0.2">
      <c r="A1142">
        <v>1036</v>
      </c>
      <c r="B1142" s="3" t="s">
        <v>1037</v>
      </c>
      <c r="C1142" s="3" t="s">
        <v>5146</v>
      </c>
      <c r="D1142" s="6">
        <v>4500</v>
      </c>
      <c r="E1142" s="8">
        <v>5056.22</v>
      </c>
      <c r="F1142" t="s">
        <v>8218</v>
      </c>
      <c r="G1142" t="s">
        <v>8223</v>
      </c>
      <c r="H1142" t="s">
        <v>8245</v>
      </c>
      <c r="I1142" s="12">
        <v>41281.333333333336</v>
      </c>
      <c r="J1142" s="12">
        <v>41249.448958333334</v>
      </c>
      <c r="K1142" t="b">
        <v>0</v>
      </c>
      <c r="L1142">
        <v>211</v>
      </c>
      <c r="M1142" t="b">
        <v>1</v>
      </c>
      <c r="N1142" s="15" t="s">
        <v>8314</v>
      </c>
      <c r="O1142" t="s">
        <v>8319</v>
      </c>
    </row>
    <row r="1143" spans="1:15" ht="48" x14ac:dyDescent="0.2">
      <c r="A1143">
        <v>1037</v>
      </c>
      <c r="B1143" s="3" t="s">
        <v>1038</v>
      </c>
      <c r="C1143" s="3" t="s">
        <v>5147</v>
      </c>
      <c r="D1143" s="6">
        <v>1000</v>
      </c>
      <c r="E1143" s="8">
        <v>1021</v>
      </c>
      <c r="F1143" t="s">
        <v>8218</v>
      </c>
      <c r="G1143" t="s">
        <v>8223</v>
      </c>
      <c r="H1143" t="s">
        <v>8245</v>
      </c>
      <c r="I1143" s="12">
        <v>42142.208333333328</v>
      </c>
      <c r="J1143" s="12">
        <v>42119.822476851856</v>
      </c>
      <c r="K1143" t="b">
        <v>0</v>
      </c>
      <c r="L1143">
        <v>21</v>
      </c>
      <c r="M1143" t="b">
        <v>1</v>
      </c>
      <c r="N1143" s="15" t="s">
        <v>8314</v>
      </c>
      <c r="O1143" t="s">
        <v>8319</v>
      </c>
    </row>
    <row r="1144" spans="1:15" ht="48" x14ac:dyDescent="0.2">
      <c r="A1144">
        <v>1038</v>
      </c>
      <c r="B1144" s="3" t="s">
        <v>1039</v>
      </c>
      <c r="C1144" s="3" t="s">
        <v>5148</v>
      </c>
      <c r="D1144" s="6">
        <v>1500</v>
      </c>
      <c r="E1144" s="8">
        <v>2180</v>
      </c>
      <c r="F1144" t="s">
        <v>8218</v>
      </c>
      <c r="G1144" t="s">
        <v>8223</v>
      </c>
      <c r="H1144" t="s">
        <v>8245</v>
      </c>
      <c r="I1144" s="12">
        <v>42448.190081018518</v>
      </c>
      <c r="J1144" s="12">
        <v>42418.231747685189</v>
      </c>
      <c r="K1144" t="b">
        <v>0</v>
      </c>
      <c r="L1144">
        <v>61</v>
      </c>
      <c r="M1144" t="b">
        <v>1</v>
      </c>
      <c r="N1144" s="15" t="s">
        <v>8314</v>
      </c>
      <c r="O1144" t="s">
        <v>8319</v>
      </c>
    </row>
    <row r="1145" spans="1:15" ht="48" x14ac:dyDescent="0.2">
      <c r="A1145">
        <v>1039</v>
      </c>
      <c r="B1145" s="3" t="s">
        <v>1040</v>
      </c>
      <c r="C1145" s="3" t="s">
        <v>5149</v>
      </c>
      <c r="D1145" s="6">
        <v>500</v>
      </c>
      <c r="E1145" s="8">
        <v>641</v>
      </c>
      <c r="F1145" t="s">
        <v>8218</v>
      </c>
      <c r="G1145" t="s">
        <v>8223</v>
      </c>
      <c r="H1145" t="s">
        <v>8245</v>
      </c>
      <c r="I1145" s="12">
        <v>42717.332638888889</v>
      </c>
      <c r="J1145" s="12">
        <v>42692.109328703707</v>
      </c>
      <c r="K1145" t="b">
        <v>0</v>
      </c>
      <c r="L1145">
        <v>30</v>
      </c>
      <c r="M1145" t="b">
        <v>1</v>
      </c>
      <c r="N1145" s="15" t="s">
        <v>8314</v>
      </c>
      <c r="O1145" t="s">
        <v>8319</v>
      </c>
    </row>
    <row r="1146" spans="1:15" ht="32" x14ac:dyDescent="0.2">
      <c r="A1146">
        <v>1224</v>
      </c>
      <c r="B1146" s="3" t="s">
        <v>1225</v>
      </c>
      <c r="C1146" s="3" t="s">
        <v>5334</v>
      </c>
      <c r="D1146" s="6">
        <v>15000</v>
      </c>
      <c r="E1146" s="8">
        <v>1060</v>
      </c>
      <c r="F1146" t="s">
        <v>8219</v>
      </c>
      <c r="G1146" t="s">
        <v>8223</v>
      </c>
      <c r="H1146" t="s">
        <v>8245</v>
      </c>
      <c r="I1146" s="12">
        <v>41796.549791666665</v>
      </c>
      <c r="J1146" s="12">
        <v>41736.549791666665</v>
      </c>
      <c r="K1146" t="b">
        <v>0</v>
      </c>
      <c r="L1146">
        <v>18</v>
      </c>
      <c r="M1146" t="b">
        <v>0</v>
      </c>
      <c r="N1146" s="15" t="s">
        <v>8314</v>
      </c>
      <c r="O1146" t="s">
        <v>8329</v>
      </c>
    </row>
    <row r="1147" spans="1:15" ht="48" x14ac:dyDescent="0.2">
      <c r="A1147">
        <v>1225</v>
      </c>
      <c r="B1147" s="3" t="s">
        <v>1226</v>
      </c>
      <c r="C1147" s="3" t="s">
        <v>5335</v>
      </c>
      <c r="D1147" s="6">
        <v>3000</v>
      </c>
      <c r="E1147" s="8">
        <v>132</v>
      </c>
      <c r="F1147" t="s">
        <v>8219</v>
      </c>
      <c r="G1147" t="s">
        <v>8223</v>
      </c>
      <c r="H1147" t="s">
        <v>8245</v>
      </c>
      <c r="I1147" s="12">
        <v>41569.905995370369</v>
      </c>
      <c r="J1147" s="12">
        <v>41509.905995370369</v>
      </c>
      <c r="K1147" t="b">
        <v>0</v>
      </c>
      <c r="L1147">
        <v>3</v>
      </c>
      <c r="M1147" t="b">
        <v>0</v>
      </c>
      <c r="N1147" s="15" t="s">
        <v>8314</v>
      </c>
      <c r="O1147" t="s">
        <v>8329</v>
      </c>
    </row>
    <row r="1148" spans="1:15" ht="48" x14ac:dyDescent="0.2">
      <c r="A1148">
        <v>1226</v>
      </c>
      <c r="B1148" s="3" t="s">
        <v>1227</v>
      </c>
      <c r="C1148" s="3" t="s">
        <v>5336</v>
      </c>
      <c r="D1148" s="6">
        <v>50000</v>
      </c>
      <c r="E1148" s="8">
        <v>1937</v>
      </c>
      <c r="F1148" t="s">
        <v>8219</v>
      </c>
      <c r="G1148" t="s">
        <v>8223</v>
      </c>
      <c r="H1148" t="s">
        <v>8245</v>
      </c>
      <c r="I1148" s="12">
        <v>41750.041666666664</v>
      </c>
      <c r="J1148" s="12">
        <v>41715.874780092592</v>
      </c>
      <c r="K1148" t="b">
        <v>0</v>
      </c>
      <c r="L1148">
        <v>40</v>
      </c>
      <c r="M1148" t="b">
        <v>0</v>
      </c>
      <c r="N1148" s="15" t="s">
        <v>8314</v>
      </c>
      <c r="O1148" t="s">
        <v>8329</v>
      </c>
    </row>
    <row r="1149" spans="1:15" ht="48" x14ac:dyDescent="0.2">
      <c r="A1149">
        <v>1227</v>
      </c>
      <c r="B1149" s="3" t="s">
        <v>1228</v>
      </c>
      <c r="C1149" s="3" t="s">
        <v>5337</v>
      </c>
      <c r="D1149" s="6">
        <v>2000</v>
      </c>
      <c r="E1149" s="8">
        <v>0</v>
      </c>
      <c r="F1149" t="s">
        <v>8219</v>
      </c>
      <c r="G1149" t="s">
        <v>8223</v>
      </c>
      <c r="H1149" t="s">
        <v>8245</v>
      </c>
      <c r="I1149" s="12">
        <v>41858.291666666664</v>
      </c>
      <c r="J1149" s="12">
        <v>41827.919166666667</v>
      </c>
      <c r="K1149" t="b">
        <v>0</v>
      </c>
      <c r="L1149">
        <v>0</v>
      </c>
      <c r="M1149" t="b">
        <v>0</v>
      </c>
      <c r="N1149" s="15" t="s">
        <v>8314</v>
      </c>
      <c r="O1149" t="s">
        <v>8329</v>
      </c>
    </row>
    <row r="1150" spans="1:15" ht="32" x14ac:dyDescent="0.2">
      <c r="A1150">
        <v>1228</v>
      </c>
      <c r="B1150" s="3" t="s">
        <v>1229</v>
      </c>
      <c r="C1150" s="3" t="s">
        <v>5338</v>
      </c>
      <c r="D1150" s="6">
        <v>5000</v>
      </c>
      <c r="E1150" s="8">
        <v>1465</v>
      </c>
      <c r="F1150" t="s">
        <v>8219</v>
      </c>
      <c r="G1150" t="s">
        <v>8223</v>
      </c>
      <c r="H1150" t="s">
        <v>8245</v>
      </c>
      <c r="I1150" s="12">
        <v>40814.729259259257</v>
      </c>
      <c r="J1150" s="12">
        <v>40754.729259259257</v>
      </c>
      <c r="K1150" t="b">
        <v>0</v>
      </c>
      <c r="L1150">
        <v>24</v>
      </c>
      <c r="M1150" t="b">
        <v>0</v>
      </c>
      <c r="N1150" s="15" t="s">
        <v>8314</v>
      </c>
      <c r="O1150" t="s">
        <v>8329</v>
      </c>
    </row>
    <row r="1151" spans="1:15" ht="48" x14ac:dyDescent="0.2">
      <c r="A1151">
        <v>1229</v>
      </c>
      <c r="B1151" s="3" t="s">
        <v>1230</v>
      </c>
      <c r="C1151" s="3" t="s">
        <v>5339</v>
      </c>
      <c r="D1151" s="6">
        <v>2750</v>
      </c>
      <c r="E1151" s="8">
        <v>25</v>
      </c>
      <c r="F1151" t="s">
        <v>8219</v>
      </c>
      <c r="G1151" t="s">
        <v>8223</v>
      </c>
      <c r="H1151" t="s">
        <v>8245</v>
      </c>
      <c r="I1151" s="12">
        <v>41015.666666666664</v>
      </c>
      <c r="J1151" s="12">
        <v>40985.459803240738</v>
      </c>
      <c r="K1151" t="b">
        <v>0</v>
      </c>
      <c r="L1151">
        <v>1</v>
      </c>
      <c r="M1151" t="b">
        <v>0</v>
      </c>
      <c r="N1151" s="15" t="s">
        <v>8314</v>
      </c>
      <c r="O1151" t="s">
        <v>8329</v>
      </c>
    </row>
    <row r="1152" spans="1:15" ht="48" x14ac:dyDescent="0.2">
      <c r="A1152">
        <v>1230</v>
      </c>
      <c r="B1152" s="3" t="s">
        <v>1231</v>
      </c>
      <c r="C1152" s="3" t="s">
        <v>5340</v>
      </c>
      <c r="D1152" s="6">
        <v>500000</v>
      </c>
      <c r="E1152" s="8">
        <v>0</v>
      </c>
      <c r="F1152" t="s">
        <v>8219</v>
      </c>
      <c r="G1152" t="s">
        <v>8223</v>
      </c>
      <c r="H1152" t="s">
        <v>8245</v>
      </c>
      <c r="I1152" s="12">
        <v>40598.972569444442</v>
      </c>
      <c r="J1152" s="12">
        <v>40568.972569444442</v>
      </c>
      <c r="K1152" t="b">
        <v>0</v>
      </c>
      <c r="L1152">
        <v>0</v>
      </c>
      <c r="M1152" t="b">
        <v>0</v>
      </c>
      <c r="N1152" s="15" t="s">
        <v>8314</v>
      </c>
      <c r="O1152" t="s">
        <v>8329</v>
      </c>
    </row>
    <row r="1153" spans="1:15" ht="48" x14ac:dyDescent="0.2">
      <c r="A1153">
        <v>1231</v>
      </c>
      <c r="B1153" s="3" t="s">
        <v>1232</v>
      </c>
      <c r="C1153" s="3" t="s">
        <v>5341</v>
      </c>
      <c r="D1153" s="6">
        <v>5000</v>
      </c>
      <c r="E1153" s="8">
        <v>0</v>
      </c>
      <c r="F1153" t="s">
        <v>8219</v>
      </c>
      <c r="G1153" t="s">
        <v>8223</v>
      </c>
      <c r="H1153" t="s">
        <v>8245</v>
      </c>
      <c r="I1153" s="12">
        <v>42244.041666666672</v>
      </c>
      <c r="J1153" s="12">
        <v>42193.941759259258</v>
      </c>
      <c r="K1153" t="b">
        <v>0</v>
      </c>
      <c r="L1153">
        <v>0</v>
      </c>
      <c r="M1153" t="b">
        <v>0</v>
      </c>
      <c r="N1153" s="15" t="s">
        <v>8314</v>
      </c>
      <c r="O1153" t="s">
        <v>8329</v>
      </c>
    </row>
    <row r="1154" spans="1:15" ht="48" x14ac:dyDescent="0.2">
      <c r="A1154">
        <v>1232</v>
      </c>
      <c r="B1154" s="3" t="s">
        <v>1233</v>
      </c>
      <c r="C1154" s="3" t="s">
        <v>5342</v>
      </c>
      <c r="D1154" s="6">
        <v>5000</v>
      </c>
      <c r="E1154" s="8">
        <v>40</v>
      </c>
      <c r="F1154" t="s">
        <v>8219</v>
      </c>
      <c r="G1154" t="s">
        <v>8223</v>
      </c>
      <c r="H1154" t="s">
        <v>8245</v>
      </c>
      <c r="I1154" s="12">
        <v>41553.848032407412</v>
      </c>
      <c r="J1154" s="12">
        <v>41506.848032407412</v>
      </c>
      <c r="K1154" t="b">
        <v>0</v>
      </c>
      <c r="L1154">
        <v>1</v>
      </c>
      <c r="M1154" t="b">
        <v>0</v>
      </c>
      <c r="N1154" s="15" t="s">
        <v>8314</v>
      </c>
      <c r="O1154" t="s">
        <v>8329</v>
      </c>
    </row>
    <row r="1155" spans="1:15" ht="48" x14ac:dyDescent="0.2">
      <c r="A1155">
        <v>1233</v>
      </c>
      <c r="B1155" s="3" t="s">
        <v>1234</v>
      </c>
      <c r="C1155" s="3" t="s">
        <v>5343</v>
      </c>
      <c r="D1155" s="6">
        <v>1000</v>
      </c>
      <c r="E1155" s="8">
        <v>116</v>
      </c>
      <c r="F1155" t="s">
        <v>8219</v>
      </c>
      <c r="G1155" t="s">
        <v>8223</v>
      </c>
      <c r="H1155" t="s">
        <v>8245</v>
      </c>
      <c r="I1155" s="12">
        <v>40960.948773148149</v>
      </c>
      <c r="J1155" s="12">
        <v>40939.948773148149</v>
      </c>
      <c r="K1155" t="b">
        <v>0</v>
      </c>
      <c r="L1155">
        <v>6</v>
      </c>
      <c r="M1155" t="b">
        <v>0</v>
      </c>
      <c r="N1155" s="15" t="s">
        <v>8314</v>
      </c>
      <c r="O1155" t="s">
        <v>8329</v>
      </c>
    </row>
    <row r="1156" spans="1:15" ht="48" x14ac:dyDescent="0.2">
      <c r="A1156">
        <v>1234</v>
      </c>
      <c r="B1156" s="3" t="s">
        <v>1235</v>
      </c>
      <c r="C1156" s="3" t="s">
        <v>5344</v>
      </c>
      <c r="D1156" s="6">
        <v>50000</v>
      </c>
      <c r="E1156" s="8">
        <v>0</v>
      </c>
      <c r="F1156" t="s">
        <v>8219</v>
      </c>
      <c r="G1156" t="s">
        <v>8224</v>
      </c>
      <c r="H1156" t="s">
        <v>8246</v>
      </c>
      <c r="I1156" s="12">
        <v>42037.788680555561</v>
      </c>
      <c r="J1156" s="12">
        <v>42007.788680555561</v>
      </c>
      <c r="K1156" t="b">
        <v>0</v>
      </c>
      <c r="L1156">
        <v>0</v>
      </c>
      <c r="M1156" t="b">
        <v>0</v>
      </c>
      <c r="N1156" s="15" t="s">
        <v>8314</v>
      </c>
      <c r="O1156" t="s">
        <v>8329</v>
      </c>
    </row>
    <row r="1157" spans="1:15" ht="48" x14ac:dyDescent="0.2">
      <c r="A1157">
        <v>1235</v>
      </c>
      <c r="B1157" s="3" t="s">
        <v>1236</v>
      </c>
      <c r="C1157" s="3" t="s">
        <v>5345</v>
      </c>
      <c r="D1157" s="6">
        <v>7534</v>
      </c>
      <c r="E1157" s="8">
        <v>210</v>
      </c>
      <c r="F1157" t="s">
        <v>8219</v>
      </c>
      <c r="G1157" t="s">
        <v>8223</v>
      </c>
      <c r="H1157" t="s">
        <v>8245</v>
      </c>
      <c r="I1157" s="12">
        <v>41623.135405092595</v>
      </c>
      <c r="J1157" s="12">
        <v>41583.135405092595</v>
      </c>
      <c r="K1157" t="b">
        <v>0</v>
      </c>
      <c r="L1157">
        <v>6</v>
      </c>
      <c r="M1157" t="b">
        <v>0</v>
      </c>
      <c r="N1157" s="15" t="s">
        <v>8314</v>
      </c>
      <c r="O1157" t="s">
        <v>8329</v>
      </c>
    </row>
    <row r="1158" spans="1:15" ht="16" x14ac:dyDescent="0.2">
      <c r="A1158">
        <v>1236</v>
      </c>
      <c r="B1158" s="3" t="s">
        <v>1237</v>
      </c>
      <c r="C1158" s="3" t="s">
        <v>5346</v>
      </c>
      <c r="D1158" s="6">
        <v>2500</v>
      </c>
      <c r="E1158" s="8">
        <v>0</v>
      </c>
      <c r="F1158" t="s">
        <v>8219</v>
      </c>
      <c r="G1158" t="s">
        <v>8223</v>
      </c>
      <c r="H1158" t="s">
        <v>8245</v>
      </c>
      <c r="I1158" s="12">
        <v>41118.666666666664</v>
      </c>
      <c r="J1158" s="12">
        <v>41110.680138888885</v>
      </c>
      <c r="K1158" t="b">
        <v>0</v>
      </c>
      <c r="L1158">
        <v>0</v>
      </c>
      <c r="M1158" t="b">
        <v>0</v>
      </c>
      <c r="N1158" s="15" t="s">
        <v>8314</v>
      </c>
      <c r="O1158" t="s">
        <v>8329</v>
      </c>
    </row>
    <row r="1159" spans="1:15" ht="48" x14ac:dyDescent="0.2">
      <c r="A1159">
        <v>1237</v>
      </c>
      <c r="B1159" s="3" t="s">
        <v>1238</v>
      </c>
      <c r="C1159" s="3" t="s">
        <v>5347</v>
      </c>
      <c r="D1159" s="6">
        <v>25000</v>
      </c>
      <c r="E1159" s="8">
        <v>0</v>
      </c>
      <c r="F1159" t="s">
        <v>8219</v>
      </c>
      <c r="G1159" t="s">
        <v>8223</v>
      </c>
      <c r="H1159" t="s">
        <v>8245</v>
      </c>
      <c r="I1159" s="12">
        <v>41145.283159722225</v>
      </c>
      <c r="J1159" s="12">
        <v>41125.283159722225</v>
      </c>
      <c r="K1159" t="b">
        <v>0</v>
      </c>
      <c r="L1159">
        <v>0</v>
      </c>
      <c r="M1159" t="b">
        <v>0</v>
      </c>
      <c r="N1159" s="15" t="s">
        <v>8314</v>
      </c>
      <c r="O1159" t="s">
        <v>8329</v>
      </c>
    </row>
    <row r="1160" spans="1:15" ht="48" x14ac:dyDescent="0.2">
      <c r="A1160">
        <v>1238</v>
      </c>
      <c r="B1160" s="3" t="s">
        <v>1239</v>
      </c>
      <c r="C1160" s="3" t="s">
        <v>5348</v>
      </c>
      <c r="D1160" s="6">
        <v>1000</v>
      </c>
      <c r="E1160" s="8">
        <v>178</v>
      </c>
      <c r="F1160" t="s">
        <v>8219</v>
      </c>
      <c r="G1160" t="s">
        <v>8223</v>
      </c>
      <c r="H1160" t="s">
        <v>8245</v>
      </c>
      <c r="I1160" s="12">
        <v>40761.61037037037</v>
      </c>
      <c r="J1160" s="12">
        <v>40731.61037037037</v>
      </c>
      <c r="K1160" t="b">
        <v>0</v>
      </c>
      <c r="L1160">
        <v>3</v>
      </c>
      <c r="M1160" t="b">
        <v>0</v>
      </c>
      <c r="N1160" s="15" t="s">
        <v>8314</v>
      </c>
      <c r="O1160" t="s">
        <v>8329</v>
      </c>
    </row>
    <row r="1161" spans="1:15" ht="32" x14ac:dyDescent="0.2">
      <c r="A1161">
        <v>1239</v>
      </c>
      <c r="B1161" s="3" t="s">
        <v>1240</v>
      </c>
      <c r="C1161" s="3" t="s">
        <v>5349</v>
      </c>
      <c r="D1161" s="6">
        <v>2500</v>
      </c>
      <c r="E1161" s="8">
        <v>0</v>
      </c>
      <c r="F1161" t="s">
        <v>8219</v>
      </c>
      <c r="G1161" t="s">
        <v>8223</v>
      </c>
      <c r="H1161" t="s">
        <v>8245</v>
      </c>
      <c r="I1161" s="12">
        <v>40913.962581018517</v>
      </c>
      <c r="J1161" s="12">
        <v>40883.962581018517</v>
      </c>
      <c r="K1161" t="b">
        <v>0</v>
      </c>
      <c r="L1161">
        <v>0</v>
      </c>
      <c r="M1161" t="b">
        <v>0</v>
      </c>
      <c r="N1161" s="15" t="s">
        <v>8314</v>
      </c>
      <c r="O1161" t="s">
        <v>8329</v>
      </c>
    </row>
    <row r="1162" spans="1:15" ht="32" x14ac:dyDescent="0.2">
      <c r="A1162">
        <v>1240</v>
      </c>
      <c r="B1162" s="3" t="s">
        <v>1241</v>
      </c>
      <c r="C1162" s="3" t="s">
        <v>5350</v>
      </c>
      <c r="D1162" s="6">
        <v>8000</v>
      </c>
      <c r="E1162" s="8">
        <v>241</v>
      </c>
      <c r="F1162" t="s">
        <v>8219</v>
      </c>
      <c r="G1162" t="s">
        <v>8223</v>
      </c>
      <c r="H1162" t="s">
        <v>8245</v>
      </c>
      <c r="I1162" s="12">
        <v>41467.910416666666</v>
      </c>
      <c r="J1162" s="12">
        <v>41409.040011574078</v>
      </c>
      <c r="K1162" t="b">
        <v>0</v>
      </c>
      <c r="L1162">
        <v>8</v>
      </c>
      <c r="M1162" t="b">
        <v>0</v>
      </c>
      <c r="N1162" s="15" t="s">
        <v>8314</v>
      </c>
      <c r="O1162" t="s">
        <v>8329</v>
      </c>
    </row>
    <row r="1163" spans="1:15" ht="48" x14ac:dyDescent="0.2">
      <c r="A1163">
        <v>1241</v>
      </c>
      <c r="B1163" s="3" t="s">
        <v>1242</v>
      </c>
      <c r="C1163" s="3" t="s">
        <v>5351</v>
      </c>
      <c r="D1163" s="6">
        <v>5000</v>
      </c>
      <c r="E1163" s="8">
        <v>2537</v>
      </c>
      <c r="F1163" t="s">
        <v>8219</v>
      </c>
      <c r="G1163" t="s">
        <v>8223</v>
      </c>
      <c r="H1163" t="s">
        <v>8245</v>
      </c>
      <c r="I1163" s="12">
        <v>41946.249305555553</v>
      </c>
      <c r="J1163" s="12">
        <v>41923.837731481479</v>
      </c>
      <c r="K1163" t="b">
        <v>0</v>
      </c>
      <c r="L1163">
        <v>34</v>
      </c>
      <c r="M1163" t="b">
        <v>0</v>
      </c>
      <c r="N1163" s="15" t="s">
        <v>8314</v>
      </c>
      <c r="O1163" t="s">
        <v>8329</v>
      </c>
    </row>
    <row r="1164" spans="1:15" ht="48" x14ac:dyDescent="0.2">
      <c r="A1164">
        <v>1242</v>
      </c>
      <c r="B1164" s="3" t="s">
        <v>1243</v>
      </c>
      <c r="C1164" s="3" t="s">
        <v>5352</v>
      </c>
      <c r="D1164" s="6">
        <v>911</v>
      </c>
      <c r="E1164" s="8">
        <v>5</v>
      </c>
      <c r="F1164" t="s">
        <v>8219</v>
      </c>
      <c r="G1164" t="s">
        <v>8223</v>
      </c>
      <c r="H1164" t="s">
        <v>8245</v>
      </c>
      <c r="I1164" s="12">
        <v>40797.554166666669</v>
      </c>
      <c r="J1164" s="12">
        <v>40782.165532407409</v>
      </c>
      <c r="K1164" t="b">
        <v>0</v>
      </c>
      <c r="L1164">
        <v>1</v>
      </c>
      <c r="M1164" t="b">
        <v>0</v>
      </c>
      <c r="N1164" s="15" t="s">
        <v>8314</v>
      </c>
      <c r="O1164" t="s">
        <v>8329</v>
      </c>
    </row>
    <row r="1165" spans="1:15" ht="48" x14ac:dyDescent="0.2">
      <c r="A1165">
        <v>1243</v>
      </c>
      <c r="B1165" s="3" t="s">
        <v>1244</v>
      </c>
      <c r="C1165" s="3" t="s">
        <v>5353</v>
      </c>
      <c r="D1165" s="6">
        <v>12000</v>
      </c>
      <c r="E1165" s="8">
        <v>1691</v>
      </c>
      <c r="F1165" t="s">
        <v>8219</v>
      </c>
      <c r="G1165" t="s">
        <v>8223</v>
      </c>
      <c r="H1165" t="s">
        <v>8245</v>
      </c>
      <c r="I1165" s="12">
        <v>40732.875</v>
      </c>
      <c r="J1165" s="12">
        <v>40671.879293981481</v>
      </c>
      <c r="K1165" t="b">
        <v>0</v>
      </c>
      <c r="L1165">
        <v>38</v>
      </c>
      <c r="M1165" t="b">
        <v>0</v>
      </c>
      <c r="N1165" s="15" t="s">
        <v>8314</v>
      </c>
      <c r="O1165" t="s">
        <v>8329</v>
      </c>
    </row>
    <row r="1166" spans="1:15" ht="48" x14ac:dyDescent="0.2">
      <c r="A1166">
        <v>1244</v>
      </c>
      <c r="B1166" s="3" t="s">
        <v>1245</v>
      </c>
      <c r="C1166" s="3" t="s">
        <v>5354</v>
      </c>
      <c r="D1166" s="6">
        <v>2000</v>
      </c>
      <c r="E1166" s="8">
        <v>2076</v>
      </c>
      <c r="F1166" t="s">
        <v>8218</v>
      </c>
      <c r="G1166" t="s">
        <v>8223</v>
      </c>
      <c r="H1166" t="s">
        <v>8245</v>
      </c>
      <c r="I1166" s="12">
        <v>41386.875</v>
      </c>
      <c r="J1166" s="12">
        <v>41355.825497685182</v>
      </c>
      <c r="K1166" t="b">
        <v>1</v>
      </c>
      <c r="L1166">
        <v>45</v>
      </c>
      <c r="M1166" t="b">
        <v>1</v>
      </c>
      <c r="N1166" s="15" t="s">
        <v>8314</v>
      </c>
      <c r="O1166" t="s">
        <v>8315</v>
      </c>
    </row>
    <row r="1167" spans="1:15" ht="48" x14ac:dyDescent="0.2">
      <c r="A1167">
        <v>1245</v>
      </c>
      <c r="B1167" s="3" t="s">
        <v>1246</v>
      </c>
      <c r="C1167" s="3" t="s">
        <v>5355</v>
      </c>
      <c r="D1167" s="6">
        <v>2000</v>
      </c>
      <c r="E1167" s="8">
        <v>2405</v>
      </c>
      <c r="F1167" t="s">
        <v>8218</v>
      </c>
      <c r="G1167" t="s">
        <v>8223</v>
      </c>
      <c r="H1167" t="s">
        <v>8245</v>
      </c>
      <c r="I1167" s="12">
        <v>41804.599930555552</v>
      </c>
      <c r="J1167" s="12">
        <v>41774.599930555552</v>
      </c>
      <c r="K1167" t="b">
        <v>1</v>
      </c>
      <c r="L1167">
        <v>17</v>
      </c>
      <c r="M1167" t="b">
        <v>1</v>
      </c>
      <c r="N1167" s="15" t="s">
        <v>8314</v>
      </c>
      <c r="O1167" t="s">
        <v>8315</v>
      </c>
    </row>
    <row r="1168" spans="1:15" ht="48" x14ac:dyDescent="0.2">
      <c r="A1168">
        <v>1246</v>
      </c>
      <c r="B1168" s="3" t="s">
        <v>1247</v>
      </c>
      <c r="C1168" s="3" t="s">
        <v>5356</v>
      </c>
      <c r="D1168" s="6">
        <v>2000</v>
      </c>
      <c r="E1168" s="8">
        <v>2340</v>
      </c>
      <c r="F1168" t="s">
        <v>8218</v>
      </c>
      <c r="G1168" t="s">
        <v>8223</v>
      </c>
      <c r="H1168" t="s">
        <v>8245</v>
      </c>
      <c r="I1168" s="12">
        <v>40883.085057870368</v>
      </c>
      <c r="J1168" s="12">
        <v>40838.043391203704</v>
      </c>
      <c r="K1168" t="b">
        <v>1</v>
      </c>
      <c r="L1168">
        <v>31</v>
      </c>
      <c r="M1168" t="b">
        <v>1</v>
      </c>
      <c r="N1168" s="15" t="s">
        <v>8314</v>
      </c>
      <c r="O1168" t="s">
        <v>8315</v>
      </c>
    </row>
    <row r="1169" spans="1:15" ht="32" x14ac:dyDescent="0.2">
      <c r="A1169">
        <v>1247</v>
      </c>
      <c r="B1169" s="3" t="s">
        <v>1248</v>
      </c>
      <c r="C1169" s="3" t="s">
        <v>5357</v>
      </c>
      <c r="D1169" s="6">
        <v>3500</v>
      </c>
      <c r="E1169" s="8">
        <v>4275</v>
      </c>
      <c r="F1169" t="s">
        <v>8218</v>
      </c>
      <c r="G1169" t="s">
        <v>8223</v>
      </c>
      <c r="H1169" t="s">
        <v>8245</v>
      </c>
      <c r="I1169" s="12">
        <v>41400.292303240742</v>
      </c>
      <c r="J1169" s="12">
        <v>41370.292303240742</v>
      </c>
      <c r="K1169" t="b">
        <v>1</v>
      </c>
      <c r="L1169">
        <v>50</v>
      </c>
      <c r="M1169" t="b">
        <v>1</v>
      </c>
      <c r="N1169" s="15" t="s">
        <v>8314</v>
      </c>
      <c r="O1169" t="s">
        <v>8315</v>
      </c>
    </row>
    <row r="1170" spans="1:15" ht="32" x14ac:dyDescent="0.2">
      <c r="A1170">
        <v>1248</v>
      </c>
      <c r="B1170" s="3" t="s">
        <v>1249</v>
      </c>
      <c r="C1170" s="3" t="s">
        <v>5358</v>
      </c>
      <c r="D1170" s="6">
        <v>2500</v>
      </c>
      <c r="E1170" s="8">
        <v>3791</v>
      </c>
      <c r="F1170" t="s">
        <v>8218</v>
      </c>
      <c r="G1170" t="s">
        <v>8223</v>
      </c>
      <c r="H1170" t="s">
        <v>8245</v>
      </c>
      <c r="I1170" s="12">
        <v>41803.290972222225</v>
      </c>
      <c r="J1170" s="12">
        <v>41767.656863425924</v>
      </c>
      <c r="K1170" t="b">
        <v>1</v>
      </c>
      <c r="L1170">
        <v>59</v>
      </c>
      <c r="M1170" t="b">
        <v>1</v>
      </c>
      <c r="N1170" s="15" t="s">
        <v>8314</v>
      </c>
      <c r="O1170" t="s">
        <v>8315</v>
      </c>
    </row>
    <row r="1171" spans="1:15" ht="48" x14ac:dyDescent="0.2">
      <c r="A1171">
        <v>1249</v>
      </c>
      <c r="B1171" s="3" t="s">
        <v>1250</v>
      </c>
      <c r="C1171" s="3" t="s">
        <v>5359</v>
      </c>
      <c r="D1171" s="6">
        <v>5000</v>
      </c>
      <c r="E1171" s="8">
        <v>5222</v>
      </c>
      <c r="F1171" t="s">
        <v>8218</v>
      </c>
      <c r="G1171" t="s">
        <v>8223</v>
      </c>
      <c r="H1171" t="s">
        <v>8245</v>
      </c>
      <c r="I1171" s="12">
        <v>41097.74086805556</v>
      </c>
      <c r="J1171" s="12">
        <v>41067.74086805556</v>
      </c>
      <c r="K1171" t="b">
        <v>1</v>
      </c>
      <c r="L1171">
        <v>81</v>
      </c>
      <c r="M1171" t="b">
        <v>1</v>
      </c>
      <c r="N1171" s="15" t="s">
        <v>8314</v>
      </c>
      <c r="O1171" t="s">
        <v>8315</v>
      </c>
    </row>
    <row r="1172" spans="1:15" ht="48" x14ac:dyDescent="0.2">
      <c r="A1172">
        <v>1250</v>
      </c>
      <c r="B1172" s="3" t="s">
        <v>1251</v>
      </c>
      <c r="C1172" s="3" t="s">
        <v>5360</v>
      </c>
      <c r="D1172" s="6">
        <v>30000</v>
      </c>
      <c r="E1172" s="8">
        <v>60046</v>
      </c>
      <c r="F1172" t="s">
        <v>8218</v>
      </c>
      <c r="G1172" t="s">
        <v>8223</v>
      </c>
      <c r="H1172" t="s">
        <v>8245</v>
      </c>
      <c r="I1172" s="12">
        <v>41888.64271990741</v>
      </c>
      <c r="J1172" s="12">
        <v>41843.64271990741</v>
      </c>
      <c r="K1172" t="b">
        <v>1</v>
      </c>
      <c r="L1172">
        <v>508</v>
      </c>
      <c r="M1172" t="b">
        <v>1</v>
      </c>
      <c r="N1172" s="15" t="s">
        <v>8314</v>
      </c>
      <c r="O1172" t="s">
        <v>8315</v>
      </c>
    </row>
    <row r="1173" spans="1:15" ht="32" x14ac:dyDescent="0.2">
      <c r="A1173">
        <v>1251</v>
      </c>
      <c r="B1173" s="3" t="s">
        <v>1252</v>
      </c>
      <c r="C1173" s="3" t="s">
        <v>5361</v>
      </c>
      <c r="D1173" s="6">
        <v>6000</v>
      </c>
      <c r="E1173" s="8">
        <v>6108</v>
      </c>
      <c r="F1173" t="s">
        <v>8218</v>
      </c>
      <c r="G1173" t="s">
        <v>8223</v>
      </c>
      <c r="H1173" t="s">
        <v>8245</v>
      </c>
      <c r="I1173" s="12">
        <v>40811.814432870371</v>
      </c>
      <c r="J1173" s="12">
        <v>40751.814432870371</v>
      </c>
      <c r="K1173" t="b">
        <v>1</v>
      </c>
      <c r="L1173">
        <v>74</v>
      </c>
      <c r="M1173" t="b">
        <v>1</v>
      </c>
      <c r="N1173" s="15" t="s">
        <v>8314</v>
      </c>
      <c r="O1173" t="s">
        <v>8315</v>
      </c>
    </row>
    <row r="1174" spans="1:15" ht="48" x14ac:dyDescent="0.2">
      <c r="A1174">
        <v>1252</v>
      </c>
      <c r="B1174" s="3" t="s">
        <v>1253</v>
      </c>
      <c r="C1174" s="3" t="s">
        <v>5362</v>
      </c>
      <c r="D1174" s="6">
        <v>3500</v>
      </c>
      <c r="E1174" s="8">
        <v>4818</v>
      </c>
      <c r="F1174" t="s">
        <v>8218</v>
      </c>
      <c r="G1174" t="s">
        <v>8223</v>
      </c>
      <c r="H1174" t="s">
        <v>8245</v>
      </c>
      <c r="I1174" s="12">
        <v>41571.988067129627</v>
      </c>
      <c r="J1174" s="12">
        <v>41543.988067129627</v>
      </c>
      <c r="K1174" t="b">
        <v>1</v>
      </c>
      <c r="L1174">
        <v>141</v>
      </c>
      <c r="M1174" t="b">
        <v>1</v>
      </c>
      <c r="N1174" s="15" t="s">
        <v>8314</v>
      </c>
      <c r="O1174" t="s">
        <v>8315</v>
      </c>
    </row>
    <row r="1175" spans="1:15" ht="48" x14ac:dyDescent="0.2">
      <c r="A1175">
        <v>1253</v>
      </c>
      <c r="B1175" s="3" t="s">
        <v>1254</v>
      </c>
      <c r="C1175" s="3" t="s">
        <v>5363</v>
      </c>
      <c r="D1175" s="6">
        <v>10</v>
      </c>
      <c r="E1175" s="8">
        <v>30383.32</v>
      </c>
      <c r="F1175" t="s">
        <v>8218</v>
      </c>
      <c r="G1175" t="s">
        <v>8223</v>
      </c>
      <c r="H1175" t="s">
        <v>8245</v>
      </c>
      <c r="I1175" s="12">
        <v>41885.783645833333</v>
      </c>
      <c r="J1175" s="12">
        <v>41855.783645833333</v>
      </c>
      <c r="K1175" t="b">
        <v>1</v>
      </c>
      <c r="L1175">
        <v>711</v>
      </c>
      <c r="M1175" t="b">
        <v>1</v>
      </c>
      <c r="N1175" s="15" t="s">
        <v>8314</v>
      </c>
      <c r="O1175" t="s">
        <v>8315</v>
      </c>
    </row>
    <row r="1176" spans="1:15" ht="48" x14ac:dyDescent="0.2">
      <c r="A1176">
        <v>1254</v>
      </c>
      <c r="B1176" s="3" t="s">
        <v>1255</v>
      </c>
      <c r="C1176" s="3" t="s">
        <v>5364</v>
      </c>
      <c r="D1176" s="6">
        <v>6700</v>
      </c>
      <c r="E1176" s="8">
        <v>13323</v>
      </c>
      <c r="F1176" t="s">
        <v>8218</v>
      </c>
      <c r="G1176" t="s">
        <v>8223</v>
      </c>
      <c r="H1176" t="s">
        <v>8245</v>
      </c>
      <c r="I1176" s="12">
        <v>40544.207638888889</v>
      </c>
      <c r="J1176" s="12">
        <v>40487.621365740742</v>
      </c>
      <c r="K1176" t="b">
        <v>1</v>
      </c>
      <c r="L1176">
        <v>141</v>
      </c>
      <c r="M1176" t="b">
        <v>1</v>
      </c>
      <c r="N1176" s="15" t="s">
        <v>8314</v>
      </c>
      <c r="O1176" t="s">
        <v>8315</v>
      </c>
    </row>
    <row r="1177" spans="1:15" ht="48" x14ac:dyDescent="0.2">
      <c r="A1177">
        <v>1255</v>
      </c>
      <c r="B1177" s="3" t="s">
        <v>1256</v>
      </c>
      <c r="C1177" s="3" t="s">
        <v>5365</v>
      </c>
      <c r="D1177" s="6">
        <v>3000</v>
      </c>
      <c r="E1177" s="8">
        <v>6071</v>
      </c>
      <c r="F1177" t="s">
        <v>8218</v>
      </c>
      <c r="G1177" t="s">
        <v>8223</v>
      </c>
      <c r="H1177" t="s">
        <v>8245</v>
      </c>
      <c r="I1177" s="12">
        <v>41609.887175925927</v>
      </c>
      <c r="J1177" s="12">
        <v>41579.845509259263</v>
      </c>
      <c r="K1177" t="b">
        <v>1</v>
      </c>
      <c r="L1177">
        <v>109</v>
      </c>
      <c r="M1177" t="b">
        <v>1</v>
      </c>
      <c r="N1177" s="15" t="s">
        <v>8314</v>
      </c>
      <c r="O1177" t="s">
        <v>8315</v>
      </c>
    </row>
    <row r="1178" spans="1:15" ht="48" x14ac:dyDescent="0.2">
      <c r="A1178">
        <v>1256</v>
      </c>
      <c r="B1178" s="3" t="s">
        <v>1257</v>
      </c>
      <c r="C1178" s="3" t="s">
        <v>5366</v>
      </c>
      <c r="D1178" s="6">
        <v>30000</v>
      </c>
      <c r="E1178" s="8">
        <v>35389.129999999997</v>
      </c>
      <c r="F1178" t="s">
        <v>8218</v>
      </c>
      <c r="G1178" t="s">
        <v>8223</v>
      </c>
      <c r="H1178" t="s">
        <v>8245</v>
      </c>
      <c r="I1178" s="12">
        <v>40951.919340277782</v>
      </c>
      <c r="J1178" s="12">
        <v>40921.919340277782</v>
      </c>
      <c r="K1178" t="b">
        <v>1</v>
      </c>
      <c r="L1178">
        <v>361</v>
      </c>
      <c r="M1178" t="b">
        <v>1</v>
      </c>
      <c r="N1178" s="15" t="s">
        <v>8314</v>
      </c>
      <c r="O1178" t="s">
        <v>8315</v>
      </c>
    </row>
    <row r="1179" spans="1:15" ht="48" x14ac:dyDescent="0.2">
      <c r="A1179">
        <v>1257</v>
      </c>
      <c r="B1179" s="3" t="s">
        <v>1258</v>
      </c>
      <c r="C1179" s="3" t="s">
        <v>5367</v>
      </c>
      <c r="D1179" s="6">
        <v>5500</v>
      </c>
      <c r="E1179" s="8">
        <v>16210</v>
      </c>
      <c r="F1179" t="s">
        <v>8218</v>
      </c>
      <c r="G1179" t="s">
        <v>8223</v>
      </c>
      <c r="H1179" t="s">
        <v>8245</v>
      </c>
      <c r="I1179" s="12">
        <v>40636.043865740743</v>
      </c>
      <c r="J1179" s="12">
        <v>40587.085532407407</v>
      </c>
      <c r="K1179" t="b">
        <v>1</v>
      </c>
      <c r="L1179">
        <v>176</v>
      </c>
      <c r="M1179" t="b">
        <v>1</v>
      </c>
      <c r="N1179" s="15" t="s">
        <v>8314</v>
      </c>
      <c r="O1179" t="s">
        <v>8315</v>
      </c>
    </row>
    <row r="1180" spans="1:15" ht="48" x14ac:dyDescent="0.2">
      <c r="A1180">
        <v>1258</v>
      </c>
      <c r="B1180" s="3" t="s">
        <v>1259</v>
      </c>
      <c r="C1180" s="3" t="s">
        <v>5368</v>
      </c>
      <c r="D1180" s="6">
        <v>12000</v>
      </c>
      <c r="E1180" s="8">
        <v>25577.56</v>
      </c>
      <c r="F1180" t="s">
        <v>8218</v>
      </c>
      <c r="G1180" t="s">
        <v>8223</v>
      </c>
      <c r="H1180" t="s">
        <v>8245</v>
      </c>
      <c r="I1180" s="12">
        <v>41517.611250000002</v>
      </c>
      <c r="J1180" s="12">
        <v>41487.611250000002</v>
      </c>
      <c r="K1180" t="b">
        <v>1</v>
      </c>
      <c r="L1180">
        <v>670</v>
      </c>
      <c r="M1180" t="b">
        <v>1</v>
      </c>
      <c r="N1180" s="15" t="s">
        <v>8314</v>
      </c>
      <c r="O1180" t="s">
        <v>8315</v>
      </c>
    </row>
    <row r="1181" spans="1:15" ht="32" x14ac:dyDescent="0.2">
      <c r="A1181">
        <v>1259</v>
      </c>
      <c r="B1181" s="3" t="s">
        <v>1260</v>
      </c>
      <c r="C1181" s="3" t="s">
        <v>5369</v>
      </c>
      <c r="D1181" s="6">
        <v>2500</v>
      </c>
      <c r="E1181" s="8">
        <v>2606</v>
      </c>
      <c r="F1181" t="s">
        <v>8218</v>
      </c>
      <c r="G1181" t="s">
        <v>8223</v>
      </c>
      <c r="H1181" t="s">
        <v>8245</v>
      </c>
      <c r="I1181" s="12">
        <v>41799.165972222225</v>
      </c>
      <c r="J1181" s="12">
        <v>41766.970648148148</v>
      </c>
      <c r="K1181" t="b">
        <v>1</v>
      </c>
      <c r="L1181">
        <v>96</v>
      </c>
      <c r="M1181" t="b">
        <v>1</v>
      </c>
      <c r="N1181" s="15" t="s">
        <v>8314</v>
      </c>
      <c r="O1181" t="s">
        <v>8315</v>
      </c>
    </row>
    <row r="1182" spans="1:15" ht="48" x14ac:dyDescent="0.2">
      <c r="A1182">
        <v>1260</v>
      </c>
      <c r="B1182" s="3" t="s">
        <v>1261</v>
      </c>
      <c r="C1182" s="3" t="s">
        <v>5370</v>
      </c>
      <c r="D1182" s="6">
        <v>3300</v>
      </c>
      <c r="E1182" s="8">
        <v>3751</v>
      </c>
      <c r="F1182" t="s">
        <v>8218</v>
      </c>
      <c r="G1182" t="s">
        <v>8223</v>
      </c>
      <c r="H1182" t="s">
        <v>8245</v>
      </c>
      <c r="I1182" s="12">
        <v>41696.842824074076</v>
      </c>
      <c r="J1182" s="12">
        <v>41666.842824074076</v>
      </c>
      <c r="K1182" t="b">
        <v>1</v>
      </c>
      <c r="L1182">
        <v>74</v>
      </c>
      <c r="M1182" t="b">
        <v>1</v>
      </c>
      <c r="N1182" s="15" t="s">
        <v>8314</v>
      </c>
      <c r="O1182" t="s">
        <v>8315</v>
      </c>
    </row>
    <row r="1183" spans="1:15" ht="32" x14ac:dyDescent="0.2">
      <c r="A1183">
        <v>1261</v>
      </c>
      <c r="B1183" s="3" t="s">
        <v>1262</v>
      </c>
      <c r="C1183" s="3" t="s">
        <v>5371</v>
      </c>
      <c r="D1183" s="6">
        <v>2000</v>
      </c>
      <c r="E1183" s="8">
        <v>2025</v>
      </c>
      <c r="F1183" t="s">
        <v>8218</v>
      </c>
      <c r="G1183" t="s">
        <v>8223</v>
      </c>
      <c r="H1183" t="s">
        <v>8245</v>
      </c>
      <c r="I1183" s="12">
        <v>41668.342905092592</v>
      </c>
      <c r="J1183" s="12">
        <v>41638.342905092592</v>
      </c>
      <c r="K1183" t="b">
        <v>1</v>
      </c>
      <c r="L1183">
        <v>52</v>
      </c>
      <c r="M1183" t="b">
        <v>1</v>
      </c>
      <c r="N1183" s="15" t="s">
        <v>8314</v>
      </c>
      <c r="O1183" t="s">
        <v>8315</v>
      </c>
    </row>
    <row r="1184" spans="1:15" ht="48" x14ac:dyDescent="0.2">
      <c r="A1184">
        <v>1262</v>
      </c>
      <c r="B1184" s="3" t="s">
        <v>1263</v>
      </c>
      <c r="C1184" s="3" t="s">
        <v>5372</v>
      </c>
      <c r="D1184" s="6">
        <v>6500</v>
      </c>
      <c r="E1184" s="8">
        <v>8152</v>
      </c>
      <c r="F1184" t="s">
        <v>8218</v>
      </c>
      <c r="G1184" t="s">
        <v>8228</v>
      </c>
      <c r="H1184" t="s">
        <v>8250</v>
      </c>
      <c r="I1184" s="12">
        <v>41686.762638888889</v>
      </c>
      <c r="J1184" s="12">
        <v>41656.762638888889</v>
      </c>
      <c r="K1184" t="b">
        <v>1</v>
      </c>
      <c r="L1184">
        <v>105</v>
      </c>
      <c r="M1184" t="b">
        <v>1</v>
      </c>
      <c r="N1184" s="15" t="s">
        <v>8314</v>
      </c>
      <c r="O1184" t="s">
        <v>8315</v>
      </c>
    </row>
    <row r="1185" spans="1:15" ht="32" x14ac:dyDescent="0.2">
      <c r="A1185">
        <v>1263</v>
      </c>
      <c r="B1185" s="3" t="s">
        <v>1264</v>
      </c>
      <c r="C1185" s="3" t="s">
        <v>5373</v>
      </c>
      <c r="D1185" s="6">
        <v>1500</v>
      </c>
      <c r="E1185" s="8">
        <v>1785</v>
      </c>
      <c r="F1185" t="s">
        <v>8218</v>
      </c>
      <c r="G1185" t="s">
        <v>8223</v>
      </c>
      <c r="H1185" t="s">
        <v>8245</v>
      </c>
      <c r="I1185" s="12">
        <v>41727.041666666664</v>
      </c>
      <c r="J1185" s="12">
        <v>41692.084143518521</v>
      </c>
      <c r="K1185" t="b">
        <v>1</v>
      </c>
      <c r="L1185">
        <v>41</v>
      </c>
      <c r="M1185" t="b">
        <v>1</v>
      </c>
      <c r="N1185" s="15" t="s">
        <v>8314</v>
      </c>
      <c r="O1185" t="s">
        <v>8315</v>
      </c>
    </row>
    <row r="1186" spans="1:15" ht="48" x14ac:dyDescent="0.2">
      <c r="A1186">
        <v>1264</v>
      </c>
      <c r="B1186" s="3" t="s">
        <v>1265</v>
      </c>
      <c r="C1186" s="3" t="s">
        <v>5374</v>
      </c>
      <c r="D1186" s="6">
        <v>650</v>
      </c>
      <c r="E1186" s="8">
        <v>1082</v>
      </c>
      <c r="F1186" t="s">
        <v>8218</v>
      </c>
      <c r="G1186" t="s">
        <v>8223</v>
      </c>
      <c r="H1186" t="s">
        <v>8245</v>
      </c>
      <c r="I1186" s="12">
        <v>41576.662997685184</v>
      </c>
      <c r="J1186" s="12">
        <v>41547.662997685184</v>
      </c>
      <c r="K1186" t="b">
        <v>1</v>
      </c>
      <c r="L1186">
        <v>34</v>
      </c>
      <c r="M1186" t="b">
        <v>1</v>
      </c>
      <c r="N1186" s="15" t="s">
        <v>8314</v>
      </c>
      <c r="O1186" t="s">
        <v>8315</v>
      </c>
    </row>
    <row r="1187" spans="1:15" ht="64" x14ac:dyDescent="0.2">
      <c r="A1187">
        <v>1265</v>
      </c>
      <c r="B1187" s="3" t="s">
        <v>1266</v>
      </c>
      <c r="C1187" s="3" t="s">
        <v>5375</v>
      </c>
      <c r="D1187" s="6">
        <v>3500</v>
      </c>
      <c r="E1187" s="8">
        <v>4170.17</v>
      </c>
      <c r="F1187" t="s">
        <v>8218</v>
      </c>
      <c r="G1187" t="s">
        <v>8223</v>
      </c>
      <c r="H1187" t="s">
        <v>8245</v>
      </c>
      <c r="I1187" s="12">
        <v>40512.655266203699</v>
      </c>
      <c r="J1187" s="12">
        <v>40465.655266203699</v>
      </c>
      <c r="K1187" t="b">
        <v>1</v>
      </c>
      <c r="L1187">
        <v>66</v>
      </c>
      <c r="M1187" t="b">
        <v>1</v>
      </c>
      <c r="N1187" s="15" t="s">
        <v>8314</v>
      </c>
      <c r="O1187" t="s">
        <v>8315</v>
      </c>
    </row>
    <row r="1188" spans="1:15" ht="32" x14ac:dyDescent="0.2">
      <c r="A1188">
        <v>1266</v>
      </c>
      <c r="B1188" s="3" t="s">
        <v>1267</v>
      </c>
      <c r="C1188" s="3" t="s">
        <v>5376</v>
      </c>
      <c r="D1188" s="6">
        <v>9500</v>
      </c>
      <c r="E1188" s="8">
        <v>9545</v>
      </c>
      <c r="F1188" t="s">
        <v>8218</v>
      </c>
      <c r="G1188" t="s">
        <v>8223</v>
      </c>
      <c r="H1188" t="s">
        <v>8245</v>
      </c>
      <c r="I1188" s="12">
        <v>41650.87667824074</v>
      </c>
      <c r="J1188" s="12">
        <v>41620.87667824074</v>
      </c>
      <c r="K1188" t="b">
        <v>1</v>
      </c>
      <c r="L1188">
        <v>50</v>
      </c>
      <c r="M1188" t="b">
        <v>1</v>
      </c>
      <c r="N1188" s="15" t="s">
        <v>8314</v>
      </c>
      <c r="O1188" t="s">
        <v>8315</v>
      </c>
    </row>
    <row r="1189" spans="1:15" ht="48" x14ac:dyDescent="0.2">
      <c r="A1189">
        <v>1267</v>
      </c>
      <c r="B1189" s="3" t="s">
        <v>1268</v>
      </c>
      <c r="C1189" s="3" t="s">
        <v>5377</v>
      </c>
      <c r="D1189" s="6">
        <v>22000</v>
      </c>
      <c r="E1189" s="8">
        <v>22396</v>
      </c>
      <c r="F1189" t="s">
        <v>8218</v>
      </c>
      <c r="G1189" t="s">
        <v>8223</v>
      </c>
      <c r="H1189" t="s">
        <v>8245</v>
      </c>
      <c r="I1189" s="12">
        <v>41479.585162037038</v>
      </c>
      <c r="J1189" s="12">
        <v>41449.585162037038</v>
      </c>
      <c r="K1189" t="b">
        <v>1</v>
      </c>
      <c r="L1189">
        <v>159</v>
      </c>
      <c r="M1189" t="b">
        <v>1</v>
      </c>
      <c r="N1189" s="15" t="s">
        <v>8314</v>
      </c>
      <c r="O1189" t="s">
        <v>8315</v>
      </c>
    </row>
    <row r="1190" spans="1:15" ht="32" x14ac:dyDescent="0.2">
      <c r="A1190">
        <v>1268</v>
      </c>
      <c r="B1190" s="3" t="s">
        <v>1269</v>
      </c>
      <c r="C1190" s="3" t="s">
        <v>5378</v>
      </c>
      <c r="D1190" s="6">
        <v>12000</v>
      </c>
      <c r="E1190" s="8">
        <v>14000</v>
      </c>
      <c r="F1190" t="s">
        <v>8218</v>
      </c>
      <c r="G1190" t="s">
        <v>8223</v>
      </c>
      <c r="H1190" t="s">
        <v>8245</v>
      </c>
      <c r="I1190" s="12">
        <v>41537.845451388886</v>
      </c>
      <c r="J1190" s="12">
        <v>41507.845451388886</v>
      </c>
      <c r="K1190" t="b">
        <v>1</v>
      </c>
      <c r="L1190">
        <v>182</v>
      </c>
      <c r="M1190" t="b">
        <v>1</v>
      </c>
      <c r="N1190" s="15" t="s">
        <v>8314</v>
      </c>
      <c r="O1190" t="s">
        <v>8315</v>
      </c>
    </row>
    <row r="1191" spans="1:15" ht="48" x14ac:dyDescent="0.2">
      <c r="A1191">
        <v>1269</v>
      </c>
      <c r="B1191" s="3" t="s">
        <v>1270</v>
      </c>
      <c r="C1191" s="3" t="s">
        <v>5379</v>
      </c>
      <c r="D1191" s="6">
        <v>18800</v>
      </c>
      <c r="E1191" s="8">
        <v>20426</v>
      </c>
      <c r="F1191" t="s">
        <v>8218</v>
      </c>
      <c r="G1191" t="s">
        <v>8223</v>
      </c>
      <c r="H1191" t="s">
        <v>8245</v>
      </c>
      <c r="I1191" s="12">
        <v>42476</v>
      </c>
      <c r="J1191" s="12">
        <v>42445.823055555549</v>
      </c>
      <c r="K1191" t="b">
        <v>1</v>
      </c>
      <c r="L1191">
        <v>206</v>
      </c>
      <c r="M1191" t="b">
        <v>1</v>
      </c>
      <c r="N1191" s="15" t="s">
        <v>8314</v>
      </c>
      <c r="O1191" t="s">
        <v>8315</v>
      </c>
    </row>
    <row r="1192" spans="1:15" ht="32" x14ac:dyDescent="0.2">
      <c r="A1192">
        <v>1270</v>
      </c>
      <c r="B1192" s="3" t="s">
        <v>1271</v>
      </c>
      <c r="C1192" s="3" t="s">
        <v>5380</v>
      </c>
      <c r="D1192" s="6">
        <v>10000</v>
      </c>
      <c r="E1192" s="8">
        <v>11472</v>
      </c>
      <c r="F1192" t="s">
        <v>8218</v>
      </c>
      <c r="G1192" t="s">
        <v>8223</v>
      </c>
      <c r="H1192" t="s">
        <v>8245</v>
      </c>
      <c r="I1192" s="12">
        <v>40993.815300925926</v>
      </c>
      <c r="J1192" s="12">
        <v>40933.856967592597</v>
      </c>
      <c r="K1192" t="b">
        <v>1</v>
      </c>
      <c r="L1192">
        <v>169</v>
      </c>
      <c r="M1192" t="b">
        <v>1</v>
      </c>
      <c r="N1192" s="15" t="s">
        <v>8314</v>
      </c>
      <c r="O1192" t="s">
        <v>8315</v>
      </c>
    </row>
    <row r="1193" spans="1:15" ht="48" x14ac:dyDescent="0.2">
      <c r="A1193">
        <v>1271</v>
      </c>
      <c r="B1193" s="3" t="s">
        <v>1272</v>
      </c>
      <c r="C1193" s="3" t="s">
        <v>5381</v>
      </c>
      <c r="D1193" s="6">
        <v>7500</v>
      </c>
      <c r="E1193" s="8">
        <v>7635</v>
      </c>
      <c r="F1193" t="s">
        <v>8218</v>
      </c>
      <c r="G1193" t="s">
        <v>8223</v>
      </c>
      <c r="H1193" t="s">
        <v>8245</v>
      </c>
      <c r="I1193" s="12">
        <v>41591.725219907406</v>
      </c>
      <c r="J1193" s="12">
        <v>41561.683553240742</v>
      </c>
      <c r="K1193" t="b">
        <v>1</v>
      </c>
      <c r="L1193">
        <v>31</v>
      </c>
      <c r="M1193" t="b">
        <v>1</v>
      </c>
      <c r="N1193" s="15" t="s">
        <v>8314</v>
      </c>
      <c r="O1193" t="s">
        <v>8315</v>
      </c>
    </row>
    <row r="1194" spans="1:15" ht="48" x14ac:dyDescent="0.2">
      <c r="A1194">
        <v>1272</v>
      </c>
      <c r="B1194" s="3" t="s">
        <v>1273</v>
      </c>
      <c r="C1194" s="3" t="s">
        <v>5382</v>
      </c>
      <c r="D1194" s="6">
        <v>5000</v>
      </c>
      <c r="E1194" s="8">
        <v>5300</v>
      </c>
      <c r="F1194" t="s">
        <v>8218</v>
      </c>
      <c r="G1194" t="s">
        <v>8223</v>
      </c>
      <c r="H1194" t="s">
        <v>8245</v>
      </c>
      <c r="I1194" s="12">
        <v>40344.166666666664</v>
      </c>
      <c r="J1194" s="12">
        <v>40274.745127314818</v>
      </c>
      <c r="K1194" t="b">
        <v>1</v>
      </c>
      <c r="L1194">
        <v>28</v>
      </c>
      <c r="M1194" t="b">
        <v>1</v>
      </c>
      <c r="N1194" s="15" t="s">
        <v>8314</v>
      </c>
      <c r="O1194" t="s">
        <v>8315</v>
      </c>
    </row>
    <row r="1195" spans="1:15" ht="32" x14ac:dyDescent="0.2">
      <c r="A1195">
        <v>1273</v>
      </c>
      <c r="B1195" s="3" t="s">
        <v>1274</v>
      </c>
      <c r="C1195" s="3" t="s">
        <v>5383</v>
      </c>
      <c r="D1195" s="6">
        <v>4000</v>
      </c>
      <c r="E1195" s="8">
        <v>4140</v>
      </c>
      <c r="F1195" t="s">
        <v>8218</v>
      </c>
      <c r="G1195" t="s">
        <v>8228</v>
      </c>
      <c r="H1195" t="s">
        <v>8250</v>
      </c>
      <c r="I1195" s="12">
        <v>41882.730219907404</v>
      </c>
      <c r="J1195" s="12">
        <v>41852.730219907404</v>
      </c>
      <c r="K1195" t="b">
        <v>1</v>
      </c>
      <c r="L1195">
        <v>54</v>
      </c>
      <c r="M1195" t="b">
        <v>1</v>
      </c>
      <c r="N1195" s="15" t="s">
        <v>8314</v>
      </c>
      <c r="O1195" t="s">
        <v>8315</v>
      </c>
    </row>
    <row r="1196" spans="1:15" ht="48" x14ac:dyDescent="0.2">
      <c r="A1196">
        <v>1274</v>
      </c>
      <c r="B1196" s="3" t="s">
        <v>1275</v>
      </c>
      <c r="C1196" s="3" t="s">
        <v>5384</v>
      </c>
      <c r="D1196" s="6">
        <v>25000</v>
      </c>
      <c r="E1196" s="8">
        <v>38743.839999999997</v>
      </c>
      <c r="F1196" t="s">
        <v>8218</v>
      </c>
      <c r="G1196" t="s">
        <v>8223</v>
      </c>
      <c r="H1196" t="s">
        <v>8245</v>
      </c>
      <c r="I1196" s="12">
        <v>41151.690104166664</v>
      </c>
      <c r="J1196" s="12">
        <v>41116.690104166664</v>
      </c>
      <c r="K1196" t="b">
        <v>1</v>
      </c>
      <c r="L1196">
        <v>467</v>
      </c>
      <c r="M1196" t="b">
        <v>1</v>
      </c>
      <c r="N1196" s="15" t="s">
        <v>8314</v>
      </c>
      <c r="O1196" t="s">
        <v>8315</v>
      </c>
    </row>
    <row r="1197" spans="1:15" ht="48" x14ac:dyDescent="0.2">
      <c r="A1197">
        <v>1275</v>
      </c>
      <c r="B1197" s="3" t="s">
        <v>1276</v>
      </c>
      <c r="C1197" s="3" t="s">
        <v>5385</v>
      </c>
      <c r="D1197" s="6">
        <v>15000</v>
      </c>
      <c r="E1197" s="8">
        <v>24321.1</v>
      </c>
      <c r="F1197" t="s">
        <v>8218</v>
      </c>
      <c r="G1197" t="s">
        <v>8223</v>
      </c>
      <c r="H1197" t="s">
        <v>8245</v>
      </c>
      <c r="I1197" s="12">
        <v>41493.867905092593</v>
      </c>
      <c r="J1197" s="12">
        <v>41458.867905092593</v>
      </c>
      <c r="K1197" t="b">
        <v>1</v>
      </c>
      <c r="L1197">
        <v>389</v>
      </c>
      <c r="M1197" t="b">
        <v>1</v>
      </c>
      <c r="N1197" s="15" t="s">
        <v>8314</v>
      </c>
      <c r="O1197" t="s">
        <v>8315</v>
      </c>
    </row>
    <row r="1198" spans="1:15" ht="32" x14ac:dyDescent="0.2">
      <c r="A1198">
        <v>1276</v>
      </c>
      <c r="B1198" s="3" t="s">
        <v>1277</v>
      </c>
      <c r="C1198" s="3" t="s">
        <v>5386</v>
      </c>
      <c r="D1198" s="6">
        <v>3000</v>
      </c>
      <c r="E1198" s="8">
        <v>3132.63</v>
      </c>
      <c r="F1198" t="s">
        <v>8218</v>
      </c>
      <c r="G1198" t="s">
        <v>8223</v>
      </c>
      <c r="H1198" t="s">
        <v>8245</v>
      </c>
      <c r="I1198" s="12">
        <v>40057.166666666664</v>
      </c>
      <c r="J1198" s="12">
        <v>40007.704247685186</v>
      </c>
      <c r="K1198" t="b">
        <v>1</v>
      </c>
      <c r="L1198">
        <v>68</v>
      </c>
      <c r="M1198" t="b">
        <v>1</v>
      </c>
      <c r="N1198" s="15" t="s">
        <v>8314</v>
      </c>
      <c r="O1198" t="s">
        <v>8315</v>
      </c>
    </row>
    <row r="1199" spans="1:15" ht="48" x14ac:dyDescent="0.2">
      <c r="A1199">
        <v>1277</v>
      </c>
      <c r="B1199" s="3" t="s">
        <v>1278</v>
      </c>
      <c r="C1199" s="3" t="s">
        <v>5387</v>
      </c>
      <c r="D1199" s="6">
        <v>15000</v>
      </c>
      <c r="E1199" s="8">
        <v>15918.65</v>
      </c>
      <c r="F1199" t="s">
        <v>8218</v>
      </c>
      <c r="G1199" t="s">
        <v>8223</v>
      </c>
      <c r="H1199" t="s">
        <v>8245</v>
      </c>
      <c r="I1199" s="12">
        <v>41156.561886574076</v>
      </c>
      <c r="J1199" s="12">
        <v>41121.561886574076</v>
      </c>
      <c r="K1199" t="b">
        <v>1</v>
      </c>
      <c r="L1199">
        <v>413</v>
      </c>
      <c r="M1199" t="b">
        <v>1</v>
      </c>
      <c r="N1199" s="15" t="s">
        <v>8314</v>
      </c>
      <c r="O1199" t="s">
        <v>8315</v>
      </c>
    </row>
    <row r="1200" spans="1:15" ht="48" x14ac:dyDescent="0.2">
      <c r="A1200">
        <v>1278</v>
      </c>
      <c r="B1200" s="3" t="s">
        <v>1279</v>
      </c>
      <c r="C1200" s="3" t="s">
        <v>5388</v>
      </c>
      <c r="D1200" s="6">
        <v>6500</v>
      </c>
      <c r="E1200" s="8">
        <v>10071</v>
      </c>
      <c r="F1200" t="s">
        <v>8218</v>
      </c>
      <c r="G1200" t="s">
        <v>8223</v>
      </c>
      <c r="H1200" t="s">
        <v>8245</v>
      </c>
      <c r="I1200" s="12">
        <v>41815.083333333336</v>
      </c>
      <c r="J1200" s="12">
        <v>41786.555162037039</v>
      </c>
      <c r="K1200" t="b">
        <v>1</v>
      </c>
      <c r="L1200">
        <v>190</v>
      </c>
      <c r="M1200" t="b">
        <v>1</v>
      </c>
      <c r="N1200" s="15" t="s">
        <v>8314</v>
      </c>
      <c r="O1200" t="s">
        <v>8315</v>
      </c>
    </row>
    <row r="1201" spans="1:15" ht="48" x14ac:dyDescent="0.2">
      <c r="A1201">
        <v>1279</v>
      </c>
      <c r="B1201" s="3" t="s">
        <v>1280</v>
      </c>
      <c r="C1201" s="3" t="s">
        <v>5389</v>
      </c>
      <c r="D1201" s="6">
        <v>12516</v>
      </c>
      <c r="E1201" s="8">
        <v>13864.17</v>
      </c>
      <c r="F1201" t="s">
        <v>8218</v>
      </c>
      <c r="G1201" t="s">
        <v>8223</v>
      </c>
      <c r="H1201" t="s">
        <v>8245</v>
      </c>
      <c r="I1201" s="12">
        <v>41722.057523148149</v>
      </c>
      <c r="J1201" s="12">
        <v>41682.099189814813</v>
      </c>
      <c r="K1201" t="b">
        <v>1</v>
      </c>
      <c r="L1201">
        <v>189</v>
      </c>
      <c r="M1201" t="b">
        <v>1</v>
      </c>
      <c r="N1201" s="15" t="s">
        <v>8314</v>
      </c>
      <c r="O1201" t="s">
        <v>8315</v>
      </c>
    </row>
    <row r="1202" spans="1:15" ht="48" x14ac:dyDescent="0.2">
      <c r="A1202">
        <v>1280</v>
      </c>
      <c r="B1202" s="3" t="s">
        <v>1281</v>
      </c>
      <c r="C1202" s="3" t="s">
        <v>5390</v>
      </c>
      <c r="D1202" s="6">
        <v>15000</v>
      </c>
      <c r="E1202" s="8">
        <v>16636.78</v>
      </c>
      <c r="F1202" t="s">
        <v>8218</v>
      </c>
      <c r="G1202" t="s">
        <v>8223</v>
      </c>
      <c r="H1202" t="s">
        <v>8245</v>
      </c>
      <c r="I1202" s="12">
        <v>40603.757569444446</v>
      </c>
      <c r="J1202" s="12">
        <v>40513.757569444446</v>
      </c>
      <c r="K1202" t="b">
        <v>1</v>
      </c>
      <c r="L1202">
        <v>130</v>
      </c>
      <c r="M1202" t="b">
        <v>1</v>
      </c>
      <c r="N1202" s="15" t="s">
        <v>8314</v>
      </c>
      <c r="O1202" t="s">
        <v>8315</v>
      </c>
    </row>
    <row r="1203" spans="1:15" ht="48" x14ac:dyDescent="0.2">
      <c r="A1203">
        <v>1281</v>
      </c>
      <c r="B1203" s="3" t="s">
        <v>1282</v>
      </c>
      <c r="C1203" s="3" t="s">
        <v>5391</v>
      </c>
      <c r="D1203" s="6">
        <v>7000</v>
      </c>
      <c r="E1203" s="8">
        <v>7750</v>
      </c>
      <c r="F1203" t="s">
        <v>8218</v>
      </c>
      <c r="G1203" t="s">
        <v>8223</v>
      </c>
      <c r="H1203" t="s">
        <v>8245</v>
      </c>
      <c r="I1203" s="12">
        <v>41483.743472222224</v>
      </c>
      <c r="J1203" s="12">
        <v>41463.743472222224</v>
      </c>
      <c r="K1203" t="b">
        <v>1</v>
      </c>
      <c r="L1203">
        <v>74</v>
      </c>
      <c r="M1203" t="b">
        <v>1</v>
      </c>
      <c r="N1203" s="15" t="s">
        <v>8314</v>
      </c>
      <c r="O1203" t="s">
        <v>8315</v>
      </c>
    </row>
    <row r="1204" spans="1:15" ht="48" x14ac:dyDescent="0.2">
      <c r="A1204">
        <v>1282</v>
      </c>
      <c r="B1204" s="3" t="s">
        <v>1283</v>
      </c>
      <c r="C1204" s="3" t="s">
        <v>5392</v>
      </c>
      <c r="D1204" s="6">
        <v>15000</v>
      </c>
      <c r="E1204" s="8">
        <v>18542</v>
      </c>
      <c r="F1204" t="s">
        <v>8218</v>
      </c>
      <c r="G1204" t="s">
        <v>8223</v>
      </c>
      <c r="H1204" t="s">
        <v>8245</v>
      </c>
      <c r="I1204" s="12">
        <v>41617.207638888889</v>
      </c>
      <c r="J1204" s="12">
        <v>41586.475173611114</v>
      </c>
      <c r="K1204" t="b">
        <v>1</v>
      </c>
      <c r="L1204">
        <v>274</v>
      </c>
      <c r="M1204" t="b">
        <v>1</v>
      </c>
      <c r="N1204" s="15" t="s">
        <v>8314</v>
      </c>
      <c r="O1204" t="s">
        <v>8315</v>
      </c>
    </row>
    <row r="1205" spans="1:15" ht="48" x14ac:dyDescent="0.2">
      <c r="A1205">
        <v>1283</v>
      </c>
      <c r="B1205" s="3" t="s">
        <v>1284</v>
      </c>
      <c r="C1205" s="3" t="s">
        <v>5393</v>
      </c>
      <c r="D1205" s="6">
        <v>1000</v>
      </c>
      <c r="E1205" s="8">
        <v>2110.5</v>
      </c>
      <c r="F1205" t="s">
        <v>8218</v>
      </c>
      <c r="G1205" t="s">
        <v>8223</v>
      </c>
      <c r="H1205" t="s">
        <v>8245</v>
      </c>
      <c r="I1205" s="12">
        <v>41344.166666666664</v>
      </c>
      <c r="J1205" s="12">
        <v>41320.717465277776</v>
      </c>
      <c r="K1205" t="b">
        <v>1</v>
      </c>
      <c r="L1205">
        <v>22</v>
      </c>
      <c r="M1205" t="b">
        <v>1</v>
      </c>
      <c r="N1205" s="15" t="s">
        <v>8314</v>
      </c>
      <c r="O1205" t="s">
        <v>8315</v>
      </c>
    </row>
    <row r="1206" spans="1:15" ht="48" x14ac:dyDescent="0.2">
      <c r="A1206">
        <v>1364</v>
      </c>
      <c r="B1206" s="3" t="s">
        <v>1365</v>
      </c>
      <c r="C1206" s="3" t="s">
        <v>5474</v>
      </c>
      <c r="D1206" s="6">
        <v>42000</v>
      </c>
      <c r="E1206" s="8">
        <v>49830</v>
      </c>
      <c r="F1206" t="s">
        <v>8218</v>
      </c>
      <c r="G1206" t="s">
        <v>8231</v>
      </c>
      <c r="H1206" t="s">
        <v>8252</v>
      </c>
      <c r="I1206" s="12">
        <v>42011.6956712963</v>
      </c>
      <c r="J1206" s="12">
        <v>41951.695671296293</v>
      </c>
      <c r="K1206" t="b">
        <v>0</v>
      </c>
      <c r="L1206">
        <v>144</v>
      </c>
      <c r="M1206" t="b">
        <v>1</v>
      </c>
      <c r="N1206" s="15" t="s">
        <v>8314</v>
      </c>
      <c r="O1206" t="s">
        <v>8315</v>
      </c>
    </row>
    <row r="1207" spans="1:15" ht="48" x14ac:dyDescent="0.2">
      <c r="A1207">
        <v>1365</v>
      </c>
      <c r="B1207" s="3" t="s">
        <v>1366</v>
      </c>
      <c r="C1207" s="3" t="s">
        <v>5475</v>
      </c>
      <c r="D1207" s="6">
        <v>7500</v>
      </c>
      <c r="E1207" s="8">
        <v>7520</v>
      </c>
      <c r="F1207" t="s">
        <v>8218</v>
      </c>
      <c r="G1207" t="s">
        <v>8223</v>
      </c>
      <c r="H1207" t="s">
        <v>8245</v>
      </c>
      <c r="I1207" s="12">
        <v>42079.691574074073</v>
      </c>
      <c r="J1207" s="12">
        <v>42049.733240740738</v>
      </c>
      <c r="K1207" t="b">
        <v>0</v>
      </c>
      <c r="L1207">
        <v>92</v>
      </c>
      <c r="M1207" t="b">
        <v>1</v>
      </c>
      <c r="N1207" s="15" t="s">
        <v>8314</v>
      </c>
      <c r="O1207" t="s">
        <v>8315</v>
      </c>
    </row>
    <row r="1208" spans="1:15" ht="16" x14ac:dyDescent="0.2">
      <c r="A1208">
        <v>1366</v>
      </c>
      <c r="B1208" s="3" t="s">
        <v>1367</v>
      </c>
      <c r="C1208" s="3" t="s">
        <v>5476</v>
      </c>
      <c r="D1208" s="6">
        <v>7500</v>
      </c>
      <c r="E1208" s="8">
        <v>9486.69</v>
      </c>
      <c r="F1208" t="s">
        <v>8218</v>
      </c>
      <c r="G1208" t="s">
        <v>8223</v>
      </c>
      <c r="H1208" t="s">
        <v>8245</v>
      </c>
      <c r="I1208" s="12">
        <v>41970.037766203706</v>
      </c>
      <c r="J1208" s="12">
        <v>41924.996099537035</v>
      </c>
      <c r="K1208" t="b">
        <v>0</v>
      </c>
      <c r="L1208">
        <v>147</v>
      </c>
      <c r="M1208" t="b">
        <v>1</v>
      </c>
      <c r="N1208" s="15" t="s">
        <v>8314</v>
      </c>
      <c r="O1208" t="s">
        <v>8315</v>
      </c>
    </row>
    <row r="1209" spans="1:15" ht="48" x14ac:dyDescent="0.2">
      <c r="A1209">
        <v>1367</v>
      </c>
      <c r="B1209" s="3" t="s">
        <v>1368</v>
      </c>
      <c r="C1209" s="3" t="s">
        <v>5477</v>
      </c>
      <c r="D1209" s="6">
        <v>5000</v>
      </c>
      <c r="E1209" s="8">
        <v>5713</v>
      </c>
      <c r="F1209" t="s">
        <v>8218</v>
      </c>
      <c r="G1209" t="s">
        <v>8223</v>
      </c>
      <c r="H1209" t="s">
        <v>8245</v>
      </c>
      <c r="I1209" s="12">
        <v>42322.044560185182</v>
      </c>
      <c r="J1209" s="12">
        <v>42292.002893518518</v>
      </c>
      <c r="K1209" t="b">
        <v>0</v>
      </c>
      <c r="L1209">
        <v>90</v>
      </c>
      <c r="M1209" t="b">
        <v>1</v>
      </c>
      <c r="N1209" s="15" t="s">
        <v>8314</v>
      </c>
      <c r="O1209" t="s">
        <v>8315</v>
      </c>
    </row>
    <row r="1210" spans="1:15" ht="48" x14ac:dyDescent="0.2">
      <c r="A1210">
        <v>1368</v>
      </c>
      <c r="B1210" s="3" t="s">
        <v>1369</v>
      </c>
      <c r="C1210" s="3" t="s">
        <v>5478</v>
      </c>
      <c r="D1210" s="6">
        <v>5000</v>
      </c>
      <c r="E1210" s="8">
        <v>5535</v>
      </c>
      <c r="F1210" t="s">
        <v>8218</v>
      </c>
      <c r="G1210" t="s">
        <v>8223</v>
      </c>
      <c r="H1210" t="s">
        <v>8245</v>
      </c>
      <c r="I1210" s="12">
        <v>42170.190902777773</v>
      </c>
      <c r="J1210" s="12">
        <v>42146.190902777773</v>
      </c>
      <c r="K1210" t="b">
        <v>0</v>
      </c>
      <c r="L1210">
        <v>87</v>
      </c>
      <c r="M1210" t="b">
        <v>1</v>
      </c>
      <c r="N1210" s="15" t="s">
        <v>8314</v>
      </c>
      <c r="O1210" t="s">
        <v>8315</v>
      </c>
    </row>
    <row r="1211" spans="1:15" ht="48" x14ac:dyDescent="0.2">
      <c r="A1211">
        <v>1369</v>
      </c>
      <c r="B1211" s="3" t="s">
        <v>1370</v>
      </c>
      <c r="C1211" s="3" t="s">
        <v>5479</v>
      </c>
      <c r="D1211" s="6">
        <v>32360</v>
      </c>
      <c r="E1211" s="8">
        <v>34090.629999999997</v>
      </c>
      <c r="F1211" t="s">
        <v>8218</v>
      </c>
      <c r="G1211" t="s">
        <v>8223</v>
      </c>
      <c r="H1211" t="s">
        <v>8245</v>
      </c>
      <c r="I1211" s="12">
        <v>41740.594282407408</v>
      </c>
      <c r="J1211" s="12">
        <v>41710.594282407408</v>
      </c>
      <c r="K1211" t="b">
        <v>0</v>
      </c>
      <c r="L1211">
        <v>406</v>
      </c>
      <c r="M1211" t="b">
        <v>1</v>
      </c>
      <c r="N1211" s="15" t="s">
        <v>8314</v>
      </c>
      <c r="O1211" t="s">
        <v>8315</v>
      </c>
    </row>
    <row r="1212" spans="1:15" ht="32" x14ac:dyDescent="0.2">
      <c r="A1212">
        <v>1370</v>
      </c>
      <c r="B1212" s="3" t="s">
        <v>1371</v>
      </c>
      <c r="C1212" s="3" t="s">
        <v>5480</v>
      </c>
      <c r="D1212" s="6">
        <v>1500</v>
      </c>
      <c r="E1212" s="8">
        <v>1555</v>
      </c>
      <c r="F1212" t="s">
        <v>8218</v>
      </c>
      <c r="G1212" t="s">
        <v>8223</v>
      </c>
      <c r="H1212" t="s">
        <v>8245</v>
      </c>
      <c r="I1212" s="12">
        <v>41563.00335648148</v>
      </c>
      <c r="J1212" s="12">
        <v>41548.00335648148</v>
      </c>
      <c r="K1212" t="b">
        <v>0</v>
      </c>
      <c r="L1212">
        <v>20</v>
      </c>
      <c r="M1212" t="b">
        <v>1</v>
      </c>
      <c r="N1212" s="15" t="s">
        <v>8314</v>
      </c>
      <c r="O1212" t="s">
        <v>8315</v>
      </c>
    </row>
    <row r="1213" spans="1:15" ht="48" x14ac:dyDescent="0.2">
      <c r="A1213">
        <v>1371</v>
      </c>
      <c r="B1213" s="3" t="s">
        <v>1372</v>
      </c>
      <c r="C1213" s="3" t="s">
        <v>5481</v>
      </c>
      <c r="D1213" s="6">
        <v>6999</v>
      </c>
      <c r="E1213" s="8">
        <v>7495</v>
      </c>
      <c r="F1213" t="s">
        <v>8218</v>
      </c>
      <c r="G1213" t="s">
        <v>8223</v>
      </c>
      <c r="H1213" t="s">
        <v>8245</v>
      </c>
      <c r="I1213" s="12">
        <v>42131.758587962962</v>
      </c>
      <c r="J1213" s="12">
        <v>42101.758587962962</v>
      </c>
      <c r="K1213" t="b">
        <v>0</v>
      </c>
      <c r="L1213">
        <v>70</v>
      </c>
      <c r="M1213" t="b">
        <v>1</v>
      </c>
      <c r="N1213" s="15" t="s">
        <v>8314</v>
      </c>
      <c r="O1213" t="s">
        <v>8315</v>
      </c>
    </row>
    <row r="1214" spans="1:15" ht="16" x14ac:dyDescent="0.2">
      <c r="A1214">
        <v>1372</v>
      </c>
      <c r="B1214" s="3" t="s">
        <v>1373</v>
      </c>
      <c r="C1214" s="3" t="s">
        <v>5482</v>
      </c>
      <c r="D1214" s="6">
        <v>500</v>
      </c>
      <c r="E1214" s="8">
        <v>620</v>
      </c>
      <c r="F1214" t="s">
        <v>8218</v>
      </c>
      <c r="G1214" t="s">
        <v>8223</v>
      </c>
      <c r="H1214" t="s">
        <v>8245</v>
      </c>
      <c r="I1214" s="12">
        <v>41102.739953703705</v>
      </c>
      <c r="J1214" s="12">
        <v>41072.739953703705</v>
      </c>
      <c r="K1214" t="b">
        <v>0</v>
      </c>
      <c r="L1214">
        <v>16</v>
      </c>
      <c r="M1214" t="b">
        <v>1</v>
      </c>
      <c r="N1214" s="15" t="s">
        <v>8314</v>
      </c>
      <c r="O1214" t="s">
        <v>8315</v>
      </c>
    </row>
    <row r="1215" spans="1:15" ht="32" x14ac:dyDescent="0.2">
      <c r="A1215">
        <v>1373</v>
      </c>
      <c r="B1215" s="3" t="s">
        <v>1374</v>
      </c>
      <c r="C1215" s="3" t="s">
        <v>5483</v>
      </c>
      <c r="D1215" s="6">
        <v>10000</v>
      </c>
      <c r="E1215" s="8">
        <v>10501</v>
      </c>
      <c r="F1215" t="s">
        <v>8218</v>
      </c>
      <c r="G1215" t="s">
        <v>8223</v>
      </c>
      <c r="H1215" t="s">
        <v>8245</v>
      </c>
      <c r="I1215" s="12">
        <v>42734.95177083333</v>
      </c>
      <c r="J1215" s="12">
        <v>42704.95177083333</v>
      </c>
      <c r="K1215" t="b">
        <v>0</v>
      </c>
      <c r="L1215">
        <v>52</v>
      </c>
      <c r="M1215" t="b">
        <v>1</v>
      </c>
      <c r="N1215" s="15" t="s">
        <v>8314</v>
      </c>
      <c r="O1215" t="s">
        <v>8315</v>
      </c>
    </row>
    <row r="1216" spans="1:15" ht="48" x14ac:dyDescent="0.2">
      <c r="A1216">
        <v>1374</v>
      </c>
      <c r="B1216" s="3" t="s">
        <v>1375</v>
      </c>
      <c r="C1216" s="3" t="s">
        <v>5484</v>
      </c>
      <c r="D1216" s="6">
        <v>1500</v>
      </c>
      <c r="E1216" s="8">
        <v>2842</v>
      </c>
      <c r="F1216" t="s">
        <v>8218</v>
      </c>
      <c r="G1216" t="s">
        <v>8223</v>
      </c>
      <c r="H1216" t="s">
        <v>8245</v>
      </c>
      <c r="I1216" s="12">
        <v>42454.12023148148</v>
      </c>
      <c r="J1216" s="12">
        <v>42424.161898148144</v>
      </c>
      <c r="K1216" t="b">
        <v>0</v>
      </c>
      <c r="L1216">
        <v>66</v>
      </c>
      <c r="M1216" t="b">
        <v>1</v>
      </c>
      <c r="N1216" s="15" t="s">
        <v>8314</v>
      </c>
      <c r="O1216" t="s">
        <v>8315</v>
      </c>
    </row>
    <row r="1217" spans="1:15" ht="48" x14ac:dyDescent="0.2">
      <c r="A1217">
        <v>1375</v>
      </c>
      <c r="B1217" s="3" t="s">
        <v>1376</v>
      </c>
      <c r="C1217" s="3" t="s">
        <v>5485</v>
      </c>
      <c r="D1217" s="6">
        <v>4000</v>
      </c>
      <c r="E1217" s="8">
        <v>6853</v>
      </c>
      <c r="F1217" t="s">
        <v>8218</v>
      </c>
      <c r="G1217" t="s">
        <v>8229</v>
      </c>
      <c r="H1217" t="s">
        <v>8248</v>
      </c>
      <c r="I1217" s="12">
        <v>42750.066192129627</v>
      </c>
      <c r="J1217" s="12">
        <v>42720.066192129627</v>
      </c>
      <c r="K1217" t="b">
        <v>0</v>
      </c>
      <c r="L1217">
        <v>109</v>
      </c>
      <c r="M1217" t="b">
        <v>1</v>
      </c>
      <c r="N1217" s="15" t="s">
        <v>8314</v>
      </c>
      <c r="O1217" t="s">
        <v>8315</v>
      </c>
    </row>
    <row r="1218" spans="1:15" ht="32" x14ac:dyDescent="0.2">
      <c r="A1218">
        <v>1376</v>
      </c>
      <c r="B1218" s="3" t="s">
        <v>1377</v>
      </c>
      <c r="C1218" s="3" t="s">
        <v>5486</v>
      </c>
      <c r="D1218" s="6">
        <v>3700</v>
      </c>
      <c r="E1218" s="8">
        <v>9342</v>
      </c>
      <c r="F1218" t="s">
        <v>8218</v>
      </c>
      <c r="G1218" t="s">
        <v>8224</v>
      </c>
      <c r="H1218" t="s">
        <v>8246</v>
      </c>
      <c r="I1218" s="12">
        <v>42707.710717592592</v>
      </c>
      <c r="J1218" s="12">
        <v>42677.669050925921</v>
      </c>
      <c r="K1218" t="b">
        <v>0</v>
      </c>
      <c r="L1218">
        <v>168</v>
      </c>
      <c r="M1218" t="b">
        <v>1</v>
      </c>
      <c r="N1218" s="15" t="s">
        <v>8314</v>
      </c>
      <c r="O1218" t="s">
        <v>8315</v>
      </c>
    </row>
    <row r="1219" spans="1:15" ht="48" x14ac:dyDescent="0.2">
      <c r="A1219">
        <v>1377</v>
      </c>
      <c r="B1219" s="3" t="s">
        <v>1378</v>
      </c>
      <c r="C1219" s="3" t="s">
        <v>5487</v>
      </c>
      <c r="D1219" s="6">
        <v>1300</v>
      </c>
      <c r="E1219" s="8">
        <v>1510</v>
      </c>
      <c r="F1219" t="s">
        <v>8218</v>
      </c>
      <c r="G1219" t="s">
        <v>8223</v>
      </c>
      <c r="H1219" t="s">
        <v>8245</v>
      </c>
      <c r="I1219" s="12">
        <v>42769.174305555556</v>
      </c>
      <c r="J1219" s="12">
        <v>42747.219560185185</v>
      </c>
      <c r="K1219" t="b">
        <v>0</v>
      </c>
      <c r="L1219">
        <v>31</v>
      </c>
      <c r="M1219" t="b">
        <v>1</v>
      </c>
      <c r="N1219" s="15" t="s">
        <v>8314</v>
      </c>
      <c r="O1219" t="s">
        <v>8315</v>
      </c>
    </row>
    <row r="1220" spans="1:15" ht="16" x14ac:dyDescent="0.2">
      <c r="A1220">
        <v>1378</v>
      </c>
      <c r="B1220" s="3" t="s">
        <v>1379</v>
      </c>
      <c r="C1220" s="3" t="s">
        <v>5488</v>
      </c>
      <c r="D1220" s="6">
        <v>2000</v>
      </c>
      <c r="E1220" s="8">
        <v>4067</v>
      </c>
      <c r="F1220" t="s">
        <v>8218</v>
      </c>
      <c r="G1220" t="s">
        <v>8224</v>
      </c>
      <c r="H1220" t="s">
        <v>8246</v>
      </c>
      <c r="I1220" s="12">
        <v>42583.759374999994</v>
      </c>
      <c r="J1220" s="12">
        <v>42568.759374999994</v>
      </c>
      <c r="K1220" t="b">
        <v>0</v>
      </c>
      <c r="L1220">
        <v>133</v>
      </c>
      <c r="M1220" t="b">
        <v>1</v>
      </c>
      <c r="N1220" s="15" t="s">
        <v>8314</v>
      </c>
      <c r="O1220" t="s">
        <v>8315</v>
      </c>
    </row>
    <row r="1221" spans="1:15" ht="32" x14ac:dyDescent="0.2">
      <c r="A1221">
        <v>1379</v>
      </c>
      <c r="B1221" s="3" t="s">
        <v>1380</v>
      </c>
      <c r="C1221" s="3" t="s">
        <v>5489</v>
      </c>
      <c r="D1221" s="6">
        <v>10000</v>
      </c>
      <c r="E1221" s="8">
        <v>11160</v>
      </c>
      <c r="F1221" t="s">
        <v>8218</v>
      </c>
      <c r="G1221" t="s">
        <v>8223</v>
      </c>
      <c r="H1221" t="s">
        <v>8245</v>
      </c>
      <c r="I1221" s="12">
        <v>42160.491620370376</v>
      </c>
      <c r="J1221" s="12">
        <v>42130.491620370376</v>
      </c>
      <c r="K1221" t="b">
        <v>0</v>
      </c>
      <c r="L1221">
        <v>151</v>
      </c>
      <c r="M1221" t="b">
        <v>1</v>
      </c>
      <c r="N1221" s="15" t="s">
        <v>8314</v>
      </c>
      <c r="O1221" t="s">
        <v>8315</v>
      </c>
    </row>
    <row r="1222" spans="1:15" ht="32" x14ac:dyDescent="0.2">
      <c r="A1222">
        <v>1380</v>
      </c>
      <c r="B1222" s="3" t="s">
        <v>1381</v>
      </c>
      <c r="C1222" s="3" t="s">
        <v>5490</v>
      </c>
      <c r="D1222" s="6">
        <v>25</v>
      </c>
      <c r="E1222" s="8">
        <v>106</v>
      </c>
      <c r="F1222" t="s">
        <v>8218</v>
      </c>
      <c r="G1222" t="s">
        <v>8223</v>
      </c>
      <c r="H1222" t="s">
        <v>8245</v>
      </c>
      <c r="I1222" s="12">
        <v>42164.083333333328</v>
      </c>
      <c r="J1222" s="12">
        <v>42141.762800925921</v>
      </c>
      <c r="K1222" t="b">
        <v>0</v>
      </c>
      <c r="L1222">
        <v>5</v>
      </c>
      <c r="M1222" t="b">
        <v>1</v>
      </c>
      <c r="N1222" s="15" t="s">
        <v>8314</v>
      </c>
      <c r="O1222" t="s">
        <v>8315</v>
      </c>
    </row>
    <row r="1223" spans="1:15" ht="48" x14ac:dyDescent="0.2">
      <c r="A1223">
        <v>1381</v>
      </c>
      <c r="B1223" s="3" t="s">
        <v>1382</v>
      </c>
      <c r="C1223" s="3" t="s">
        <v>5491</v>
      </c>
      <c r="D1223" s="6">
        <v>5000</v>
      </c>
      <c r="E1223" s="8">
        <v>5355</v>
      </c>
      <c r="F1223" t="s">
        <v>8218</v>
      </c>
      <c r="G1223" t="s">
        <v>8223</v>
      </c>
      <c r="H1223" t="s">
        <v>8245</v>
      </c>
      <c r="I1223" s="12">
        <v>42733.214409722219</v>
      </c>
      <c r="J1223" s="12">
        <v>42703.214409722219</v>
      </c>
      <c r="K1223" t="b">
        <v>0</v>
      </c>
      <c r="L1223">
        <v>73</v>
      </c>
      <c r="M1223" t="b">
        <v>1</v>
      </c>
      <c r="N1223" s="15" t="s">
        <v>8314</v>
      </c>
      <c r="O1223" t="s">
        <v>8315</v>
      </c>
    </row>
    <row r="1224" spans="1:15" ht="48" x14ac:dyDescent="0.2">
      <c r="A1224">
        <v>1382</v>
      </c>
      <c r="B1224" s="3" t="s">
        <v>1383</v>
      </c>
      <c r="C1224" s="3" t="s">
        <v>5492</v>
      </c>
      <c r="D1224" s="6">
        <v>8000</v>
      </c>
      <c r="E1224" s="8">
        <v>8349</v>
      </c>
      <c r="F1224" t="s">
        <v>8218</v>
      </c>
      <c r="G1224" t="s">
        <v>8223</v>
      </c>
      <c r="H1224" t="s">
        <v>8245</v>
      </c>
      <c r="I1224" s="12">
        <v>41400.800185185188</v>
      </c>
      <c r="J1224" s="12">
        <v>41370.800185185188</v>
      </c>
      <c r="K1224" t="b">
        <v>0</v>
      </c>
      <c r="L1224">
        <v>148</v>
      </c>
      <c r="M1224" t="b">
        <v>1</v>
      </c>
      <c r="N1224" s="15" t="s">
        <v>8314</v>
      </c>
      <c r="O1224" t="s">
        <v>8315</v>
      </c>
    </row>
    <row r="1225" spans="1:15" ht="48" x14ac:dyDescent="0.2">
      <c r="A1225">
        <v>1383</v>
      </c>
      <c r="B1225" s="3" t="s">
        <v>1384</v>
      </c>
      <c r="C1225" s="3" t="s">
        <v>5493</v>
      </c>
      <c r="D1225" s="6">
        <v>2200</v>
      </c>
      <c r="E1225" s="8">
        <v>4673</v>
      </c>
      <c r="F1225" t="s">
        <v>8218</v>
      </c>
      <c r="G1225" t="s">
        <v>8228</v>
      </c>
      <c r="H1225" t="s">
        <v>8250</v>
      </c>
      <c r="I1225" s="12">
        <v>42727.074976851851</v>
      </c>
      <c r="J1225" s="12">
        <v>42707.074976851851</v>
      </c>
      <c r="K1225" t="b">
        <v>0</v>
      </c>
      <c r="L1225">
        <v>93</v>
      </c>
      <c r="M1225" t="b">
        <v>1</v>
      </c>
      <c r="N1225" s="15" t="s">
        <v>8314</v>
      </c>
      <c r="O1225" t="s">
        <v>8315</v>
      </c>
    </row>
    <row r="1226" spans="1:15" ht="48" x14ac:dyDescent="0.2">
      <c r="A1226">
        <v>1384</v>
      </c>
      <c r="B1226" s="3" t="s">
        <v>1385</v>
      </c>
      <c r="C1226" s="3" t="s">
        <v>5494</v>
      </c>
      <c r="D1226" s="6">
        <v>3500</v>
      </c>
      <c r="E1226" s="8">
        <v>4343</v>
      </c>
      <c r="F1226" t="s">
        <v>8218</v>
      </c>
      <c r="G1226" t="s">
        <v>8223</v>
      </c>
      <c r="H1226" t="s">
        <v>8245</v>
      </c>
      <c r="I1226" s="12">
        <v>42190.735208333332</v>
      </c>
      <c r="J1226" s="12">
        <v>42160.735208333332</v>
      </c>
      <c r="K1226" t="b">
        <v>0</v>
      </c>
      <c r="L1226">
        <v>63</v>
      </c>
      <c r="M1226" t="b">
        <v>1</v>
      </c>
      <c r="N1226" s="15" t="s">
        <v>8314</v>
      </c>
      <c r="O1226" t="s">
        <v>8315</v>
      </c>
    </row>
    <row r="1227" spans="1:15" ht="48" x14ac:dyDescent="0.2">
      <c r="A1227">
        <v>1385</v>
      </c>
      <c r="B1227" s="3" t="s">
        <v>1386</v>
      </c>
      <c r="C1227" s="3" t="s">
        <v>5495</v>
      </c>
      <c r="D1227" s="6">
        <v>8000</v>
      </c>
      <c r="E1227" s="8">
        <v>8832.49</v>
      </c>
      <c r="F1227" t="s">
        <v>8218</v>
      </c>
      <c r="G1227" t="s">
        <v>8235</v>
      </c>
      <c r="H1227" t="s">
        <v>8248</v>
      </c>
      <c r="I1227" s="12">
        <v>42489.507638888885</v>
      </c>
      <c r="J1227" s="12">
        <v>42433.688900462963</v>
      </c>
      <c r="K1227" t="b">
        <v>0</v>
      </c>
      <c r="L1227">
        <v>134</v>
      </c>
      <c r="M1227" t="b">
        <v>1</v>
      </c>
      <c r="N1227" s="15" t="s">
        <v>8314</v>
      </c>
      <c r="O1227" t="s">
        <v>8315</v>
      </c>
    </row>
    <row r="1228" spans="1:15" ht="32" x14ac:dyDescent="0.2">
      <c r="A1228">
        <v>1386</v>
      </c>
      <c r="B1228" s="3" t="s">
        <v>1387</v>
      </c>
      <c r="C1228" s="3" t="s">
        <v>5496</v>
      </c>
      <c r="D1228" s="6">
        <v>400</v>
      </c>
      <c r="E1228" s="8">
        <v>875</v>
      </c>
      <c r="F1228" t="s">
        <v>8218</v>
      </c>
      <c r="G1228" t="s">
        <v>8223</v>
      </c>
      <c r="H1228" t="s">
        <v>8245</v>
      </c>
      <c r="I1228" s="12">
        <v>42214.646863425922</v>
      </c>
      <c r="J1228" s="12">
        <v>42184.646863425922</v>
      </c>
      <c r="K1228" t="b">
        <v>0</v>
      </c>
      <c r="L1228">
        <v>14</v>
      </c>
      <c r="M1228" t="b">
        <v>1</v>
      </c>
      <c r="N1228" s="15" t="s">
        <v>8314</v>
      </c>
      <c r="O1228" t="s">
        <v>8315</v>
      </c>
    </row>
    <row r="1229" spans="1:15" ht="48" x14ac:dyDescent="0.2">
      <c r="A1229">
        <v>1387</v>
      </c>
      <c r="B1229" s="3" t="s">
        <v>1388</v>
      </c>
      <c r="C1229" s="3" t="s">
        <v>5497</v>
      </c>
      <c r="D1229" s="6">
        <v>4000</v>
      </c>
      <c r="E1229" s="8">
        <v>5465</v>
      </c>
      <c r="F1229" t="s">
        <v>8218</v>
      </c>
      <c r="G1229" t="s">
        <v>8223</v>
      </c>
      <c r="H1229" t="s">
        <v>8245</v>
      </c>
      <c r="I1229" s="12">
        <v>42158.1875</v>
      </c>
      <c r="J1229" s="12">
        <v>42126.92123842593</v>
      </c>
      <c r="K1229" t="b">
        <v>0</v>
      </c>
      <c r="L1229">
        <v>78</v>
      </c>
      <c r="M1229" t="b">
        <v>1</v>
      </c>
      <c r="N1229" s="15" t="s">
        <v>8314</v>
      </c>
      <c r="O1229" t="s">
        <v>8315</v>
      </c>
    </row>
    <row r="1230" spans="1:15" ht="48" x14ac:dyDescent="0.2">
      <c r="A1230">
        <v>1388</v>
      </c>
      <c r="B1230" s="3" t="s">
        <v>1389</v>
      </c>
      <c r="C1230" s="3" t="s">
        <v>5498</v>
      </c>
      <c r="D1230" s="6">
        <v>5000</v>
      </c>
      <c r="E1230" s="8">
        <v>6740.37</v>
      </c>
      <c r="F1230" t="s">
        <v>8218</v>
      </c>
      <c r="G1230" t="s">
        <v>8223</v>
      </c>
      <c r="H1230" t="s">
        <v>8245</v>
      </c>
      <c r="I1230" s="12">
        <v>42660.676388888889</v>
      </c>
      <c r="J1230" s="12">
        <v>42634.614780092597</v>
      </c>
      <c r="K1230" t="b">
        <v>0</v>
      </c>
      <c r="L1230">
        <v>112</v>
      </c>
      <c r="M1230" t="b">
        <v>1</v>
      </c>
      <c r="N1230" s="15" t="s">
        <v>8314</v>
      </c>
      <c r="O1230" t="s">
        <v>8315</v>
      </c>
    </row>
    <row r="1231" spans="1:15" ht="32" x14ac:dyDescent="0.2">
      <c r="A1231">
        <v>1389</v>
      </c>
      <c r="B1231" s="3" t="s">
        <v>1390</v>
      </c>
      <c r="C1231" s="3" t="s">
        <v>5499</v>
      </c>
      <c r="D1231" s="6">
        <v>500</v>
      </c>
      <c r="E1231" s="8">
        <v>727</v>
      </c>
      <c r="F1231" t="s">
        <v>8218</v>
      </c>
      <c r="G1231" t="s">
        <v>8224</v>
      </c>
      <c r="H1231" t="s">
        <v>8246</v>
      </c>
      <c r="I1231" s="12">
        <v>42595.480983796297</v>
      </c>
      <c r="J1231" s="12">
        <v>42565.480983796297</v>
      </c>
      <c r="K1231" t="b">
        <v>0</v>
      </c>
      <c r="L1231">
        <v>34</v>
      </c>
      <c r="M1231" t="b">
        <v>1</v>
      </c>
      <c r="N1231" s="15" t="s">
        <v>8314</v>
      </c>
      <c r="O1231" t="s">
        <v>8315</v>
      </c>
    </row>
    <row r="1232" spans="1:15" ht="48" x14ac:dyDescent="0.2">
      <c r="A1232">
        <v>1390</v>
      </c>
      <c r="B1232" s="3" t="s">
        <v>1391</v>
      </c>
      <c r="C1232" s="3" t="s">
        <v>5500</v>
      </c>
      <c r="D1232" s="6">
        <v>2800</v>
      </c>
      <c r="E1232" s="8">
        <v>3055</v>
      </c>
      <c r="F1232" t="s">
        <v>8218</v>
      </c>
      <c r="G1232" t="s">
        <v>8223</v>
      </c>
      <c r="H1232" t="s">
        <v>8245</v>
      </c>
      <c r="I1232" s="12">
        <v>42121.716666666667</v>
      </c>
      <c r="J1232" s="12">
        <v>42087.803310185183</v>
      </c>
      <c r="K1232" t="b">
        <v>0</v>
      </c>
      <c r="L1232">
        <v>19</v>
      </c>
      <c r="M1232" t="b">
        <v>1</v>
      </c>
      <c r="N1232" s="15" t="s">
        <v>8314</v>
      </c>
      <c r="O1232" t="s">
        <v>8315</v>
      </c>
    </row>
    <row r="1233" spans="1:15" ht="48" x14ac:dyDescent="0.2">
      <c r="A1233">
        <v>1391</v>
      </c>
      <c r="B1233" s="3" t="s">
        <v>1392</v>
      </c>
      <c r="C1233" s="3" t="s">
        <v>5501</v>
      </c>
      <c r="D1233" s="6">
        <v>500</v>
      </c>
      <c r="E1233" s="8">
        <v>551</v>
      </c>
      <c r="F1233" t="s">
        <v>8218</v>
      </c>
      <c r="G1233" t="s">
        <v>8223</v>
      </c>
      <c r="H1233" t="s">
        <v>8245</v>
      </c>
      <c r="I1233" s="12">
        <v>42238.207638888889</v>
      </c>
      <c r="J1233" s="12">
        <v>42193.650671296295</v>
      </c>
      <c r="K1233" t="b">
        <v>0</v>
      </c>
      <c r="L1233">
        <v>13</v>
      </c>
      <c r="M1233" t="b">
        <v>1</v>
      </c>
      <c r="N1233" s="15" t="s">
        <v>8314</v>
      </c>
      <c r="O1233" t="s">
        <v>8315</v>
      </c>
    </row>
    <row r="1234" spans="1:15" ht="48" x14ac:dyDescent="0.2">
      <c r="A1234">
        <v>1392</v>
      </c>
      <c r="B1234" s="3" t="s">
        <v>1393</v>
      </c>
      <c r="C1234" s="3" t="s">
        <v>5502</v>
      </c>
      <c r="D1234" s="6">
        <v>2500</v>
      </c>
      <c r="E1234" s="8">
        <v>2841</v>
      </c>
      <c r="F1234" t="s">
        <v>8218</v>
      </c>
      <c r="G1234" t="s">
        <v>8223</v>
      </c>
      <c r="H1234" t="s">
        <v>8245</v>
      </c>
      <c r="I1234" s="12">
        <v>42432.154930555553</v>
      </c>
      <c r="J1234" s="12">
        <v>42401.154930555553</v>
      </c>
      <c r="K1234" t="b">
        <v>0</v>
      </c>
      <c r="L1234">
        <v>104</v>
      </c>
      <c r="M1234" t="b">
        <v>1</v>
      </c>
      <c r="N1234" s="15" t="s">
        <v>8314</v>
      </c>
      <c r="O1234" t="s">
        <v>8315</v>
      </c>
    </row>
    <row r="1235" spans="1:15" ht="16" x14ac:dyDescent="0.2">
      <c r="A1235">
        <v>1393</v>
      </c>
      <c r="B1235" s="3" t="s">
        <v>1394</v>
      </c>
      <c r="C1235" s="3" t="s">
        <v>5503</v>
      </c>
      <c r="D1235" s="6">
        <v>10000</v>
      </c>
      <c r="E1235" s="8">
        <v>10235</v>
      </c>
      <c r="F1235" t="s">
        <v>8218</v>
      </c>
      <c r="G1235" t="s">
        <v>8223</v>
      </c>
      <c r="H1235" t="s">
        <v>8245</v>
      </c>
      <c r="I1235" s="12">
        <v>42583.681979166664</v>
      </c>
      <c r="J1235" s="12">
        <v>42553.681979166664</v>
      </c>
      <c r="K1235" t="b">
        <v>0</v>
      </c>
      <c r="L1235">
        <v>52</v>
      </c>
      <c r="M1235" t="b">
        <v>1</v>
      </c>
      <c r="N1235" s="15" t="s">
        <v>8314</v>
      </c>
      <c r="O1235" t="s">
        <v>8315</v>
      </c>
    </row>
    <row r="1236" spans="1:15" ht="48" x14ac:dyDescent="0.2">
      <c r="A1236">
        <v>1394</v>
      </c>
      <c r="B1236" s="3" t="s">
        <v>1395</v>
      </c>
      <c r="C1236" s="3" t="s">
        <v>5504</v>
      </c>
      <c r="D1236" s="6">
        <v>750</v>
      </c>
      <c r="E1236" s="8">
        <v>916</v>
      </c>
      <c r="F1236" t="s">
        <v>8218</v>
      </c>
      <c r="G1236" t="s">
        <v>8223</v>
      </c>
      <c r="H1236" t="s">
        <v>8245</v>
      </c>
      <c r="I1236" s="12">
        <v>42795.125</v>
      </c>
      <c r="J1236" s="12">
        <v>42752.144976851851</v>
      </c>
      <c r="K1236" t="b">
        <v>0</v>
      </c>
      <c r="L1236">
        <v>17</v>
      </c>
      <c r="M1236" t="b">
        <v>1</v>
      </c>
      <c r="N1236" s="15" t="s">
        <v>8314</v>
      </c>
      <c r="O1236" t="s">
        <v>8315</v>
      </c>
    </row>
    <row r="1237" spans="1:15" ht="16" x14ac:dyDescent="0.2">
      <c r="A1237">
        <v>1395</v>
      </c>
      <c r="B1237" s="3" t="s">
        <v>1396</v>
      </c>
      <c r="C1237" s="3" t="s">
        <v>5505</v>
      </c>
      <c r="D1237" s="6">
        <v>3500</v>
      </c>
      <c r="E1237" s="8">
        <v>3916</v>
      </c>
      <c r="F1237" t="s">
        <v>8218</v>
      </c>
      <c r="G1237" t="s">
        <v>8223</v>
      </c>
      <c r="H1237" t="s">
        <v>8245</v>
      </c>
      <c r="I1237" s="12">
        <v>42749.90834490741</v>
      </c>
      <c r="J1237" s="12">
        <v>42719.90834490741</v>
      </c>
      <c r="K1237" t="b">
        <v>0</v>
      </c>
      <c r="L1237">
        <v>82</v>
      </c>
      <c r="M1237" t="b">
        <v>1</v>
      </c>
      <c r="N1237" s="15" t="s">
        <v>8314</v>
      </c>
      <c r="O1237" t="s">
        <v>8315</v>
      </c>
    </row>
    <row r="1238" spans="1:15" ht="48" x14ac:dyDescent="0.2">
      <c r="A1238">
        <v>1396</v>
      </c>
      <c r="B1238" s="3" t="s">
        <v>1397</v>
      </c>
      <c r="C1238" s="3" t="s">
        <v>5506</v>
      </c>
      <c r="D1238" s="6">
        <v>6000</v>
      </c>
      <c r="E1238" s="8">
        <v>6438</v>
      </c>
      <c r="F1238" t="s">
        <v>8218</v>
      </c>
      <c r="G1238" t="s">
        <v>8223</v>
      </c>
      <c r="H1238" t="s">
        <v>8245</v>
      </c>
      <c r="I1238" s="12">
        <v>42048.99863425926</v>
      </c>
      <c r="J1238" s="12">
        <v>42018.99863425926</v>
      </c>
      <c r="K1238" t="b">
        <v>0</v>
      </c>
      <c r="L1238">
        <v>73</v>
      </c>
      <c r="M1238" t="b">
        <v>1</v>
      </c>
      <c r="N1238" s="15" t="s">
        <v>8314</v>
      </c>
      <c r="O1238" t="s">
        <v>8315</v>
      </c>
    </row>
    <row r="1239" spans="1:15" ht="48" x14ac:dyDescent="0.2">
      <c r="A1239">
        <v>1397</v>
      </c>
      <c r="B1239" s="3" t="s">
        <v>1398</v>
      </c>
      <c r="C1239" s="3" t="s">
        <v>5507</v>
      </c>
      <c r="D1239" s="6">
        <v>10000</v>
      </c>
      <c r="E1239" s="8">
        <v>11385</v>
      </c>
      <c r="F1239" t="s">
        <v>8218</v>
      </c>
      <c r="G1239" t="s">
        <v>8223</v>
      </c>
      <c r="H1239" t="s">
        <v>8245</v>
      </c>
      <c r="I1239" s="12">
        <v>42670.888194444444</v>
      </c>
      <c r="J1239" s="12">
        <v>42640.917939814812</v>
      </c>
      <c r="K1239" t="b">
        <v>0</v>
      </c>
      <c r="L1239">
        <v>158</v>
      </c>
      <c r="M1239" t="b">
        <v>1</v>
      </c>
      <c r="N1239" s="15" t="s">
        <v>8314</v>
      </c>
      <c r="O1239" t="s">
        <v>8315</v>
      </c>
    </row>
    <row r="1240" spans="1:15" ht="48" x14ac:dyDescent="0.2">
      <c r="A1240">
        <v>1398</v>
      </c>
      <c r="B1240" s="3" t="s">
        <v>1399</v>
      </c>
      <c r="C1240" s="3" t="s">
        <v>5508</v>
      </c>
      <c r="D1240" s="6">
        <v>4400</v>
      </c>
      <c r="E1240" s="8">
        <v>4826</v>
      </c>
      <c r="F1240" t="s">
        <v>8218</v>
      </c>
      <c r="G1240" t="s">
        <v>8223</v>
      </c>
      <c r="H1240" t="s">
        <v>8245</v>
      </c>
      <c r="I1240" s="12">
        <v>42556.874236111107</v>
      </c>
      <c r="J1240" s="12">
        <v>42526.874236111107</v>
      </c>
      <c r="K1240" t="b">
        <v>0</v>
      </c>
      <c r="L1240">
        <v>65</v>
      </c>
      <c r="M1240" t="b">
        <v>1</v>
      </c>
      <c r="N1240" s="15" t="s">
        <v>8314</v>
      </c>
      <c r="O1240" t="s">
        <v>8315</v>
      </c>
    </row>
    <row r="1241" spans="1:15" ht="48" x14ac:dyDescent="0.2">
      <c r="A1241">
        <v>1399</v>
      </c>
      <c r="B1241" s="3" t="s">
        <v>1400</v>
      </c>
      <c r="C1241" s="3" t="s">
        <v>5509</v>
      </c>
      <c r="D1241" s="6">
        <v>9000</v>
      </c>
      <c r="E1241" s="8">
        <v>11353</v>
      </c>
      <c r="F1241" t="s">
        <v>8218</v>
      </c>
      <c r="G1241" t="s">
        <v>8223</v>
      </c>
      <c r="H1241" t="s">
        <v>8245</v>
      </c>
      <c r="I1241" s="12">
        <v>41919.004317129627</v>
      </c>
      <c r="J1241" s="12">
        <v>41889.004317129627</v>
      </c>
      <c r="K1241" t="b">
        <v>0</v>
      </c>
      <c r="L1241">
        <v>184</v>
      </c>
      <c r="M1241" t="b">
        <v>1</v>
      </c>
      <c r="N1241" s="15" t="s">
        <v>8314</v>
      </c>
      <c r="O1241" t="s">
        <v>8315</v>
      </c>
    </row>
    <row r="1242" spans="1:15" ht="48" x14ac:dyDescent="0.2">
      <c r="A1242">
        <v>1400</v>
      </c>
      <c r="B1242" s="3" t="s">
        <v>1401</v>
      </c>
      <c r="C1242" s="3" t="s">
        <v>5510</v>
      </c>
      <c r="D1242" s="6">
        <v>350</v>
      </c>
      <c r="E1242" s="8">
        <v>586</v>
      </c>
      <c r="F1242" t="s">
        <v>8218</v>
      </c>
      <c r="G1242" t="s">
        <v>8224</v>
      </c>
      <c r="H1242" t="s">
        <v>8246</v>
      </c>
      <c r="I1242" s="12">
        <v>42533.229166666672</v>
      </c>
      <c r="J1242" s="12">
        <v>42498.341122685189</v>
      </c>
      <c r="K1242" t="b">
        <v>0</v>
      </c>
      <c r="L1242">
        <v>34</v>
      </c>
      <c r="M1242" t="b">
        <v>1</v>
      </c>
      <c r="N1242" s="15" t="s">
        <v>8314</v>
      </c>
      <c r="O1242" t="s">
        <v>8315</v>
      </c>
    </row>
    <row r="1243" spans="1:15" ht="48" x14ac:dyDescent="0.2">
      <c r="A1243">
        <v>1401</v>
      </c>
      <c r="B1243" s="3" t="s">
        <v>1402</v>
      </c>
      <c r="C1243" s="3" t="s">
        <v>5511</v>
      </c>
      <c r="D1243" s="6">
        <v>2500</v>
      </c>
      <c r="E1243" s="8">
        <v>12413</v>
      </c>
      <c r="F1243" t="s">
        <v>8218</v>
      </c>
      <c r="G1243" t="s">
        <v>8223</v>
      </c>
      <c r="H1243" t="s">
        <v>8245</v>
      </c>
      <c r="I1243" s="12">
        <v>41420.99622685185</v>
      </c>
      <c r="J1243" s="12">
        <v>41399.99622685185</v>
      </c>
      <c r="K1243" t="b">
        <v>0</v>
      </c>
      <c r="L1243">
        <v>240</v>
      </c>
      <c r="M1243" t="b">
        <v>1</v>
      </c>
      <c r="N1243" s="15" t="s">
        <v>8314</v>
      </c>
      <c r="O1243" t="s">
        <v>8315</v>
      </c>
    </row>
    <row r="1244" spans="1:15" ht="48" x14ac:dyDescent="0.2">
      <c r="A1244">
        <v>1402</v>
      </c>
      <c r="B1244" s="3" t="s">
        <v>1403</v>
      </c>
      <c r="C1244" s="3" t="s">
        <v>5512</v>
      </c>
      <c r="D1244" s="6">
        <v>2500</v>
      </c>
      <c r="E1244" s="8">
        <v>2729</v>
      </c>
      <c r="F1244" t="s">
        <v>8218</v>
      </c>
      <c r="G1244" t="s">
        <v>8224</v>
      </c>
      <c r="H1244" t="s">
        <v>8246</v>
      </c>
      <c r="I1244" s="12">
        <v>42125.011701388896</v>
      </c>
      <c r="J1244" s="12">
        <v>42065.053368055553</v>
      </c>
      <c r="K1244" t="b">
        <v>0</v>
      </c>
      <c r="L1244">
        <v>113</v>
      </c>
      <c r="M1244" t="b">
        <v>1</v>
      </c>
      <c r="N1244" s="15" t="s">
        <v>8314</v>
      </c>
      <c r="O1244" t="s">
        <v>8315</v>
      </c>
    </row>
    <row r="1245" spans="1:15" ht="48" x14ac:dyDescent="0.2">
      <c r="A1245">
        <v>1403</v>
      </c>
      <c r="B1245" s="3" t="s">
        <v>1404</v>
      </c>
      <c r="C1245" s="3" t="s">
        <v>5513</v>
      </c>
      <c r="D1245" s="6">
        <v>4000</v>
      </c>
      <c r="E1245" s="8">
        <v>4103</v>
      </c>
      <c r="F1245" t="s">
        <v>8218</v>
      </c>
      <c r="G1245" t="s">
        <v>8223</v>
      </c>
      <c r="H1245" t="s">
        <v>8245</v>
      </c>
      <c r="I1245" s="12">
        <v>41481.062905092593</v>
      </c>
      <c r="J1245" s="12">
        <v>41451.062905092593</v>
      </c>
      <c r="K1245" t="b">
        <v>0</v>
      </c>
      <c r="L1245">
        <v>66</v>
      </c>
      <c r="M1245" t="b">
        <v>1</v>
      </c>
      <c r="N1245" s="15" t="s">
        <v>8314</v>
      </c>
      <c r="O1245" t="s">
        <v>8315</v>
      </c>
    </row>
    <row r="1246" spans="1:15" ht="48" x14ac:dyDescent="0.2">
      <c r="A1246">
        <v>1601</v>
      </c>
      <c r="B1246" s="3" t="s">
        <v>1602</v>
      </c>
      <c r="C1246" s="3" t="s">
        <v>5711</v>
      </c>
      <c r="D1246" s="6">
        <v>2500</v>
      </c>
      <c r="E1246" s="8">
        <v>2706.23</v>
      </c>
      <c r="F1246" t="s">
        <v>8218</v>
      </c>
      <c r="G1246" t="s">
        <v>8223</v>
      </c>
      <c r="H1246" t="s">
        <v>8245</v>
      </c>
      <c r="I1246" s="12">
        <v>40668.092974537038</v>
      </c>
      <c r="J1246" s="12">
        <v>40638.092974537038</v>
      </c>
      <c r="K1246" t="b">
        <v>0</v>
      </c>
      <c r="L1246">
        <v>56</v>
      </c>
      <c r="M1246" t="b">
        <v>1</v>
      </c>
      <c r="N1246" s="15" t="s">
        <v>8314</v>
      </c>
      <c r="O1246" t="s">
        <v>8315</v>
      </c>
    </row>
    <row r="1247" spans="1:15" ht="48" x14ac:dyDescent="0.2">
      <c r="A1247">
        <v>1602</v>
      </c>
      <c r="B1247" s="3" t="s">
        <v>1603</v>
      </c>
      <c r="C1247" s="3" t="s">
        <v>5712</v>
      </c>
      <c r="D1247" s="6">
        <v>1500</v>
      </c>
      <c r="E1247" s="8">
        <v>1502.5</v>
      </c>
      <c r="F1247" t="s">
        <v>8218</v>
      </c>
      <c r="G1247" t="s">
        <v>8223</v>
      </c>
      <c r="H1247" t="s">
        <v>8245</v>
      </c>
      <c r="I1247" s="12">
        <v>40830.958333333336</v>
      </c>
      <c r="J1247" s="12">
        <v>40788.297650462962</v>
      </c>
      <c r="K1247" t="b">
        <v>0</v>
      </c>
      <c r="L1247">
        <v>32</v>
      </c>
      <c r="M1247" t="b">
        <v>1</v>
      </c>
      <c r="N1247" s="15" t="s">
        <v>8314</v>
      </c>
      <c r="O1247" t="s">
        <v>8315</v>
      </c>
    </row>
    <row r="1248" spans="1:15" ht="32" x14ac:dyDescent="0.2">
      <c r="A1248">
        <v>1603</v>
      </c>
      <c r="B1248" s="3" t="s">
        <v>1604</v>
      </c>
      <c r="C1248" s="3" t="s">
        <v>5713</v>
      </c>
      <c r="D1248" s="6">
        <v>2000</v>
      </c>
      <c r="E1248" s="8">
        <v>2000.66</v>
      </c>
      <c r="F1248" t="s">
        <v>8218</v>
      </c>
      <c r="G1248" t="s">
        <v>8223</v>
      </c>
      <c r="H1248" t="s">
        <v>8245</v>
      </c>
      <c r="I1248" s="12">
        <v>40936.169664351852</v>
      </c>
      <c r="J1248" s="12">
        <v>40876.169664351852</v>
      </c>
      <c r="K1248" t="b">
        <v>0</v>
      </c>
      <c r="L1248">
        <v>30</v>
      </c>
      <c r="M1248" t="b">
        <v>1</v>
      </c>
      <c r="N1248" s="15" t="s">
        <v>8314</v>
      </c>
      <c r="O1248" t="s">
        <v>8315</v>
      </c>
    </row>
    <row r="1249" spans="1:15" ht="48" x14ac:dyDescent="0.2">
      <c r="A1249">
        <v>1604</v>
      </c>
      <c r="B1249" s="3" t="s">
        <v>1605</v>
      </c>
      <c r="C1249" s="3" t="s">
        <v>5714</v>
      </c>
      <c r="D1249" s="6">
        <v>2800</v>
      </c>
      <c r="E1249" s="8">
        <v>3419</v>
      </c>
      <c r="F1249" t="s">
        <v>8218</v>
      </c>
      <c r="G1249" t="s">
        <v>8223</v>
      </c>
      <c r="H1249" t="s">
        <v>8245</v>
      </c>
      <c r="I1249" s="12">
        <v>40985.80364583333</v>
      </c>
      <c r="J1249" s="12">
        <v>40945.845312500001</v>
      </c>
      <c r="K1249" t="b">
        <v>0</v>
      </c>
      <c r="L1249">
        <v>70</v>
      </c>
      <c r="M1249" t="b">
        <v>1</v>
      </c>
      <c r="N1249" s="15" t="s">
        <v>8314</v>
      </c>
      <c r="O1249" t="s">
        <v>8315</v>
      </c>
    </row>
    <row r="1250" spans="1:15" ht="48" x14ac:dyDescent="0.2">
      <c r="A1250">
        <v>1605</v>
      </c>
      <c r="B1250" s="3" t="s">
        <v>1606</v>
      </c>
      <c r="C1250" s="3" t="s">
        <v>5715</v>
      </c>
      <c r="D1250" s="6">
        <v>6000</v>
      </c>
      <c r="E1250" s="8">
        <v>6041.6</v>
      </c>
      <c r="F1250" t="s">
        <v>8218</v>
      </c>
      <c r="G1250" t="s">
        <v>8223</v>
      </c>
      <c r="H1250" t="s">
        <v>8245</v>
      </c>
      <c r="I1250" s="12">
        <v>40756.291666666664</v>
      </c>
      <c r="J1250" s="12">
        <v>40747.012881944444</v>
      </c>
      <c r="K1250" t="b">
        <v>0</v>
      </c>
      <c r="L1250">
        <v>44</v>
      </c>
      <c r="M1250" t="b">
        <v>1</v>
      </c>
      <c r="N1250" s="15" t="s">
        <v>8314</v>
      </c>
      <c r="O1250" t="s">
        <v>8315</v>
      </c>
    </row>
    <row r="1251" spans="1:15" ht="48" x14ac:dyDescent="0.2">
      <c r="A1251">
        <v>1606</v>
      </c>
      <c r="B1251" s="3" t="s">
        <v>1607</v>
      </c>
      <c r="C1251" s="3" t="s">
        <v>5716</v>
      </c>
      <c r="D1251" s="6">
        <v>8000</v>
      </c>
      <c r="E1251" s="8">
        <v>8080.33</v>
      </c>
      <c r="F1251" t="s">
        <v>8218</v>
      </c>
      <c r="G1251" t="s">
        <v>8223</v>
      </c>
      <c r="H1251" t="s">
        <v>8245</v>
      </c>
      <c r="I1251" s="12">
        <v>40626.069884259261</v>
      </c>
      <c r="J1251" s="12">
        <v>40536.111550925925</v>
      </c>
      <c r="K1251" t="b">
        <v>0</v>
      </c>
      <c r="L1251">
        <v>92</v>
      </c>
      <c r="M1251" t="b">
        <v>1</v>
      </c>
      <c r="N1251" s="15" t="s">
        <v>8314</v>
      </c>
      <c r="O1251" t="s">
        <v>8315</v>
      </c>
    </row>
    <row r="1252" spans="1:15" ht="48" x14ac:dyDescent="0.2">
      <c r="A1252">
        <v>1607</v>
      </c>
      <c r="B1252" s="3" t="s">
        <v>1608</v>
      </c>
      <c r="C1252" s="3" t="s">
        <v>5717</v>
      </c>
      <c r="D1252" s="6">
        <v>10000</v>
      </c>
      <c r="E1252" s="8">
        <v>14511</v>
      </c>
      <c r="F1252" t="s">
        <v>8218</v>
      </c>
      <c r="G1252" t="s">
        <v>8223</v>
      </c>
      <c r="H1252" t="s">
        <v>8245</v>
      </c>
      <c r="I1252" s="12">
        <v>41074.80846064815</v>
      </c>
      <c r="J1252" s="12">
        <v>41053.80846064815</v>
      </c>
      <c r="K1252" t="b">
        <v>0</v>
      </c>
      <c r="L1252">
        <v>205</v>
      </c>
      <c r="M1252" t="b">
        <v>1</v>
      </c>
      <c r="N1252" s="15" t="s">
        <v>8314</v>
      </c>
      <c r="O1252" t="s">
        <v>8315</v>
      </c>
    </row>
    <row r="1253" spans="1:15" ht="32" x14ac:dyDescent="0.2">
      <c r="A1253">
        <v>1608</v>
      </c>
      <c r="B1253" s="3" t="s">
        <v>1609</v>
      </c>
      <c r="C1253" s="3" t="s">
        <v>5718</v>
      </c>
      <c r="D1253" s="6">
        <v>1200</v>
      </c>
      <c r="E1253" s="8">
        <v>1215</v>
      </c>
      <c r="F1253" t="s">
        <v>8218</v>
      </c>
      <c r="G1253" t="s">
        <v>8223</v>
      </c>
      <c r="H1253" t="s">
        <v>8245</v>
      </c>
      <c r="I1253" s="12">
        <v>41640.226388888892</v>
      </c>
      <c r="J1253" s="12">
        <v>41607.83085648148</v>
      </c>
      <c r="K1253" t="b">
        <v>0</v>
      </c>
      <c r="L1253">
        <v>23</v>
      </c>
      <c r="M1253" t="b">
        <v>1</v>
      </c>
      <c r="N1253" s="15" t="s">
        <v>8314</v>
      </c>
      <c r="O1253" t="s">
        <v>8315</v>
      </c>
    </row>
    <row r="1254" spans="1:15" ht="48" x14ac:dyDescent="0.2">
      <c r="A1254">
        <v>1609</v>
      </c>
      <c r="B1254" s="3" t="s">
        <v>1610</v>
      </c>
      <c r="C1254" s="3" t="s">
        <v>5719</v>
      </c>
      <c r="D1254" s="6">
        <v>1500</v>
      </c>
      <c r="E1254" s="8">
        <v>1775</v>
      </c>
      <c r="F1254" t="s">
        <v>8218</v>
      </c>
      <c r="G1254" t="s">
        <v>8223</v>
      </c>
      <c r="H1254" t="s">
        <v>8245</v>
      </c>
      <c r="I1254" s="12">
        <v>40849.333333333336</v>
      </c>
      <c r="J1254" s="12">
        <v>40796.001261574071</v>
      </c>
      <c r="K1254" t="b">
        <v>0</v>
      </c>
      <c r="L1254">
        <v>4</v>
      </c>
      <c r="M1254" t="b">
        <v>1</v>
      </c>
      <c r="N1254" s="15" t="s">
        <v>8314</v>
      </c>
      <c r="O1254" t="s">
        <v>8315</v>
      </c>
    </row>
    <row r="1255" spans="1:15" ht="32" x14ac:dyDescent="0.2">
      <c r="A1255">
        <v>1610</v>
      </c>
      <c r="B1255" s="3" t="s">
        <v>1611</v>
      </c>
      <c r="C1255" s="3" t="s">
        <v>5720</v>
      </c>
      <c r="D1255" s="6">
        <v>2000</v>
      </c>
      <c r="E1255" s="8">
        <v>5437</v>
      </c>
      <c r="F1255" t="s">
        <v>8218</v>
      </c>
      <c r="G1255" t="s">
        <v>8223</v>
      </c>
      <c r="H1255" t="s">
        <v>8245</v>
      </c>
      <c r="I1255" s="12">
        <v>41258.924884259257</v>
      </c>
      <c r="J1255" s="12">
        <v>41228.924884259257</v>
      </c>
      <c r="K1255" t="b">
        <v>0</v>
      </c>
      <c r="L1255">
        <v>112</v>
      </c>
      <c r="M1255" t="b">
        <v>1</v>
      </c>
      <c r="N1255" s="15" t="s">
        <v>8314</v>
      </c>
      <c r="O1255" t="s">
        <v>8315</v>
      </c>
    </row>
    <row r="1256" spans="1:15" ht="16" x14ac:dyDescent="0.2">
      <c r="A1256">
        <v>1611</v>
      </c>
      <c r="B1256" s="3" t="s">
        <v>1612</v>
      </c>
      <c r="C1256" s="3" t="s">
        <v>5721</v>
      </c>
      <c r="D1256" s="6">
        <v>800</v>
      </c>
      <c r="E1256" s="8">
        <v>1001</v>
      </c>
      <c r="F1256" t="s">
        <v>8218</v>
      </c>
      <c r="G1256" t="s">
        <v>8223</v>
      </c>
      <c r="H1256" t="s">
        <v>8245</v>
      </c>
      <c r="I1256" s="12">
        <v>41430.00037037037</v>
      </c>
      <c r="J1256" s="12">
        <v>41409.00037037037</v>
      </c>
      <c r="K1256" t="b">
        <v>0</v>
      </c>
      <c r="L1256">
        <v>27</v>
      </c>
      <c r="M1256" t="b">
        <v>1</v>
      </c>
      <c r="N1256" s="15" t="s">
        <v>8314</v>
      </c>
      <c r="O1256" t="s">
        <v>8315</v>
      </c>
    </row>
    <row r="1257" spans="1:15" ht="32" x14ac:dyDescent="0.2">
      <c r="A1257">
        <v>1612</v>
      </c>
      <c r="B1257" s="3" t="s">
        <v>1613</v>
      </c>
      <c r="C1257" s="3" t="s">
        <v>5722</v>
      </c>
      <c r="D1257" s="6">
        <v>500</v>
      </c>
      <c r="E1257" s="8">
        <v>550</v>
      </c>
      <c r="F1257" t="s">
        <v>8218</v>
      </c>
      <c r="G1257" t="s">
        <v>8223</v>
      </c>
      <c r="H1257" t="s">
        <v>8245</v>
      </c>
      <c r="I1257" s="12">
        <v>41276.874814814815</v>
      </c>
      <c r="J1257" s="12">
        <v>41246.874814814815</v>
      </c>
      <c r="K1257" t="b">
        <v>0</v>
      </c>
      <c r="L1257">
        <v>11</v>
      </c>
      <c r="M1257" t="b">
        <v>1</v>
      </c>
      <c r="N1257" s="15" t="s">
        <v>8314</v>
      </c>
      <c r="O1257" t="s">
        <v>8315</v>
      </c>
    </row>
    <row r="1258" spans="1:15" ht="48" x14ac:dyDescent="0.2">
      <c r="A1258">
        <v>1613</v>
      </c>
      <c r="B1258" s="3" t="s">
        <v>1614</v>
      </c>
      <c r="C1258" s="3" t="s">
        <v>5723</v>
      </c>
      <c r="D1258" s="6">
        <v>1000</v>
      </c>
      <c r="E1258" s="8">
        <v>1015</v>
      </c>
      <c r="F1258" t="s">
        <v>8218</v>
      </c>
      <c r="G1258" t="s">
        <v>8223</v>
      </c>
      <c r="H1258" t="s">
        <v>8245</v>
      </c>
      <c r="I1258" s="12">
        <v>41112.069467592592</v>
      </c>
      <c r="J1258" s="12">
        <v>41082.069467592592</v>
      </c>
      <c r="K1258" t="b">
        <v>0</v>
      </c>
      <c r="L1258">
        <v>26</v>
      </c>
      <c r="M1258" t="b">
        <v>1</v>
      </c>
      <c r="N1258" s="15" t="s">
        <v>8314</v>
      </c>
      <c r="O1258" t="s">
        <v>8315</v>
      </c>
    </row>
    <row r="1259" spans="1:15" ht="48" x14ac:dyDescent="0.2">
      <c r="A1259">
        <v>1614</v>
      </c>
      <c r="B1259" s="3" t="s">
        <v>1615</v>
      </c>
      <c r="C1259" s="3" t="s">
        <v>5724</v>
      </c>
      <c r="D1259" s="6">
        <v>5000</v>
      </c>
      <c r="E1259" s="8">
        <v>5135</v>
      </c>
      <c r="F1259" t="s">
        <v>8218</v>
      </c>
      <c r="G1259" t="s">
        <v>8223</v>
      </c>
      <c r="H1259" t="s">
        <v>8245</v>
      </c>
      <c r="I1259" s="12">
        <v>41854.708333333336</v>
      </c>
      <c r="J1259" s="12">
        <v>41794.981122685182</v>
      </c>
      <c r="K1259" t="b">
        <v>0</v>
      </c>
      <c r="L1259">
        <v>77</v>
      </c>
      <c r="M1259" t="b">
        <v>1</v>
      </c>
      <c r="N1259" s="15" t="s">
        <v>8314</v>
      </c>
      <c r="O1259" t="s">
        <v>8315</v>
      </c>
    </row>
    <row r="1260" spans="1:15" ht="48" x14ac:dyDescent="0.2">
      <c r="A1260">
        <v>1615</v>
      </c>
      <c r="B1260" s="3" t="s">
        <v>1616</v>
      </c>
      <c r="C1260" s="3" t="s">
        <v>5725</v>
      </c>
      <c r="D1260" s="6">
        <v>8000</v>
      </c>
      <c r="E1260" s="8">
        <v>9130</v>
      </c>
      <c r="F1260" t="s">
        <v>8218</v>
      </c>
      <c r="G1260" t="s">
        <v>8223</v>
      </c>
      <c r="H1260" t="s">
        <v>8245</v>
      </c>
      <c r="I1260" s="12">
        <v>40890.092546296299</v>
      </c>
      <c r="J1260" s="12">
        <v>40845.050879629627</v>
      </c>
      <c r="K1260" t="b">
        <v>0</v>
      </c>
      <c r="L1260">
        <v>136</v>
      </c>
      <c r="M1260" t="b">
        <v>1</v>
      </c>
      <c r="N1260" s="15" t="s">
        <v>8314</v>
      </c>
      <c r="O1260" t="s">
        <v>8315</v>
      </c>
    </row>
    <row r="1261" spans="1:15" ht="48" x14ac:dyDescent="0.2">
      <c r="A1261">
        <v>1616</v>
      </c>
      <c r="B1261" s="3" t="s">
        <v>1617</v>
      </c>
      <c r="C1261" s="3" t="s">
        <v>5726</v>
      </c>
      <c r="D1261" s="6">
        <v>10000</v>
      </c>
      <c r="E1261" s="8">
        <v>10420</v>
      </c>
      <c r="F1261" t="s">
        <v>8218</v>
      </c>
      <c r="G1261" t="s">
        <v>8223</v>
      </c>
      <c r="H1261" t="s">
        <v>8245</v>
      </c>
      <c r="I1261" s="12">
        <v>41235.916666666664</v>
      </c>
      <c r="J1261" s="12">
        <v>41194.715520833335</v>
      </c>
      <c r="K1261" t="b">
        <v>0</v>
      </c>
      <c r="L1261">
        <v>157</v>
      </c>
      <c r="M1261" t="b">
        <v>1</v>
      </c>
      <c r="N1261" s="15" t="s">
        <v>8314</v>
      </c>
      <c r="O1261" t="s">
        <v>8315</v>
      </c>
    </row>
    <row r="1262" spans="1:15" ht="32" x14ac:dyDescent="0.2">
      <c r="A1262">
        <v>1617</v>
      </c>
      <c r="B1262" s="3" t="s">
        <v>1618</v>
      </c>
      <c r="C1262" s="3" t="s">
        <v>5727</v>
      </c>
      <c r="D1262" s="6">
        <v>7000</v>
      </c>
      <c r="E1262" s="8">
        <v>10210</v>
      </c>
      <c r="F1262" t="s">
        <v>8218</v>
      </c>
      <c r="G1262" t="s">
        <v>8223</v>
      </c>
      <c r="H1262" t="s">
        <v>8245</v>
      </c>
      <c r="I1262" s="12">
        <v>41579.791666666664</v>
      </c>
      <c r="J1262" s="12">
        <v>41546.664212962962</v>
      </c>
      <c r="K1262" t="b">
        <v>0</v>
      </c>
      <c r="L1262">
        <v>158</v>
      </c>
      <c r="M1262" t="b">
        <v>1</v>
      </c>
      <c r="N1262" s="15" t="s">
        <v>8314</v>
      </c>
      <c r="O1262" t="s">
        <v>8315</v>
      </c>
    </row>
    <row r="1263" spans="1:15" ht="32" x14ac:dyDescent="0.2">
      <c r="A1263">
        <v>1618</v>
      </c>
      <c r="B1263" s="3" t="s">
        <v>1619</v>
      </c>
      <c r="C1263" s="3" t="s">
        <v>5728</v>
      </c>
      <c r="D1263" s="6">
        <v>1500</v>
      </c>
      <c r="E1263" s="8">
        <v>1576</v>
      </c>
      <c r="F1263" t="s">
        <v>8218</v>
      </c>
      <c r="G1263" t="s">
        <v>8223</v>
      </c>
      <c r="H1263" t="s">
        <v>8245</v>
      </c>
      <c r="I1263" s="12">
        <v>41341.654340277775</v>
      </c>
      <c r="J1263" s="12">
        <v>41301.654340277775</v>
      </c>
      <c r="K1263" t="b">
        <v>0</v>
      </c>
      <c r="L1263">
        <v>27</v>
      </c>
      <c r="M1263" t="b">
        <v>1</v>
      </c>
      <c r="N1263" s="15" t="s">
        <v>8314</v>
      </c>
      <c r="O1263" t="s">
        <v>8315</v>
      </c>
    </row>
    <row r="1264" spans="1:15" ht="48" x14ac:dyDescent="0.2">
      <c r="A1264">
        <v>1619</v>
      </c>
      <c r="B1264" s="3" t="s">
        <v>1620</v>
      </c>
      <c r="C1264" s="3" t="s">
        <v>5729</v>
      </c>
      <c r="D1264" s="6">
        <v>1500</v>
      </c>
      <c r="E1264" s="8">
        <v>2000</v>
      </c>
      <c r="F1264" t="s">
        <v>8218</v>
      </c>
      <c r="G1264" t="s">
        <v>8223</v>
      </c>
      <c r="H1264" t="s">
        <v>8245</v>
      </c>
      <c r="I1264" s="12">
        <v>41897.18618055556</v>
      </c>
      <c r="J1264" s="12">
        <v>41876.18618055556</v>
      </c>
      <c r="K1264" t="b">
        <v>0</v>
      </c>
      <c r="L1264">
        <v>23</v>
      </c>
      <c r="M1264" t="b">
        <v>1</v>
      </c>
      <c r="N1264" s="15" t="s">
        <v>8314</v>
      </c>
      <c r="O1264" t="s">
        <v>8315</v>
      </c>
    </row>
    <row r="1265" spans="1:15" ht="32" x14ac:dyDescent="0.2">
      <c r="A1265">
        <v>1620</v>
      </c>
      <c r="B1265" s="3" t="s">
        <v>1621</v>
      </c>
      <c r="C1265" s="3" t="s">
        <v>5730</v>
      </c>
      <c r="D1265" s="6">
        <v>1000</v>
      </c>
      <c r="E1265" s="8">
        <v>1130</v>
      </c>
      <c r="F1265" t="s">
        <v>8218</v>
      </c>
      <c r="G1265" t="s">
        <v>8223</v>
      </c>
      <c r="H1265" t="s">
        <v>8245</v>
      </c>
      <c r="I1265" s="12">
        <v>41328.339583333334</v>
      </c>
      <c r="J1265" s="12">
        <v>41321.339583333334</v>
      </c>
      <c r="K1265" t="b">
        <v>0</v>
      </c>
      <c r="L1265">
        <v>17</v>
      </c>
      <c r="M1265" t="b">
        <v>1</v>
      </c>
      <c r="N1265" s="15" t="s">
        <v>8314</v>
      </c>
      <c r="O1265" t="s">
        <v>8315</v>
      </c>
    </row>
    <row r="1266" spans="1:15" ht="48" x14ac:dyDescent="0.2">
      <c r="A1266">
        <v>1621</v>
      </c>
      <c r="B1266" s="3" t="s">
        <v>1622</v>
      </c>
      <c r="C1266" s="3" t="s">
        <v>5731</v>
      </c>
      <c r="D1266" s="6">
        <v>5000</v>
      </c>
      <c r="E1266" s="8">
        <v>6060</v>
      </c>
      <c r="F1266" t="s">
        <v>8218</v>
      </c>
      <c r="G1266" t="s">
        <v>8223</v>
      </c>
      <c r="H1266" t="s">
        <v>8245</v>
      </c>
      <c r="I1266" s="12">
        <v>41057.165972222225</v>
      </c>
      <c r="J1266" s="12">
        <v>41003.60665509259</v>
      </c>
      <c r="K1266" t="b">
        <v>0</v>
      </c>
      <c r="L1266">
        <v>37</v>
      </c>
      <c r="M1266" t="b">
        <v>1</v>
      </c>
      <c r="N1266" s="15" t="s">
        <v>8314</v>
      </c>
      <c r="O1266" t="s">
        <v>8315</v>
      </c>
    </row>
    <row r="1267" spans="1:15" ht="48" x14ac:dyDescent="0.2">
      <c r="A1267">
        <v>1622</v>
      </c>
      <c r="B1267" s="3" t="s">
        <v>1623</v>
      </c>
      <c r="C1267" s="3" t="s">
        <v>5732</v>
      </c>
      <c r="D1267" s="6">
        <v>6900</v>
      </c>
      <c r="E1267" s="8">
        <v>7019</v>
      </c>
      <c r="F1267" t="s">
        <v>8218</v>
      </c>
      <c r="G1267" t="s">
        <v>8223</v>
      </c>
      <c r="H1267" t="s">
        <v>8245</v>
      </c>
      <c r="I1267" s="12">
        <v>41990.332638888889</v>
      </c>
      <c r="J1267" s="12">
        <v>41950.29483796296</v>
      </c>
      <c r="K1267" t="b">
        <v>0</v>
      </c>
      <c r="L1267">
        <v>65</v>
      </c>
      <c r="M1267" t="b">
        <v>1</v>
      </c>
      <c r="N1267" s="15" t="s">
        <v>8314</v>
      </c>
      <c r="O1267" t="s">
        <v>8315</v>
      </c>
    </row>
    <row r="1268" spans="1:15" ht="48" x14ac:dyDescent="0.2">
      <c r="A1268">
        <v>1623</v>
      </c>
      <c r="B1268" s="3" t="s">
        <v>1624</v>
      </c>
      <c r="C1268" s="3" t="s">
        <v>5733</v>
      </c>
      <c r="D1268" s="6">
        <v>750</v>
      </c>
      <c r="E1268" s="8">
        <v>758</v>
      </c>
      <c r="F1268" t="s">
        <v>8218</v>
      </c>
      <c r="G1268" t="s">
        <v>8224</v>
      </c>
      <c r="H1268" t="s">
        <v>8246</v>
      </c>
      <c r="I1268" s="12">
        <v>41513.688530092593</v>
      </c>
      <c r="J1268" s="12">
        <v>41453.688530092593</v>
      </c>
      <c r="K1268" t="b">
        <v>0</v>
      </c>
      <c r="L1268">
        <v>18</v>
      </c>
      <c r="M1268" t="b">
        <v>1</v>
      </c>
      <c r="N1268" s="15" t="s">
        <v>8314</v>
      </c>
      <c r="O1268" t="s">
        <v>8315</v>
      </c>
    </row>
    <row r="1269" spans="1:15" ht="32" x14ac:dyDescent="0.2">
      <c r="A1269">
        <v>1624</v>
      </c>
      <c r="B1269" s="3" t="s">
        <v>1625</v>
      </c>
      <c r="C1269" s="3" t="s">
        <v>5734</v>
      </c>
      <c r="D1269" s="6">
        <v>1000</v>
      </c>
      <c r="E1269" s="8">
        <v>1180</v>
      </c>
      <c r="F1269" t="s">
        <v>8218</v>
      </c>
      <c r="G1269" t="s">
        <v>8223</v>
      </c>
      <c r="H1269" t="s">
        <v>8245</v>
      </c>
      <c r="I1269" s="12">
        <v>41283.367303240739</v>
      </c>
      <c r="J1269" s="12">
        <v>41243.367303240739</v>
      </c>
      <c r="K1269" t="b">
        <v>0</v>
      </c>
      <c r="L1269">
        <v>25</v>
      </c>
      <c r="M1269" t="b">
        <v>1</v>
      </c>
      <c r="N1269" s="15" t="s">
        <v>8314</v>
      </c>
      <c r="O1269" t="s">
        <v>8315</v>
      </c>
    </row>
    <row r="1270" spans="1:15" ht="48" x14ac:dyDescent="0.2">
      <c r="A1270">
        <v>1625</v>
      </c>
      <c r="B1270" s="3" t="s">
        <v>1626</v>
      </c>
      <c r="C1270" s="3" t="s">
        <v>5735</v>
      </c>
      <c r="D1270" s="6">
        <v>7500</v>
      </c>
      <c r="E1270" s="8">
        <v>11650</v>
      </c>
      <c r="F1270" t="s">
        <v>8218</v>
      </c>
      <c r="G1270" t="s">
        <v>8223</v>
      </c>
      <c r="H1270" t="s">
        <v>8245</v>
      </c>
      <c r="I1270" s="12">
        <v>41163.699687500004</v>
      </c>
      <c r="J1270" s="12">
        <v>41135.699687500004</v>
      </c>
      <c r="K1270" t="b">
        <v>0</v>
      </c>
      <c r="L1270">
        <v>104</v>
      </c>
      <c r="M1270" t="b">
        <v>1</v>
      </c>
      <c r="N1270" s="15" t="s">
        <v>8314</v>
      </c>
      <c r="O1270" t="s">
        <v>8315</v>
      </c>
    </row>
    <row r="1271" spans="1:15" ht="48" x14ac:dyDescent="0.2">
      <c r="A1271">
        <v>1626</v>
      </c>
      <c r="B1271" s="3" t="s">
        <v>1627</v>
      </c>
      <c r="C1271" s="3" t="s">
        <v>5736</v>
      </c>
      <c r="D1271" s="6">
        <v>8000</v>
      </c>
      <c r="E1271" s="8">
        <v>8095</v>
      </c>
      <c r="F1271" t="s">
        <v>8218</v>
      </c>
      <c r="G1271" t="s">
        <v>8223</v>
      </c>
      <c r="H1271" t="s">
        <v>8245</v>
      </c>
      <c r="I1271" s="12">
        <v>41609.889664351853</v>
      </c>
      <c r="J1271" s="12">
        <v>41579.847997685189</v>
      </c>
      <c r="K1271" t="b">
        <v>0</v>
      </c>
      <c r="L1271">
        <v>108</v>
      </c>
      <c r="M1271" t="b">
        <v>1</v>
      </c>
      <c r="N1271" s="15" t="s">
        <v>8314</v>
      </c>
      <c r="O1271" t="s">
        <v>8315</v>
      </c>
    </row>
    <row r="1272" spans="1:15" ht="48" x14ac:dyDescent="0.2">
      <c r="A1272">
        <v>1627</v>
      </c>
      <c r="B1272" s="3" t="s">
        <v>1628</v>
      </c>
      <c r="C1272" s="3" t="s">
        <v>5737</v>
      </c>
      <c r="D1272" s="6">
        <v>2000</v>
      </c>
      <c r="E1272" s="8">
        <v>2340</v>
      </c>
      <c r="F1272" t="s">
        <v>8218</v>
      </c>
      <c r="G1272" t="s">
        <v>8223</v>
      </c>
      <c r="H1272" t="s">
        <v>8245</v>
      </c>
      <c r="I1272" s="12">
        <v>41239.207638888889</v>
      </c>
      <c r="J1272" s="12">
        <v>41205.707048611112</v>
      </c>
      <c r="K1272" t="b">
        <v>0</v>
      </c>
      <c r="L1272">
        <v>38</v>
      </c>
      <c r="M1272" t="b">
        <v>1</v>
      </c>
      <c r="N1272" s="15" t="s">
        <v>8314</v>
      </c>
      <c r="O1272" t="s">
        <v>8315</v>
      </c>
    </row>
    <row r="1273" spans="1:15" ht="32" x14ac:dyDescent="0.2">
      <c r="A1273">
        <v>1628</v>
      </c>
      <c r="B1273" s="3" t="s">
        <v>1629</v>
      </c>
      <c r="C1273" s="3" t="s">
        <v>5738</v>
      </c>
      <c r="D1273" s="6">
        <v>4000</v>
      </c>
      <c r="E1273" s="8">
        <v>4037</v>
      </c>
      <c r="F1273" t="s">
        <v>8218</v>
      </c>
      <c r="G1273" t="s">
        <v>8223</v>
      </c>
      <c r="H1273" t="s">
        <v>8245</v>
      </c>
      <c r="I1273" s="12">
        <v>41807.737060185187</v>
      </c>
      <c r="J1273" s="12">
        <v>41774.737060185187</v>
      </c>
      <c r="K1273" t="b">
        <v>0</v>
      </c>
      <c r="L1273">
        <v>88</v>
      </c>
      <c r="M1273" t="b">
        <v>1</v>
      </c>
      <c r="N1273" s="15" t="s">
        <v>8314</v>
      </c>
      <c r="O1273" t="s">
        <v>8315</v>
      </c>
    </row>
    <row r="1274" spans="1:15" ht="32" x14ac:dyDescent="0.2">
      <c r="A1274">
        <v>1629</v>
      </c>
      <c r="B1274" s="3" t="s">
        <v>1630</v>
      </c>
      <c r="C1274" s="3" t="s">
        <v>5739</v>
      </c>
      <c r="D1274" s="6">
        <v>6000</v>
      </c>
      <c r="E1274" s="8">
        <v>6220</v>
      </c>
      <c r="F1274" t="s">
        <v>8218</v>
      </c>
      <c r="G1274" t="s">
        <v>8223</v>
      </c>
      <c r="H1274" t="s">
        <v>8245</v>
      </c>
      <c r="I1274" s="12">
        <v>41690.867280092592</v>
      </c>
      <c r="J1274" s="12">
        <v>41645.867280092592</v>
      </c>
      <c r="K1274" t="b">
        <v>0</v>
      </c>
      <c r="L1274">
        <v>82</v>
      </c>
      <c r="M1274" t="b">
        <v>1</v>
      </c>
      <c r="N1274" s="15" t="s">
        <v>8314</v>
      </c>
      <c r="O1274" t="s">
        <v>8315</v>
      </c>
    </row>
    <row r="1275" spans="1:15" ht="48" x14ac:dyDescent="0.2">
      <c r="A1275">
        <v>1630</v>
      </c>
      <c r="B1275" s="3" t="s">
        <v>1631</v>
      </c>
      <c r="C1275" s="3" t="s">
        <v>5740</v>
      </c>
      <c r="D1275" s="6">
        <v>4000</v>
      </c>
      <c r="E1275" s="8">
        <v>10610</v>
      </c>
      <c r="F1275" t="s">
        <v>8218</v>
      </c>
      <c r="G1275" t="s">
        <v>8223</v>
      </c>
      <c r="H1275" t="s">
        <v>8245</v>
      </c>
      <c r="I1275" s="12">
        <v>40970.290972222225</v>
      </c>
      <c r="J1275" s="12">
        <v>40939.837673611109</v>
      </c>
      <c r="K1275" t="b">
        <v>0</v>
      </c>
      <c r="L1275">
        <v>126</v>
      </c>
      <c r="M1275" t="b">
        <v>1</v>
      </c>
      <c r="N1275" s="15" t="s">
        <v>8314</v>
      </c>
      <c r="O1275" t="s">
        <v>8315</v>
      </c>
    </row>
    <row r="1276" spans="1:15" ht="48" x14ac:dyDescent="0.2">
      <c r="A1276">
        <v>1631</v>
      </c>
      <c r="B1276" s="3" t="s">
        <v>1632</v>
      </c>
      <c r="C1276" s="3" t="s">
        <v>5741</v>
      </c>
      <c r="D1276" s="6">
        <v>10000</v>
      </c>
      <c r="E1276" s="8">
        <v>15591</v>
      </c>
      <c r="F1276" t="s">
        <v>8218</v>
      </c>
      <c r="G1276" t="s">
        <v>8223</v>
      </c>
      <c r="H1276" t="s">
        <v>8245</v>
      </c>
      <c r="I1276" s="12">
        <v>41194.859502314815</v>
      </c>
      <c r="J1276" s="12">
        <v>41164.859502314815</v>
      </c>
      <c r="K1276" t="b">
        <v>0</v>
      </c>
      <c r="L1276">
        <v>133</v>
      </c>
      <c r="M1276" t="b">
        <v>1</v>
      </c>
      <c r="N1276" s="15" t="s">
        <v>8314</v>
      </c>
      <c r="O1276" t="s">
        <v>8315</v>
      </c>
    </row>
    <row r="1277" spans="1:15" ht="48" x14ac:dyDescent="0.2">
      <c r="A1277">
        <v>1632</v>
      </c>
      <c r="B1277" s="3" t="s">
        <v>1633</v>
      </c>
      <c r="C1277" s="3" t="s">
        <v>5742</v>
      </c>
      <c r="D1277" s="6">
        <v>4000</v>
      </c>
      <c r="E1277" s="8">
        <v>4065</v>
      </c>
      <c r="F1277" t="s">
        <v>8218</v>
      </c>
      <c r="G1277" t="s">
        <v>8223</v>
      </c>
      <c r="H1277" t="s">
        <v>8245</v>
      </c>
      <c r="I1277" s="12">
        <v>40810.340902777774</v>
      </c>
      <c r="J1277" s="12">
        <v>40750.340902777774</v>
      </c>
      <c r="K1277" t="b">
        <v>0</v>
      </c>
      <c r="L1277">
        <v>47</v>
      </c>
      <c r="M1277" t="b">
        <v>1</v>
      </c>
      <c r="N1277" s="15" t="s">
        <v>8314</v>
      </c>
      <c r="O1277" t="s">
        <v>8315</v>
      </c>
    </row>
    <row r="1278" spans="1:15" ht="48" x14ac:dyDescent="0.2">
      <c r="A1278">
        <v>1633</v>
      </c>
      <c r="B1278" s="3" t="s">
        <v>1634</v>
      </c>
      <c r="C1278" s="3" t="s">
        <v>5743</v>
      </c>
      <c r="D1278" s="6">
        <v>10000</v>
      </c>
      <c r="E1278" s="8">
        <v>10000</v>
      </c>
      <c r="F1278" t="s">
        <v>8218</v>
      </c>
      <c r="G1278" t="s">
        <v>8223</v>
      </c>
      <c r="H1278" t="s">
        <v>8245</v>
      </c>
      <c r="I1278" s="12">
        <v>40924.208333333336</v>
      </c>
      <c r="J1278" s="12">
        <v>40896.883750000001</v>
      </c>
      <c r="K1278" t="b">
        <v>0</v>
      </c>
      <c r="L1278">
        <v>58</v>
      </c>
      <c r="M1278" t="b">
        <v>1</v>
      </c>
      <c r="N1278" s="15" t="s">
        <v>8314</v>
      </c>
      <c r="O1278" t="s">
        <v>8315</v>
      </c>
    </row>
    <row r="1279" spans="1:15" ht="32" x14ac:dyDescent="0.2">
      <c r="A1279">
        <v>1634</v>
      </c>
      <c r="B1279" s="3" t="s">
        <v>1635</v>
      </c>
      <c r="C1279" s="3" t="s">
        <v>5744</v>
      </c>
      <c r="D1279" s="6">
        <v>2000</v>
      </c>
      <c r="E1279" s="8">
        <v>2010</v>
      </c>
      <c r="F1279" t="s">
        <v>8218</v>
      </c>
      <c r="G1279" t="s">
        <v>8223</v>
      </c>
      <c r="H1279" t="s">
        <v>8245</v>
      </c>
      <c r="I1279" s="12">
        <v>40696.249305555553</v>
      </c>
      <c r="J1279" s="12">
        <v>40658.189826388887</v>
      </c>
      <c r="K1279" t="b">
        <v>0</v>
      </c>
      <c r="L1279">
        <v>32</v>
      </c>
      <c r="M1279" t="b">
        <v>1</v>
      </c>
      <c r="N1279" s="15" t="s">
        <v>8314</v>
      </c>
      <c r="O1279" t="s">
        <v>8315</v>
      </c>
    </row>
    <row r="1280" spans="1:15" ht="48" x14ac:dyDescent="0.2">
      <c r="A1280">
        <v>1635</v>
      </c>
      <c r="B1280" s="3" t="s">
        <v>1636</v>
      </c>
      <c r="C1280" s="3" t="s">
        <v>5745</v>
      </c>
      <c r="D1280" s="6">
        <v>2000</v>
      </c>
      <c r="E1280" s="8">
        <v>2506</v>
      </c>
      <c r="F1280" t="s">
        <v>8218</v>
      </c>
      <c r="G1280" t="s">
        <v>8223</v>
      </c>
      <c r="H1280" t="s">
        <v>8245</v>
      </c>
      <c r="I1280" s="12">
        <v>42562.868761574078</v>
      </c>
      <c r="J1280" s="12">
        <v>42502.868761574078</v>
      </c>
      <c r="K1280" t="b">
        <v>0</v>
      </c>
      <c r="L1280">
        <v>37</v>
      </c>
      <c r="M1280" t="b">
        <v>1</v>
      </c>
      <c r="N1280" s="15" t="s">
        <v>8314</v>
      </c>
      <c r="O1280" t="s">
        <v>8315</v>
      </c>
    </row>
    <row r="1281" spans="1:15" ht="48" x14ac:dyDescent="0.2">
      <c r="A1281">
        <v>1636</v>
      </c>
      <c r="B1281" s="3" t="s">
        <v>1637</v>
      </c>
      <c r="C1281" s="3" t="s">
        <v>5746</v>
      </c>
      <c r="D1281" s="6">
        <v>4500</v>
      </c>
      <c r="E1281" s="8">
        <v>4660</v>
      </c>
      <c r="F1281" t="s">
        <v>8218</v>
      </c>
      <c r="G1281" t="s">
        <v>8223</v>
      </c>
      <c r="H1281" t="s">
        <v>8245</v>
      </c>
      <c r="I1281" s="12">
        <v>40706.166666666664</v>
      </c>
      <c r="J1281" s="12">
        <v>40663.08666666667</v>
      </c>
      <c r="K1281" t="b">
        <v>0</v>
      </c>
      <c r="L1281">
        <v>87</v>
      </c>
      <c r="M1281" t="b">
        <v>1</v>
      </c>
      <c r="N1281" s="15" t="s">
        <v>8314</v>
      </c>
      <c r="O1281" t="s">
        <v>8315</v>
      </c>
    </row>
    <row r="1282" spans="1:15" ht="48" x14ac:dyDescent="0.2">
      <c r="A1282">
        <v>1637</v>
      </c>
      <c r="B1282" s="3" t="s">
        <v>1638</v>
      </c>
      <c r="C1282" s="3" t="s">
        <v>5747</v>
      </c>
      <c r="D1282" s="6">
        <v>500</v>
      </c>
      <c r="E1282" s="8">
        <v>519</v>
      </c>
      <c r="F1282" t="s">
        <v>8218</v>
      </c>
      <c r="G1282" t="s">
        <v>8223</v>
      </c>
      <c r="H1282" t="s">
        <v>8245</v>
      </c>
      <c r="I1282" s="12">
        <v>40178.98541666667</v>
      </c>
      <c r="J1282" s="12">
        <v>40122.751620370371</v>
      </c>
      <c r="K1282" t="b">
        <v>0</v>
      </c>
      <c r="L1282">
        <v>15</v>
      </c>
      <c r="M1282" t="b">
        <v>1</v>
      </c>
      <c r="N1282" s="15" t="s">
        <v>8314</v>
      </c>
      <c r="O1282" t="s">
        <v>8315</v>
      </c>
    </row>
    <row r="1283" spans="1:15" ht="32" x14ac:dyDescent="0.2">
      <c r="A1283">
        <v>1638</v>
      </c>
      <c r="B1283" s="3" t="s">
        <v>1639</v>
      </c>
      <c r="C1283" s="3" t="s">
        <v>5748</v>
      </c>
      <c r="D1283" s="6">
        <v>1000</v>
      </c>
      <c r="E1283" s="8">
        <v>1050</v>
      </c>
      <c r="F1283" t="s">
        <v>8218</v>
      </c>
      <c r="G1283" t="s">
        <v>8223</v>
      </c>
      <c r="H1283" t="s">
        <v>8245</v>
      </c>
      <c r="I1283" s="12">
        <v>41333.892361111109</v>
      </c>
      <c r="J1283" s="12">
        <v>41288.68712962963</v>
      </c>
      <c r="K1283" t="b">
        <v>0</v>
      </c>
      <c r="L1283">
        <v>27</v>
      </c>
      <c r="M1283" t="b">
        <v>1</v>
      </c>
      <c r="N1283" s="15" t="s">
        <v>8314</v>
      </c>
      <c r="O1283" t="s">
        <v>8315</v>
      </c>
    </row>
    <row r="1284" spans="1:15" ht="48" x14ac:dyDescent="0.2">
      <c r="A1284">
        <v>1639</v>
      </c>
      <c r="B1284" s="3" t="s">
        <v>1640</v>
      </c>
      <c r="C1284" s="3" t="s">
        <v>5749</v>
      </c>
      <c r="D1284" s="6">
        <v>1800</v>
      </c>
      <c r="E1284" s="8">
        <v>1800</v>
      </c>
      <c r="F1284" t="s">
        <v>8218</v>
      </c>
      <c r="G1284" t="s">
        <v>8223</v>
      </c>
      <c r="H1284" t="s">
        <v>8245</v>
      </c>
      <c r="I1284" s="12">
        <v>40971.652372685188</v>
      </c>
      <c r="J1284" s="12">
        <v>40941.652372685188</v>
      </c>
      <c r="K1284" t="b">
        <v>0</v>
      </c>
      <c r="L1284">
        <v>19</v>
      </c>
      <c r="M1284" t="b">
        <v>1</v>
      </c>
      <c r="N1284" s="15" t="s">
        <v>8314</v>
      </c>
      <c r="O1284" t="s">
        <v>8315</v>
      </c>
    </row>
    <row r="1285" spans="1:15" ht="48" x14ac:dyDescent="0.2">
      <c r="A1285">
        <v>1640</v>
      </c>
      <c r="B1285" s="3" t="s">
        <v>1641</v>
      </c>
      <c r="C1285" s="3" t="s">
        <v>5750</v>
      </c>
      <c r="D1285" s="6">
        <v>400</v>
      </c>
      <c r="E1285" s="8">
        <v>679.44</v>
      </c>
      <c r="F1285" t="s">
        <v>8218</v>
      </c>
      <c r="G1285" t="s">
        <v>8223</v>
      </c>
      <c r="H1285" t="s">
        <v>8245</v>
      </c>
      <c r="I1285" s="12">
        <v>40393.082638888889</v>
      </c>
      <c r="J1285" s="12">
        <v>40379.23096064815</v>
      </c>
      <c r="K1285" t="b">
        <v>0</v>
      </c>
      <c r="L1285">
        <v>17</v>
      </c>
      <c r="M1285" t="b">
        <v>1</v>
      </c>
      <c r="N1285" s="15" t="s">
        <v>8314</v>
      </c>
      <c r="O1285" t="s">
        <v>8315</v>
      </c>
    </row>
    <row r="1286" spans="1:15" ht="32" x14ac:dyDescent="0.2">
      <c r="A1286">
        <v>1641</v>
      </c>
      <c r="B1286" s="3" t="s">
        <v>1642</v>
      </c>
      <c r="C1286" s="3" t="s">
        <v>5751</v>
      </c>
      <c r="D1286" s="6">
        <v>2500</v>
      </c>
      <c r="E1286" s="8">
        <v>2535</v>
      </c>
      <c r="F1286" t="s">
        <v>8218</v>
      </c>
      <c r="G1286" t="s">
        <v>8223</v>
      </c>
      <c r="H1286" t="s">
        <v>8245</v>
      </c>
      <c r="I1286" s="12">
        <v>41992.596574074079</v>
      </c>
      <c r="J1286" s="12">
        <v>41962.596574074079</v>
      </c>
      <c r="K1286" t="b">
        <v>0</v>
      </c>
      <c r="L1286">
        <v>26</v>
      </c>
      <c r="M1286" t="b">
        <v>1</v>
      </c>
      <c r="N1286" s="15" t="s">
        <v>8314</v>
      </c>
      <c r="O1286" t="s">
        <v>8335</v>
      </c>
    </row>
    <row r="1287" spans="1:15" ht="48" x14ac:dyDescent="0.2">
      <c r="A1287">
        <v>1642</v>
      </c>
      <c r="B1287" s="3" t="s">
        <v>1643</v>
      </c>
      <c r="C1287" s="3" t="s">
        <v>5752</v>
      </c>
      <c r="D1287" s="6">
        <v>1200</v>
      </c>
      <c r="E1287" s="8">
        <v>1200</v>
      </c>
      <c r="F1287" t="s">
        <v>8218</v>
      </c>
      <c r="G1287" t="s">
        <v>8223</v>
      </c>
      <c r="H1287" t="s">
        <v>8245</v>
      </c>
      <c r="I1287" s="12">
        <v>40708.024618055555</v>
      </c>
      <c r="J1287" s="12">
        <v>40688.024618055555</v>
      </c>
      <c r="K1287" t="b">
        <v>0</v>
      </c>
      <c r="L1287">
        <v>28</v>
      </c>
      <c r="M1287" t="b">
        <v>1</v>
      </c>
      <c r="N1287" s="15" t="s">
        <v>8314</v>
      </c>
      <c r="O1287" t="s">
        <v>8335</v>
      </c>
    </row>
    <row r="1288" spans="1:15" ht="32" x14ac:dyDescent="0.2">
      <c r="A1288">
        <v>1643</v>
      </c>
      <c r="B1288" s="3" t="s">
        <v>1644</v>
      </c>
      <c r="C1288" s="3" t="s">
        <v>5753</v>
      </c>
      <c r="D1288" s="6">
        <v>5000</v>
      </c>
      <c r="E1288" s="8">
        <v>6235</v>
      </c>
      <c r="F1288" t="s">
        <v>8218</v>
      </c>
      <c r="G1288" t="s">
        <v>8223</v>
      </c>
      <c r="H1288" t="s">
        <v>8245</v>
      </c>
      <c r="I1288" s="12">
        <v>41176.824212962965</v>
      </c>
      <c r="J1288" s="12">
        <v>41146.824212962965</v>
      </c>
      <c r="K1288" t="b">
        <v>0</v>
      </c>
      <c r="L1288">
        <v>37</v>
      </c>
      <c r="M1288" t="b">
        <v>1</v>
      </c>
      <c r="N1288" s="15" t="s">
        <v>8314</v>
      </c>
      <c r="O1288" t="s">
        <v>8335</v>
      </c>
    </row>
    <row r="1289" spans="1:15" ht="48" x14ac:dyDescent="0.2">
      <c r="A1289">
        <v>1644</v>
      </c>
      <c r="B1289" s="3" t="s">
        <v>1645</v>
      </c>
      <c r="C1289" s="3" t="s">
        <v>5754</v>
      </c>
      <c r="D1289" s="6">
        <v>10000</v>
      </c>
      <c r="E1289" s="8">
        <v>10950</v>
      </c>
      <c r="F1289" t="s">
        <v>8218</v>
      </c>
      <c r="G1289" t="s">
        <v>8223</v>
      </c>
      <c r="H1289" t="s">
        <v>8245</v>
      </c>
      <c r="I1289" s="12">
        <v>41235.101388888892</v>
      </c>
      <c r="J1289" s="12">
        <v>41175.05972222222</v>
      </c>
      <c r="K1289" t="b">
        <v>0</v>
      </c>
      <c r="L1289">
        <v>128</v>
      </c>
      <c r="M1289" t="b">
        <v>1</v>
      </c>
      <c r="N1289" s="15" t="s">
        <v>8314</v>
      </c>
      <c r="O1289" t="s">
        <v>8335</v>
      </c>
    </row>
    <row r="1290" spans="1:15" ht="48" x14ac:dyDescent="0.2">
      <c r="A1290">
        <v>1645</v>
      </c>
      <c r="B1290" s="3" t="s">
        <v>1646</v>
      </c>
      <c r="C1290" s="3" t="s">
        <v>5755</v>
      </c>
      <c r="D1290" s="6">
        <v>5000</v>
      </c>
      <c r="E1290" s="8">
        <v>5540</v>
      </c>
      <c r="F1290" t="s">
        <v>8218</v>
      </c>
      <c r="G1290" t="s">
        <v>8223</v>
      </c>
      <c r="H1290" t="s">
        <v>8245</v>
      </c>
      <c r="I1290" s="12">
        <v>41535.617361111108</v>
      </c>
      <c r="J1290" s="12">
        <v>41521.617361111108</v>
      </c>
      <c r="K1290" t="b">
        <v>0</v>
      </c>
      <c r="L1290">
        <v>10</v>
      </c>
      <c r="M1290" t="b">
        <v>1</v>
      </c>
      <c r="N1290" s="15" t="s">
        <v>8314</v>
      </c>
      <c r="O1290" t="s">
        <v>8335</v>
      </c>
    </row>
    <row r="1291" spans="1:15" ht="48" x14ac:dyDescent="0.2">
      <c r="A1291">
        <v>1646</v>
      </c>
      <c r="B1291" s="3" t="s">
        <v>1647</v>
      </c>
      <c r="C1291" s="3" t="s">
        <v>5756</v>
      </c>
      <c r="D1291" s="6">
        <v>2000</v>
      </c>
      <c r="E1291" s="8">
        <v>2204</v>
      </c>
      <c r="F1291" t="s">
        <v>8218</v>
      </c>
      <c r="G1291" t="s">
        <v>8224</v>
      </c>
      <c r="H1291" t="s">
        <v>8246</v>
      </c>
      <c r="I1291" s="12">
        <v>41865.757638888892</v>
      </c>
      <c r="J1291" s="12">
        <v>41833.450266203705</v>
      </c>
      <c r="K1291" t="b">
        <v>0</v>
      </c>
      <c r="L1291">
        <v>83</v>
      </c>
      <c r="M1291" t="b">
        <v>1</v>
      </c>
      <c r="N1291" s="15" t="s">
        <v>8314</v>
      </c>
      <c r="O1291" t="s">
        <v>8335</v>
      </c>
    </row>
    <row r="1292" spans="1:15" ht="48" x14ac:dyDescent="0.2">
      <c r="A1292">
        <v>1647</v>
      </c>
      <c r="B1292" s="3" t="s">
        <v>1648</v>
      </c>
      <c r="C1292" s="3" t="s">
        <v>5757</v>
      </c>
      <c r="D1292" s="6">
        <v>5000</v>
      </c>
      <c r="E1292" s="8">
        <v>5236</v>
      </c>
      <c r="F1292" t="s">
        <v>8218</v>
      </c>
      <c r="G1292" t="s">
        <v>8223</v>
      </c>
      <c r="H1292" t="s">
        <v>8245</v>
      </c>
      <c r="I1292" s="12">
        <v>41069.409456018519</v>
      </c>
      <c r="J1292" s="12">
        <v>41039.409456018519</v>
      </c>
      <c r="K1292" t="b">
        <v>0</v>
      </c>
      <c r="L1292">
        <v>46</v>
      </c>
      <c r="M1292" t="b">
        <v>1</v>
      </c>
      <c r="N1292" s="15" t="s">
        <v>8314</v>
      </c>
      <c r="O1292" t="s">
        <v>8335</v>
      </c>
    </row>
    <row r="1293" spans="1:15" ht="48" x14ac:dyDescent="0.2">
      <c r="A1293">
        <v>1648</v>
      </c>
      <c r="B1293" s="3" t="s">
        <v>1649</v>
      </c>
      <c r="C1293" s="3" t="s">
        <v>5758</v>
      </c>
      <c r="D1293" s="6">
        <v>2300</v>
      </c>
      <c r="E1293" s="8">
        <v>2881</v>
      </c>
      <c r="F1293" t="s">
        <v>8218</v>
      </c>
      <c r="G1293" t="s">
        <v>8223</v>
      </c>
      <c r="H1293" t="s">
        <v>8245</v>
      </c>
      <c r="I1293" s="12">
        <v>40622.662986111114</v>
      </c>
      <c r="J1293" s="12">
        <v>40592.704652777778</v>
      </c>
      <c r="K1293" t="b">
        <v>0</v>
      </c>
      <c r="L1293">
        <v>90</v>
      </c>
      <c r="M1293" t="b">
        <v>1</v>
      </c>
      <c r="N1293" s="15" t="s">
        <v>8314</v>
      </c>
      <c r="O1293" t="s">
        <v>8335</v>
      </c>
    </row>
    <row r="1294" spans="1:15" ht="48" x14ac:dyDescent="0.2">
      <c r="A1294">
        <v>1649</v>
      </c>
      <c r="B1294" s="3" t="s">
        <v>1650</v>
      </c>
      <c r="C1294" s="3" t="s">
        <v>5759</v>
      </c>
      <c r="D1294" s="6">
        <v>3800</v>
      </c>
      <c r="E1294" s="8">
        <v>3822.33</v>
      </c>
      <c r="F1294" t="s">
        <v>8218</v>
      </c>
      <c r="G1294" t="s">
        <v>8223</v>
      </c>
      <c r="H1294" t="s">
        <v>8245</v>
      </c>
      <c r="I1294" s="12">
        <v>41782.684664351851</v>
      </c>
      <c r="J1294" s="12">
        <v>41737.684664351851</v>
      </c>
      <c r="K1294" t="b">
        <v>0</v>
      </c>
      <c r="L1294">
        <v>81</v>
      </c>
      <c r="M1294" t="b">
        <v>1</v>
      </c>
      <c r="N1294" s="15" t="s">
        <v>8314</v>
      </c>
      <c r="O1294" t="s">
        <v>8335</v>
      </c>
    </row>
    <row r="1295" spans="1:15" ht="32" x14ac:dyDescent="0.2">
      <c r="A1295">
        <v>1650</v>
      </c>
      <c r="B1295" s="3" t="s">
        <v>1651</v>
      </c>
      <c r="C1295" s="3" t="s">
        <v>5760</v>
      </c>
      <c r="D1295" s="6">
        <v>2000</v>
      </c>
      <c r="E1295" s="8">
        <v>2831</v>
      </c>
      <c r="F1295" t="s">
        <v>8218</v>
      </c>
      <c r="G1295" t="s">
        <v>8223</v>
      </c>
      <c r="H1295" t="s">
        <v>8245</v>
      </c>
      <c r="I1295" s="12">
        <v>41556.435613425929</v>
      </c>
      <c r="J1295" s="12">
        <v>41526.435613425929</v>
      </c>
      <c r="K1295" t="b">
        <v>0</v>
      </c>
      <c r="L1295">
        <v>32</v>
      </c>
      <c r="M1295" t="b">
        <v>1</v>
      </c>
      <c r="N1295" s="15" t="s">
        <v>8314</v>
      </c>
      <c r="O1295" t="s">
        <v>8335</v>
      </c>
    </row>
    <row r="1296" spans="1:15" ht="48" x14ac:dyDescent="0.2">
      <c r="A1296">
        <v>1651</v>
      </c>
      <c r="B1296" s="3" t="s">
        <v>1652</v>
      </c>
      <c r="C1296" s="3" t="s">
        <v>5761</v>
      </c>
      <c r="D1296" s="6">
        <v>2000</v>
      </c>
      <c r="E1296" s="8">
        <v>2015</v>
      </c>
      <c r="F1296" t="s">
        <v>8218</v>
      </c>
      <c r="G1296" t="s">
        <v>8223</v>
      </c>
      <c r="H1296" t="s">
        <v>8245</v>
      </c>
      <c r="I1296" s="12">
        <v>40659.290972222225</v>
      </c>
      <c r="J1296" s="12">
        <v>40625.900694444441</v>
      </c>
      <c r="K1296" t="b">
        <v>0</v>
      </c>
      <c r="L1296">
        <v>20</v>
      </c>
      <c r="M1296" t="b">
        <v>1</v>
      </c>
      <c r="N1296" s="15" t="s">
        <v>8314</v>
      </c>
      <c r="O1296" t="s">
        <v>8335</v>
      </c>
    </row>
    <row r="1297" spans="1:15" ht="48" x14ac:dyDescent="0.2">
      <c r="A1297">
        <v>1652</v>
      </c>
      <c r="B1297" s="3" t="s">
        <v>1653</v>
      </c>
      <c r="C1297" s="3" t="s">
        <v>5762</v>
      </c>
      <c r="D1297" s="6">
        <v>4500</v>
      </c>
      <c r="E1297" s="8">
        <v>4530</v>
      </c>
      <c r="F1297" t="s">
        <v>8218</v>
      </c>
      <c r="G1297" t="s">
        <v>8223</v>
      </c>
      <c r="H1297" t="s">
        <v>8245</v>
      </c>
      <c r="I1297" s="12">
        <v>41602.534641203703</v>
      </c>
      <c r="J1297" s="12">
        <v>41572.492974537039</v>
      </c>
      <c r="K1297" t="b">
        <v>0</v>
      </c>
      <c r="L1297">
        <v>70</v>
      </c>
      <c r="M1297" t="b">
        <v>1</v>
      </c>
      <c r="N1297" s="15" t="s">
        <v>8314</v>
      </c>
      <c r="O1297" t="s">
        <v>8335</v>
      </c>
    </row>
    <row r="1298" spans="1:15" ht="48" x14ac:dyDescent="0.2">
      <c r="A1298">
        <v>1653</v>
      </c>
      <c r="B1298" s="3" t="s">
        <v>1654</v>
      </c>
      <c r="C1298" s="3" t="s">
        <v>5763</v>
      </c>
      <c r="D1298" s="6">
        <v>5000</v>
      </c>
      <c r="E1298" s="8">
        <v>8711.52</v>
      </c>
      <c r="F1298" t="s">
        <v>8218</v>
      </c>
      <c r="G1298" t="s">
        <v>8223</v>
      </c>
      <c r="H1298" t="s">
        <v>8245</v>
      </c>
      <c r="I1298" s="12">
        <v>40657.834444444445</v>
      </c>
      <c r="J1298" s="12">
        <v>40626.834444444445</v>
      </c>
      <c r="K1298" t="b">
        <v>0</v>
      </c>
      <c r="L1298">
        <v>168</v>
      </c>
      <c r="M1298" t="b">
        <v>1</v>
      </c>
      <c r="N1298" s="15" t="s">
        <v>8314</v>
      </c>
      <c r="O1298" t="s">
        <v>8335</v>
      </c>
    </row>
    <row r="1299" spans="1:15" ht="48" x14ac:dyDescent="0.2">
      <c r="A1299">
        <v>1654</v>
      </c>
      <c r="B1299" s="3" t="s">
        <v>1655</v>
      </c>
      <c r="C1299" s="3" t="s">
        <v>5764</v>
      </c>
      <c r="D1299" s="6">
        <v>1100</v>
      </c>
      <c r="E1299" s="8">
        <v>1319</v>
      </c>
      <c r="F1299" t="s">
        <v>8218</v>
      </c>
      <c r="G1299" t="s">
        <v>8223</v>
      </c>
      <c r="H1299" t="s">
        <v>8245</v>
      </c>
      <c r="I1299" s="12">
        <v>41017.890740740739</v>
      </c>
      <c r="J1299" s="12">
        <v>40987.890740740739</v>
      </c>
      <c r="K1299" t="b">
        <v>0</v>
      </c>
      <c r="L1299">
        <v>34</v>
      </c>
      <c r="M1299" t="b">
        <v>1</v>
      </c>
      <c r="N1299" s="15" t="s">
        <v>8314</v>
      </c>
      <c r="O1299" t="s">
        <v>8335</v>
      </c>
    </row>
    <row r="1300" spans="1:15" ht="32" x14ac:dyDescent="0.2">
      <c r="A1300">
        <v>1655</v>
      </c>
      <c r="B1300" s="3" t="s">
        <v>1656</v>
      </c>
      <c r="C1300" s="3" t="s">
        <v>5765</v>
      </c>
      <c r="D1300" s="6">
        <v>1500</v>
      </c>
      <c r="E1300" s="8">
        <v>2143</v>
      </c>
      <c r="F1300" t="s">
        <v>8218</v>
      </c>
      <c r="G1300" t="s">
        <v>8223</v>
      </c>
      <c r="H1300" t="s">
        <v>8245</v>
      </c>
      <c r="I1300" s="12">
        <v>41004.750231481477</v>
      </c>
      <c r="J1300" s="12">
        <v>40974.791898148149</v>
      </c>
      <c r="K1300" t="b">
        <v>0</v>
      </c>
      <c r="L1300">
        <v>48</v>
      </c>
      <c r="M1300" t="b">
        <v>1</v>
      </c>
      <c r="N1300" s="15" t="s">
        <v>8314</v>
      </c>
      <c r="O1300" t="s">
        <v>8335</v>
      </c>
    </row>
    <row r="1301" spans="1:15" ht="64" x14ac:dyDescent="0.2">
      <c r="A1301">
        <v>1656</v>
      </c>
      <c r="B1301" s="3" t="s">
        <v>1657</v>
      </c>
      <c r="C1301" s="3" t="s">
        <v>5766</v>
      </c>
      <c r="D1301" s="6">
        <v>7500</v>
      </c>
      <c r="E1301" s="8">
        <v>7525.12</v>
      </c>
      <c r="F1301" t="s">
        <v>8218</v>
      </c>
      <c r="G1301" t="s">
        <v>8223</v>
      </c>
      <c r="H1301" t="s">
        <v>8245</v>
      </c>
      <c r="I1301" s="12">
        <v>41256.928842592592</v>
      </c>
      <c r="J1301" s="12">
        <v>41226.928842592592</v>
      </c>
      <c r="K1301" t="b">
        <v>0</v>
      </c>
      <c r="L1301">
        <v>48</v>
      </c>
      <c r="M1301" t="b">
        <v>1</v>
      </c>
      <c r="N1301" s="15" t="s">
        <v>8314</v>
      </c>
      <c r="O1301" t="s">
        <v>8335</v>
      </c>
    </row>
    <row r="1302" spans="1:15" ht="48" x14ac:dyDescent="0.2">
      <c r="A1302">
        <v>1657</v>
      </c>
      <c r="B1302" s="3" t="s">
        <v>1658</v>
      </c>
      <c r="C1302" s="3" t="s">
        <v>5767</v>
      </c>
      <c r="D1302" s="6">
        <v>25000</v>
      </c>
      <c r="E1302" s="8">
        <v>26233.45</v>
      </c>
      <c r="F1302" t="s">
        <v>8218</v>
      </c>
      <c r="G1302" t="s">
        <v>8223</v>
      </c>
      <c r="H1302" t="s">
        <v>8245</v>
      </c>
      <c r="I1302" s="12">
        <v>41053.782037037039</v>
      </c>
      <c r="J1302" s="12">
        <v>41023.782037037039</v>
      </c>
      <c r="K1302" t="b">
        <v>0</v>
      </c>
      <c r="L1302">
        <v>221</v>
      </c>
      <c r="M1302" t="b">
        <v>1</v>
      </c>
      <c r="N1302" s="15" t="s">
        <v>8314</v>
      </c>
      <c r="O1302" t="s">
        <v>8335</v>
      </c>
    </row>
    <row r="1303" spans="1:15" ht="48" x14ac:dyDescent="0.2">
      <c r="A1303">
        <v>1658</v>
      </c>
      <c r="B1303" s="3" t="s">
        <v>1659</v>
      </c>
      <c r="C1303" s="3" t="s">
        <v>5768</v>
      </c>
      <c r="D1303" s="6">
        <v>6000</v>
      </c>
      <c r="E1303" s="8">
        <v>7934</v>
      </c>
      <c r="F1303" t="s">
        <v>8218</v>
      </c>
      <c r="G1303" t="s">
        <v>8223</v>
      </c>
      <c r="H1303" t="s">
        <v>8245</v>
      </c>
      <c r="I1303" s="12">
        <v>41261.597222222219</v>
      </c>
      <c r="J1303" s="12">
        <v>41223.22184027778</v>
      </c>
      <c r="K1303" t="b">
        <v>0</v>
      </c>
      <c r="L1303">
        <v>107</v>
      </c>
      <c r="M1303" t="b">
        <v>1</v>
      </c>
      <c r="N1303" s="15" t="s">
        <v>8314</v>
      </c>
      <c r="O1303" t="s">
        <v>8335</v>
      </c>
    </row>
    <row r="1304" spans="1:15" ht="48" x14ac:dyDescent="0.2">
      <c r="A1304">
        <v>1659</v>
      </c>
      <c r="B1304" s="3" t="s">
        <v>1660</v>
      </c>
      <c r="C1304" s="3" t="s">
        <v>5769</v>
      </c>
      <c r="D1304" s="6">
        <v>500</v>
      </c>
      <c r="E1304" s="8">
        <v>564</v>
      </c>
      <c r="F1304" t="s">
        <v>8218</v>
      </c>
      <c r="G1304" t="s">
        <v>8224</v>
      </c>
      <c r="H1304" t="s">
        <v>8246</v>
      </c>
      <c r="I1304" s="12">
        <v>41625.5</v>
      </c>
      <c r="J1304" s="12">
        <v>41596.913437499999</v>
      </c>
      <c r="K1304" t="b">
        <v>0</v>
      </c>
      <c r="L1304">
        <v>45</v>
      </c>
      <c r="M1304" t="b">
        <v>1</v>
      </c>
      <c r="N1304" s="15" t="s">
        <v>8314</v>
      </c>
      <c r="O1304" t="s">
        <v>8335</v>
      </c>
    </row>
    <row r="1305" spans="1:15" ht="48" x14ac:dyDescent="0.2">
      <c r="A1305">
        <v>1660</v>
      </c>
      <c r="B1305" s="3" t="s">
        <v>1661</v>
      </c>
      <c r="C1305" s="3" t="s">
        <v>5770</v>
      </c>
      <c r="D1305" s="6">
        <v>80</v>
      </c>
      <c r="E1305" s="8">
        <v>1003</v>
      </c>
      <c r="F1305" t="s">
        <v>8218</v>
      </c>
      <c r="G1305" t="s">
        <v>8236</v>
      </c>
      <c r="H1305" t="s">
        <v>8248</v>
      </c>
      <c r="I1305" s="12">
        <v>42490.915972222225</v>
      </c>
      <c r="J1305" s="12">
        <v>42459.693865740745</v>
      </c>
      <c r="K1305" t="b">
        <v>0</v>
      </c>
      <c r="L1305">
        <v>36</v>
      </c>
      <c r="M1305" t="b">
        <v>1</v>
      </c>
      <c r="N1305" s="15" t="s">
        <v>8314</v>
      </c>
      <c r="O1305" t="s">
        <v>8335</v>
      </c>
    </row>
    <row r="1306" spans="1:15" ht="64" x14ac:dyDescent="0.2">
      <c r="A1306">
        <v>1661</v>
      </c>
      <c r="B1306" s="3" t="s">
        <v>1662</v>
      </c>
      <c r="C1306" s="3" t="s">
        <v>5771</v>
      </c>
      <c r="D1306" s="6">
        <v>7900</v>
      </c>
      <c r="E1306" s="8">
        <v>8098</v>
      </c>
      <c r="F1306" t="s">
        <v>8218</v>
      </c>
      <c r="G1306" t="s">
        <v>8238</v>
      </c>
      <c r="H1306" t="s">
        <v>8248</v>
      </c>
      <c r="I1306" s="12">
        <v>42386.875</v>
      </c>
      <c r="J1306" s="12">
        <v>42343.998043981483</v>
      </c>
      <c r="K1306" t="b">
        <v>0</v>
      </c>
      <c r="L1306">
        <v>101</v>
      </c>
      <c r="M1306" t="b">
        <v>1</v>
      </c>
      <c r="N1306" s="15" t="s">
        <v>8314</v>
      </c>
      <c r="O1306" t="s">
        <v>8335</v>
      </c>
    </row>
    <row r="1307" spans="1:15" ht="48" x14ac:dyDescent="0.2">
      <c r="A1307">
        <v>1662</v>
      </c>
      <c r="B1307" s="3" t="s">
        <v>1663</v>
      </c>
      <c r="C1307" s="3" t="s">
        <v>5772</v>
      </c>
      <c r="D1307" s="6">
        <v>8000</v>
      </c>
      <c r="E1307" s="8">
        <v>8211</v>
      </c>
      <c r="F1307" t="s">
        <v>8218</v>
      </c>
      <c r="G1307" t="s">
        <v>8223</v>
      </c>
      <c r="H1307" t="s">
        <v>8245</v>
      </c>
      <c r="I1307" s="12">
        <v>40908.239999999998</v>
      </c>
      <c r="J1307" s="12">
        <v>40848.198333333334</v>
      </c>
      <c r="K1307" t="b">
        <v>0</v>
      </c>
      <c r="L1307">
        <v>62</v>
      </c>
      <c r="M1307" t="b">
        <v>1</v>
      </c>
      <c r="N1307" s="15" t="s">
        <v>8314</v>
      </c>
      <c r="O1307" t="s">
        <v>8335</v>
      </c>
    </row>
    <row r="1308" spans="1:15" ht="32" x14ac:dyDescent="0.2">
      <c r="A1308">
        <v>1663</v>
      </c>
      <c r="B1308" s="3" t="s">
        <v>1664</v>
      </c>
      <c r="C1308" s="3" t="s">
        <v>5773</v>
      </c>
      <c r="D1308" s="6">
        <v>1000</v>
      </c>
      <c r="E1308" s="8">
        <v>1080</v>
      </c>
      <c r="F1308" t="s">
        <v>8218</v>
      </c>
      <c r="G1308" t="s">
        <v>8223</v>
      </c>
      <c r="H1308" t="s">
        <v>8245</v>
      </c>
      <c r="I1308" s="12">
        <v>42036.02207175926</v>
      </c>
      <c r="J1308" s="12">
        <v>42006.02207175926</v>
      </c>
      <c r="K1308" t="b">
        <v>0</v>
      </c>
      <c r="L1308">
        <v>32</v>
      </c>
      <c r="M1308" t="b">
        <v>1</v>
      </c>
      <c r="N1308" s="15" t="s">
        <v>8314</v>
      </c>
      <c r="O1308" t="s">
        <v>8335</v>
      </c>
    </row>
    <row r="1309" spans="1:15" ht="48" x14ac:dyDescent="0.2">
      <c r="A1309">
        <v>1664</v>
      </c>
      <c r="B1309" s="3" t="s">
        <v>1665</v>
      </c>
      <c r="C1309" s="3" t="s">
        <v>5774</v>
      </c>
      <c r="D1309" s="6">
        <v>2500</v>
      </c>
      <c r="E1309" s="8">
        <v>3060.22</v>
      </c>
      <c r="F1309" t="s">
        <v>8218</v>
      </c>
      <c r="G1309" t="s">
        <v>8223</v>
      </c>
      <c r="H1309" t="s">
        <v>8245</v>
      </c>
      <c r="I1309" s="12">
        <v>40984.165972222225</v>
      </c>
      <c r="J1309" s="12">
        <v>40939.761782407404</v>
      </c>
      <c r="K1309" t="b">
        <v>0</v>
      </c>
      <c r="L1309">
        <v>89</v>
      </c>
      <c r="M1309" t="b">
        <v>1</v>
      </c>
      <c r="N1309" s="15" t="s">
        <v>8314</v>
      </c>
      <c r="O1309" t="s">
        <v>8335</v>
      </c>
    </row>
    <row r="1310" spans="1:15" ht="48" x14ac:dyDescent="0.2">
      <c r="A1310">
        <v>1665</v>
      </c>
      <c r="B1310" s="3" t="s">
        <v>1666</v>
      </c>
      <c r="C1310" s="3" t="s">
        <v>5775</v>
      </c>
      <c r="D1310" s="6">
        <v>3500</v>
      </c>
      <c r="E1310" s="8">
        <v>4181</v>
      </c>
      <c r="F1310" t="s">
        <v>8218</v>
      </c>
      <c r="G1310" t="s">
        <v>8223</v>
      </c>
      <c r="H1310" t="s">
        <v>8245</v>
      </c>
      <c r="I1310" s="12">
        <v>40596.125</v>
      </c>
      <c r="J1310" s="12">
        <v>40564.649456018517</v>
      </c>
      <c r="K1310" t="b">
        <v>0</v>
      </c>
      <c r="L1310">
        <v>93</v>
      </c>
      <c r="M1310" t="b">
        <v>1</v>
      </c>
      <c r="N1310" s="15" t="s">
        <v>8314</v>
      </c>
      <c r="O1310" t="s">
        <v>8335</v>
      </c>
    </row>
    <row r="1311" spans="1:15" ht="48" x14ac:dyDescent="0.2">
      <c r="A1311">
        <v>1666</v>
      </c>
      <c r="B1311" s="3" t="s">
        <v>1667</v>
      </c>
      <c r="C1311" s="3" t="s">
        <v>5776</v>
      </c>
      <c r="D1311" s="6">
        <v>2500</v>
      </c>
      <c r="E1311" s="8">
        <v>4022</v>
      </c>
      <c r="F1311" t="s">
        <v>8218</v>
      </c>
      <c r="G1311" t="s">
        <v>8223</v>
      </c>
      <c r="H1311" t="s">
        <v>8245</v>
      </c>
      <c r="I1311" s="12">
        <v>41361.211493055554</v>
      </c>
      <c r="J1311" s="12">
        <v>41331.253159722226</v>
      </c>
      <c r="K1311" t="b">
        <v>0</v>
      </c>
      <c r="L1311">
        <v>98</v>
      </c>
      <c r="M1311" t="b">
        <v>1</v>
      </c>
      <c r="N1311" s="15" t="s">
        <v>8314</v>
      </c>
      <c r="O1311" t="s">
        <v>8335</v>
      </c>
    </row>
    <row r="1312" spans="1:15" ht="48" x14ac:dyDescent="0.2">
      <c r="A1312">
        <v>1667</v>
      </c>
      <c r="B1312" s="3" t="s">
        <v>1668</v>
      </c>
      <c r="C1312" s="3" t="s">
        <v>5777</v>
      </c>
      <c r="D1312" s="6">
        <v>3400</v>
      </c>
      <c r="E1312" s="8">
        <v>4313</v>
      </c>
      <c r="F1312" t="s">
        <v>8218</v>
      </c>
      <c r="G1312" t="s">
        <v>8223</v>
      </c>
      <c r="H1312" t="s">
        <v>8245</v>
      </c>
      <c r="I1312" s="12">
        <v>41709.290972222225</v>
      </c>
      <c r="J1312" s="12">
        <v>41682.0705787037</v>
      </c>
      <c r="K1312" t="b">
        <v>0</v>
      </c>
      <c r="L1312">
        <v>82</v>
      </c>
      <c r="M1312" t="b">
        <v>1</v>
      </c>
      <c r="N1312" s="15" t="s">
        <v>8314</v>
      </c>
      <c r="O1312" t="s">
        <v>8335</v>
      </c>
    </row>
    <row r="1313" spans="1:15" ht="48" x14ac:dyDescent="0.2">
      <c r="A1313">
        <v>1668</v>
      </c>
      <c r="B1313" s="3" t="s">
        <v>1669</v>
      </c>
      <c r="C1313" s="3" t="s">
        <v>5778</v>
      </c>
      <c r="D1313" s="6">
        <v>8000</v>
      </c>
      <c r="E1313" s="8">
        <v>8211</v>
      </c>
      <c r="F1313" t="s">
        <v>8218</v>
      </c>
      <c r="G1313" t="s">
        <v>8223</v>
      </c>
      <c r="H1313" t="s">
        <v>8245</v>
      </c>
      <c r="I1313" s="12">
        <v>40875.191423611112</v>
      </c>
      <c r="J1313" s="12">
        <v>40845.14975694444</v>
      </c>
      <c r="K1313" t="b">
        <v>0</v>
      </c>
      <c r="L1313">
        <v>116</v>
      </c>
      <c r="M1313" t="b">
        <v>1</v>
      </c>
      <c r="N1313" s="15" t="s">
        <v>8314</v>
      </c>
      <c r="O1313" t="s">
        <v>8335</v>
      </c>
    </row>
    <row r="1314" spans="1:15" ht="48" x14ac:dyDescent="0.2">
      <c r="A1314">
        <v>1669</v>
      </c>
      <c r="B1314" s="3" t="s">
        <v>1670</v>
      </c>
      <c r="C1314" s="3" t="s">
        <v>5779</v>
      </c>
      <c r="D1314" s="6">
        <v>2000</v>
      </c>
      <c r="E1314" s="8">
        <v>2795</v>
      </c>
      <c r="F1314" t="s">
        <v>8218</v>
      </c>
      <c r="G1314" t="s">
        <v>8223</v>
      </c>
      <c r="H1314" t="s">
        <v>8245</v>
      </c>
      <c r="I1314" s="12">
        <v>42521.885138888887</v>
      </c>
      <c r="J1314" s="12">
        <v>42461.885138888887</v>
      </c>
      <c r="K1314" t="b">
        <v>0</v>
      </c>
      <c r="L1314">
        <v>52</v>
      </c>
      <c r="M1314" t="b">
        <v>1</v>
      </c>
      <c r="N1314" s="15" t="s">
        <v>8314</v>
      </c>
      <c r="O1314" t="s">
        <v>8335</v>
      </c>
    </row>
    <row r="1315" spans="1:15" ht="64" x14ac:dyDescent="0.2">
      <c r="A1315">
        <v>1670</v>
      </c>
      <c r="B1315" s="3" t="s">
        <v>1671</v>
      </c>
      <c r="C1315" s="3" t="s">
        <v>5780</v>
      </c>
      <c r="D1315" s="6">
        <v>1000</v>
      </c>
      <c r="E1315" s="8">
        <v>1026</v>
      </c>
      <c r="F1315" t="s">
        <v>8218</v>
      </c>
      <c r="G1315" t="s">
        <v>8223</v>
      </c>
      <c r="H1315" t="s">
        <v>8245</v>
      </c>
      <c r="I1315" s="12">
        <v>40364.166666666664</v>
      </c>
      <c r="J1315" s="12">
        <v>40313.930543981485</v>
      </c>
      <c r="K1315" t="b">
        <v>0</v>
      </c>
      <c r="L1315">
        <v>23</v>
      </c>
      <c r="M1315" t="b">
        <v>1</v>
      </c>
      <c r="N1315" s="15" t="s">
        <v>8314</v>
      </c>
      <c r="O1315" t="s">
        <v>8335</v>
      </c>
    </row>
    <row r="1316" spans="1:15" ht="32" x14ac:dyDescent="0.2">
      <c r="A1316">
        <v>1671</v>
      </c>
      <c r="B1316" s="3" t="s">
        <v>1672</v>
      </c>
      <c r="C1316" s="3" t="s">
        <v>5781</v>
      </c>
      <c r="D1316" s="6">
        <v>2000</v>
      </c>
      <c r="E1316" s="8">
        <v>2013.47</v>
      </c>
      <c r="F1316" t="s">
        <v>8218</v>
      </c>
      <c r="G1316" t="s">
        <v>8223</v>
      </c>
      <c r="H1316" t="s">
        <v>8245</v>
      </c>
      <c r="I1316" s="12">
        <v>42583.54414351852</v>
      </c>
      <c r="J1316" s="12">
        <v>42553.54414351852</v>
      </c>
      <c r="K1316" t="b">
        <v>0</v>
      </c>
      <c r="L1316">
        <v>77</v>
      </c>
      <c r="M1316" t="b">
        <v>1</v>
      </c>
      <c r="N1316" s="15" t="s">
        <v>8314</v>
      </c>
      <c r="O1316" t="s">
        <v>8335</v>
      </c>
    </row>
    <row r="1317" spans="1:15" ht="32" x14ac:dyDescent="0.2">
      <c r="A1317">
        <v>1672</v>
      </c>
      <c r="B1317" s="3" t="s">
        <v>1673</v>
      </c>
      <c r="C1317" s="3" t="s">
        <v>5782</v>
      </c>
      <c r="D1317" s="6">
        <v>1700</v>
      </c>
      <c r="E1317" s="8">
        <v>1920</v>
      </c>
      <c r="F1317" t="s">
        <v>8218</v>
      </c>
      <c r="G1317" t="s">
        <v>8223</v>
      </c>
      <c r="H1317" t="s">
        <v>8245</v>
      </c>
      <c r="I1317" s="12">
        <v>41064.656597222223</v>
      </c>
      <c r="J1317" s="12">
        <v>41034.656597222223</v>
      </c>
      <c r="K1317" t="b">
        <v>0</v>
      </c>
      <c r="L1317">
        <v>49</v>
      </c>
      <c r="M1317" t="b">
        <v>1</v>
      </c>
      <c r="N1317" s="15" t="s">
        <v>8314</v>
      </c>
      <c r="O1317" t="s">
        <v>8335</v>
      </c>
    </row>
    <row r="1318" spans="1:15" ht="48" x14ac:dyDescent="0.2">
      <c r="A1318">
        <v>1673</v>
      </c>
      <c r="B1318" s="3" t="s">
        <v>1674</v>
      </c>
      <c r="C1318" s="3" t="s">
        <v>5783</v>
      </c>
      <c r="D1318" s="6">
        <v>2100</v>
      </c>
      <c r="E1318" s="8">
        <v>2690</v>
      </c>
      <c r="F1318" t="s">
        <v>8218</v>
      </c>
      <c r="G1318" t="s">
        <v>8223</v>
      </c>
      <c r="H1318" t="s">
        <v>8245</v>
      </c>
      <c r="I1318" s="12">
        <v>42069.878379629634</v>
      </c>
      <c r="J1318" s="12">
        <v>42039.878379629634</v>
      </c>
      <c r="K1318" t="b">
        <v>0</v>
      </c>
      <c r="L1318">
        <v>59</v>
      </c>
      <c r="M1318" t="b">
        <v>1</v>
      </c>
      <c r="N1318" s="15" t="s">
        <v>8314</v>
      </c>
      <c r="O1318" t="s">
        <v>8335</v>
      </c>
    </row>
    <row r="1319" spans="1:15" ht="48" x14ac:dyDescent="0.2">
      <c r="A1319">
        <v>1674</v>
      </c>
      <c r="B1319" s="3" t="s">
        <v>1675</v>
      </c>
      <c r="C1319" s="3" t="s">
        <v>5784</v>
      </c>
      <c r="D1319" s="6">
        <v>5000</v>
      </c>
      <c r="E1319" s="8">
        <v>10085</v>
      </c>
      <c r="F1319" t="s">
        <v>8218</v>
      </c>
      <c r="G1319" t="s">
        <v>8223</v>
      </c>
      <c r="H1319" t="s">
        <v>8245</v>
      </c>
      <c r="I1319" s="12">
        <v>42600.290972222225</v>
      </c>
      <c r="J1319" s="12">
        <v>42569.605393518519</v>
      </c>
      <c r="K1319" t="b">
        <v>0</v>
      </c>
      <c r="L1319">
        <v>113</v>
      </c>
      <c r="M1319" t="b">
        <v>1</v>
      </c>
      <c r="N1319" s="15" t="s">
        <v>8314</v>
      </c>
      <c r="O1319" t="s">
        <v>8335</v>
      </c>
    </row>
    <row r="1320" spans="1:15" ht="32" x14ac:dyDescent="0.2">
      <c r="A1320">
        <v>1675</v>
      </c>
      <c r="B1320" s="3" t="s">
        <v>1676</v>
      </c>
      <c r="C1320" s="3" t="s">
        <v>5785</v>
      </c>
      <c r="D1320" s="6">
        <v>1000</v>
      </c>
      <c r="E1320" s="8">
        <v>1374.16</v>
      </c>
      <c r="F1320" t="s">
        <v>8218</v>
      </c>
      <c r="G1320" t="s">
        <v>8223</v>
      </c>
      <c r="H1320" t="s">
        <v>8245</v>
      </c>
      <c r="I1320" s="12">
        <v>40832.918749999997</v>
      </c>
      <c r="J1320" s="12">
        <v>40802.733101851853</v>
      </c>
      <c r="K1320" t="b">
        <v>0</v>
      </c>
      <c r="L1320">
        <v>34</v>
      </c>
      <c r="M1320" t="b">
        <v>1</v>
      </c>
      <c r="N1320" s="15" t="s">
        <v>8314</v>
      </c>
      <c r="O1320" t="s">
        <v>8335</v>
      </c>
    </row>
    <row r="1321" spans="1:15" ht="32" x14ac:dyDescent="0.2">
      <c r="A1321">
        <v>1676</v>
      </c>
      <c r="B1321" s="3" t="s">
        <v>1677</v>
      </c>
      <c r="C1321" s="3" t="s">
        <v>5786</v>
      </c>
      <c r="D1321" s="6">
        <v>3000</v>
      </c>
      <c r="E1321" s="8">
        <v>3460</v>
      </c>
      <c r="F1321" t="s">
        <v>8218</v>
      </c>
      <c r="G1321" t="s">
        <v>8223</v>
      </c>
      <c r="H1321" t="s">
        <v>8245</v>
      </c>
      <c r="I1321" s="12">
        <v>41020.165972222225</v>
      </c>
      <c r="J1321" s="12">
        <v>40973.72623842593</v>
      </c>
      <c r="K1321" t="b">
        <v>0</v>
      </c>
      <c r="L1321">
        <v>42</v>
      </c>
      <c r="M1321" t="b">
        <v>1</v>
      </c>
      <c r="N1321" s="15" t="s">
        <v>8314</v>
      </c>
      <c r="O1321" t="s">
        <v>8335</v>
      </c>
    </row>
    <row r="1322" spans="1:15" ht="48" x14ac:dyDescent="0.2">
      <c r="A1322">
        <v>1677</v>
      </c>
      <c r="B1322" s="3" t="s">
        <v>1678</v>
      </c>
      <c r="C1322" s="3" t="s">
        <v>5787</v>
      </c>
      <c r="D1322" s="6">
        <v>6000</v>
      </c>
      <c r="E1322" s="8">
        <v>6700</v>
      </c>
      <c r="F1322" t="s">
        <v>8218</v>
      </c>
      <c r="G1322" t="s">
        <v>8226</v>
      </c>
      <c r="H1322" t="s">
        <v>8248</v>
      </c>
      <c r="I1322" s="12">
        <v>42476.249305555553</v>
      </c>
      <c r="J1322" s="12">
        <v>42416.407129629632</v>
      </c>
      <c r="K1322" t="b">
        <v>0</v>
      </c>
      <c r="L1322">
        <v>42</v>
      </c>
      <c r="M1322" t="b">
        <v>1</v>
      </c>
      <c r="N1322" s="15" t="s">
        <v>8314</v>
      </c>
      <c r="O1322" t="s">
        <v>8335</v>
      </c>
    </row>
    <row r="1323" spans="1:15" ht="32" x14ac:dyDescent="0.2">
      <c r="A1323">
        <v>1678</v>
      </c>
      <c r="B1323" s="3" t="s">
        <v>1679</v>
      </c>
      <c r="C1323" s="3" t="s">
        <v>5788</v>
      </c>
      <c r="D1323" s="6">
        <v>1500</v>
      </c>
      <c r="E1323" s="8">
        <v>1776</v>
      </c>
      <c r="F1323" t="s">
        <v>8218</v>
      </c>
      <c r="G1323" t="s">
        <v>8223</v>
      </c>
      <c r="H1323" t="s">
        <v>8245</v>
      </c>
      <c r="I1323" s="12">
        <v>41676.854988425926</v>
      </c>
      <c r="J1323" s="12">
        <v>41662.854988425926</v>
      </c>
      <c r="K1323" t="b">
        <v>0</v>
      </c>
      <c r="L1323">
        <v>49</v>
      </c>
      <c r="M1323" t="b">
        <v>1</v>
      </c>
      <c r="N1323" s="15" t="s">
        <v>8314</v>
      </c>
      <c r="O1323" t="s">
        <v>8335</v>
      </c>
    </row>
    <row r="1324" spans="1:15" ht="64" x14ac:dyDescent="0.2">
      <c r="A1324">
        <v>1679</v>
      </c>
      <c r="B1324" s="3" t="s">
        <v>1680</v>
      </c>
      <c r="C1324" s="3" t="s">
        <v>5789</v>
      </c>
      <c r="D1324" s="6">
        <v>2000</v>
      </c>
      <c r="E1324" s="8">
        <v>3500</v>
      </c>
      <c r="F1324" t="s">
        <v>8218</v>
      </c>
      <c r="G1324" t="s">
        <v>8223</v>
      </c>
      <c r="H1324" t="s">
        <v>8245</v>
      </c>
      <c r="I1324" s="12">
        <v>40746.068807870368</v>
      </c>
      <c r="J1324" s="12">
        <v>40723.068807870368</v>
      </c>
      <c r="K1324" t="b">
        <v>0</v>
      </c>
      <c r="L1324">
        <v>56</v>
      </c>
      <c r="M1324" t="b">
        <v>1</v>
      </c>
      <c r="N1324" s="15" t="s">
        <v>8314</v>
      </c>
      <c r="O1324" t="s">
        <v>8335</v>
      </c>
    </row>
    <row r="1325" spans="1:15" ht="32" x14ac:dyDescent="0.2">
      <c r="A1325">
        <v>1680</v>
      </c>
      <c r="B1325" s="3" t="s">
        <v>1681</v>
      </c>
      <c r="C1325" s="3" t="s">
        <v>5790</v>
      </c>
      <c r="D1325" s="6">
        <v>1000</v>
      </c>
      <c r="E1325" s="8">
        <v>1175</v>
      </c>
      <c r="F1325" t="s">
        <v>8218</v>
      </c>
      <c r="G1325" t="s">
        <v>8223</v>
      </c>
      <c r="H1325" t="s">
        <v>8245</v>
      </c>
      <c r="I1325" s="12">
        <v>41832.757719907408</v>
      </c>
      <c r="J1325" s="12">
        <v>41802.757719907408</v>
      </c>
      <c r="K1325" t="b">
        <v>0</v>
      </c>
      <c r="L1325">
        <v>25</v>
      </c>
      <c r="M1325" t="b">
        <v>1</v>
      </c>
      <c r="N1325" s="15" t="s">
        <v>8314</v>
      </c>
      <c r="O1325" t="s">
        <v>8335</v>
      </c>
    </row>
    <row r="1326" spans="1:15" ht="48" x14ac:dyDescent="0.2">
      <c r="A1326">
        <v>1681</v>
      </c>
      <c r="B1326" s="3" t="s">
        <v>1682</v>
      </c>
      <c r="C1326" s="3" t="s">
        <v>5791</v>
      </c>
      <c r="D1326" s="6">
        <v>65000</v>
      </c>
      <c r="E1326" s="8">
        <v>65924.38</v>
      </c>
      <c r="F1326" t="s">
        <v>8221</v>
      </c>
      <c r="G1326" t="s">
        <v>8223</v>
      </c>
      <c r="H1326" t="s">
        <v>8245</v>
      </c>
      <c r="I1326" s="12">
        <v>42823.083333333328</v>
      </c>
      <c r="J1326" s="12">
        <v>42774.121342592596</v>
      </c>
      <c r="K1326" t="b">
        <v>0</v>
      </c>
      <c r="L1326">
        <v>884</v>
      </c>
      <c r="M1326" t="b">
        <v>0</v>
      </c>
      <c r="N1326" s="15" t="s">
        <v>8314</v>
      </c>
      <c r="O1326" t="s">
        <v>8336</v>
      </c>
    </row>
    <row r="1327" spans="1:15" ht="32" x14ac:dyDescent="0.2">
      <c r="A1327">
        <v>1682</v>
      </c>
      <c r="B1327" s="3" t="s">
        <v>1683</v>
      </c>
      <c r="C1327" s="3" t="s">
        <v>5792</v>
      </c>
      <c r="D1327" s="6">
        <v>6000</v>
      </c>
      <c r="E1327" s="8">
        <v>0</v>
      </c>
      <c r="F1327" t="s">
        <v>8221</v>
      </c>
      <c r="G1327" t="s">
        <v>8223</v>
      </c>
      <c r="H1327" t="s">
        <v>8245</v>
      </c>
      <c r="I1327" s="12">
        <v>42839.171990740739</v>
      </c>
      <c r="J1327" s="12">
        <v>42779.21365740741</v>
      </c>
      <c r="K1327" t="b">
        <v>0</v>
      </c>
      <c r="L1327">
        <v>0</v>
      </c>
      <c r="M1327" t="b">
        <v>0</v>
      </c>
      <c r="N1327" s="15" t="s">
        <v>8314</v>
      </c>
      <c r="O1327" t="s">
        <v>8336</v>
      </c>
    </row>
    <row r="1328" spans="1:15" ht="48" x14ac:dyDescent="0.2">
      <c r="A1328">
        <v>1683</v>
      </c>
      <c r="B1328" s="3" t="s">
        <v>1684</v>
      </c>
      <c r="C1328" s="3" t="s">
        <v>5793</v>
      </c>
      <c r="D1328" s="6">
        <v>3500</v>
      </c>
      <c r="E1328" s="8">
        <v>760</v>
      </c>
      <c r="F1328" t="s">
        <v>8221</v>
      </c>
      <c r="G1328" t="s">
        <v>8229</v>
      </c>
      <c r="H1328" t="s">
        <v>8248</v>
      </c>
      <c r="I1328" s="12">
        <v>42832.781689814816</v>
      </c>
      <c r="J1328" s="12">
        <v>42808.781689814816</v>
      </c>
      <c r="K1328" t="b">
        <v>0</v>
      </c>
      <c r="L1328">
        <v>10</v>
      </c>
      <c r="M1328" t="b">
        <v>0</v>
      </c>
      <c r="N1328" s="15" t="s">
        <v>8314</v>
      </c>
      <c r="O1328" t="s">
        <v>8336</v>
      </c>
    </row>
    <row r="1329" spans="1:15" ht="32" x14ac:dyDescent="0.2">
      <c r="A1329">
        <v>1684</v>
      </c>
      <c r="B1329" s="3" t="s">
        <v>1685</v>
      </c>
      <c r="C1329" s="3" t="s">
        <v>5794</v>
      </c>
      <c r="D1329" s="6">
        <v>8000</v>
      </c>
      <c r="E1329" s="8">
        <v>8730</v>
      </c>
      <c r="F1329" t="s">
        <v>8221</v>
      </c>
      <c r="G1329" t="s">
        <v>8223</v>
      </c>
      <c r="H1329" t="s">
        <v>8245</v>
      </c>
      <c r="I1329" s="12">
        <v>42811.773622685185</v>
      </c>
      <c r="J1329" s="12">
        <v>42783.815289351856</v>
      </c>
      <c r="K1329" t="b">
        <v>0</v>
      </c>
      <c r="L1329">
        <v>101</v>
      </c>
      <c r="M1329" t="b">
        <v>0</v>
      </c>
      <c r="N1329" s="15" t="s">
        <v>8314</v>
      </c>
      <c r="O1329" t="s">
        <v>8336</v>
      </c>
    </row>
    <row r="1330" spans="1:15" ht="48" x14ac:dyDescent="0.2">
      <c r="A1330">
        <v>1685</v>
      </c>
      <c r="B1330" s="3" t="s">
        <v>1686</v>
      </c>
      <c r="C1330" s="3" t="s">
        <v>5795</v>
      </c>
      <c r="D1330" s="6">
        <v>350</v>
      </c>
      <c r="E1330" s="8">
        <v>360</v>
      </c>
      <c r="F1330" t="s">
        <v>8221</v>
      </c>
      <c r="G1330" t="s">
        <v>8223</v>
      </c>
      <c r="H1330" t="s">
        <v>8245</v>
      </c>
      <c r="I1330" s="12">
        <v>42818.208599537036</v>
      </c>
      <c r="J1330" s="12">
        <v>42788.2502662037</v>
      </c>
      <c r="K1330" t="b">
        <v>0</v>
      </c>
      <c r="L1330">
        <v>15</v>
      </c>
      <c r="M1330" t="b">
        <v>0</v>
      </c>
      <c r="N1330" s="15" t="s">
        <v>8314</v>
      </c>
      <c r="O1330" t="s">
        <v>8336</v>
      </c>
    </row>
    <row r="1331" spans="1:15" ht="48" x14ac:dyDescent="0.2">
      <c r="A1331">
        <v>1686</v>
      </c>
      <c r="B1331" s="3" t="s">
        <v>1687</v>
      </c>
      <c r="C1331" s="3" t="s">
        <v>5796</v>
      </c>
      <c r="D1331" s="6">
        <v>5000</v>
      </c>
      <c r="E1331" s="8">
        <v>18</v>
      </c>
      <c r="F1331" t="s">
        <v>8221</v>
      </c>
      <c r="G1331" t="s">
        <v>8228</v>
      </c>
      <c r="H1331" t="s">
        <v>8250</v>
      </c>
      <c r="I1331" s="12">
        <v>42852.802303240736</v>
      </c>
      <c r="J1331" s="12">
        <v>42792.843969907408</v>
      </c>
      <c r="K1331" t="b">
        <v>0</v>
      </c>
      <c r="L1331">
        <v>1</v>
      </c>
      <c r="M1331" t="b">
        <v>0</v>
      </c>
      <c r="N1331" s="15" t="s">
        <v>8314</v>
      </c>
      <c r="O1331" t="s">
        <v>8336</v>
      </c>
    </row>
    <row r="1332" spans="1:15" ht="48" x14ac:dyDescent="0.2">
      <c r="A1332">
        <v>1687</v>
      </c>
      <c r="B1332" s="3" t="s">
        <v>1688</v>
      </c>
      <c r="C1332" s="3" t="s">
        <v>5797</v>
      </c>
      <c r="D1332" s="6">
        <v>10000</v>
      </c>
      <c r="E1332" s="8">
        <v>3125</v>
      </c>
      <c r="F1332" t="s">
        <v>8221</v>
      </c>
      <c r="G1332" t="s">
        <v>8223</v>
      </c>
      <c r="H1332" t="s">
        <v>8245</v>
      </c>
      <c r="I1332" s="12">
        <v>42835.84375</v>
      </c>
      <c r="J1332" s="12">
        <v>42802.046817129631</v>
      </c>
      <c r="K1332" t="b">
        <v>0</v>
      </c>
      <c r="L1332">
        <v>39</v>
      </c>
      <c r="M1332" t="b">
        <v>0</v>
      </c>
      <c r="N1332" s="15" t="s">
        <v>8314</v>
      </c>
      <c r="O1332" t="s">
        <v>8336</v>
      </c>
    </row>
    <row r="1333" spans="1:15" ht="64" x14ac:dyDescent="0.2">
      <c r="A1333">
        <v>1688</v>
      </c>
      <c r="B1333" s="3" t="s">
        <v>1689</v>
      </c>
      <c r="C1333" s="3" t="s">
        <v>5798</v>
      </c>
      <c r="D1333" s="6">
        <v>4000</v>
      </c>
      <c r="E1333" s="8">
        <v>1772</v>
      </c>
      <c r="F1333" t="s">
        <v>8221</v>
      </c>
      <c r="G1333" t="s">
        <v>8223</v>
      </c>
      <c r="H1333" t="s">
        <v>8245</v>
      </c>
      <c r="I1333" s="12">
        <v>42834.492986111116</v>
      </c>
      <c r="J1333" s="12">
        <v>42804.534652777773</v>
      </c>
      <c r="K1333" t="b">
        <v>0</v>
      </c>
      <c r="L1333">
        <v>7</v>
      </c>
      <c r="M1333" t="b">
        <v>0</v>
      </c>
      <c r="N1333" s="15" t="s">
        <v>8314</v>
      </c>
      <c r="O1333" t="s">
        <v>8336</v>
      </c>
    </row>
    <row r="1334" spans="1:15" ht="16" x14ac:dyDescent="0.2">
      <c r="A1334">
        <v>1689</v>
      </c>
      <c r="B1334" s="3" t="s">
        <v>1690</v>
      </c>
      <c r="C1334" s="3" t="s">
        <v>5799</v>
      </c>
      <c r="D1334" s="6">
        <v>2400</v>
      </c>
      <c r="E1334" s="8">
        <v>2400</v>
      </c>
      <c r="F1334" t="s">
        <v>8221</v>
      </c>
      <c r="G1334" t="s">
        <v>8223</v>
      </c>
      <c r="H1334" t="s">
        <v>8245</v>
      </c>
      <c r="I1334" s="12">
        <v>42810.900810185187</v>
      </c>
      <c r="J1334" s="12">
        <v>42780.942476851851</v>
      </c>
      <c r="K1334" t="b">
        <v>0</v>
      </c>
      <c r="L1334">
        <v>14</v>
      </c>
      <c r="M1334" t="b">
        <v>0</v>
      </c>
      <c r="N1334" s="15" t="s">
        <v>8314</v>
      </c>
      <c r="O1334" t="s">
        <v>8336</v>
      </c>
    </row>
    <row r="1335" spans="1:15" ht="48" x14ac:dyDescent="0.2">
      <c r="A1335">
        <v>1690</v>
      </c>
      <c r="B1335" s="3" t="s">
        <v>1691</v>
      </c>
      <c r="C1335" s="3" t="s">
        <v>5800</v>
      </c>
      <c r="D1335" s="6">
        <v>2500</v>
      </c>
      <c r="E1335" s="8">
        <v>635</v>
      </c>
      <c r="F1335" t="s">
        <v>8221</v>
      </c>
      <c r="G1335" t="s">
        <v>8223</v>
      </c>
      <c r="H1335" t="s">
        <v>8245</v>
      </c>
      <c r="I1335" s="12">
        <v>42831.389374999999</v>
      </c>
      <c r="J1335" s="12">
        <v>42801.43104166667</v>
      </c>
      <c r="K1335" t="b">
        <v>0</v>
      </c>
      <c r="L1335">
        <v>11</v>
      </c>
      <c r="M1335" t="b">
        <v>0</v>
      </c>
      <c r="N1335" s="15" t="s">
        <v>8314</v>
      </c>
      <c r="O1335" t="s">
        <v>8336</v>
      </c>
    </row>
    <row r="1336" spans="1:15" ht="48" x14ac:dyDescent="0.2">
      <c r="A1336">
        <v>1691</v>
      </c>
      <c r="B1336" s="3" t="s">
        <v>1692</v>
      </c>
      <c r="C1336" s="3" t="s">
        <v>5801</v>
      </c>
      <c r="D1336" s="6">
        <v>30000</v>
      </c>
      <c r="E1336" s="8">
        <v>10042</v>
      </c>
      <c r="F1336" t="s">
        <v>8221</v>
      </c>
      <c r="G1336" t="s">
        <v>8223</v>
      </c>
      <c r="H1336" t="s">
        <v>8245</v>
      </c>
      <c r="I1336" s="12">
        <v>42828.041666666672</v>
      </c>
      <c r="J1336" s="12">
        <v>42795.701481481476</v>
      </c>
      <c r="K1336" t="b">
        <v>0</v>
      </c>
      <c r="L1336">
        <v>38</v>
      </c>
      <c r="M1336" t="b">
        <v>0</v>
      </c>
      <c r="N1336" s="15" t="s">
        <v>8314</v>
      </c>
      <c r="O1336" t="s">
        <v>8336</v>
      </c>
    </row>
    <row r="1337" spans="1:15" ht="48" x14ac:dyDescent="0.2">
      <c r="A1337">
        <v>1692</v>
      </c>
      <c r="B1337" s="3" t="s">
        <v>1693</v>
      </c>
      <c r="C1337" s="3" t="s">
        <v>5802</v>
      </c>
      <c r="D1337" s="6">
        <v>5000</v>
      </c>
      <c r="E1337" s="8">
        <v>2390</v>
      </c>
      <c r="F1337" t="s">
        <v>8221</v>
      </c>
      <c r="G1337" t="s">
        <v>8223</v>
      </c>
      <c r="H1337" t="s">
        <v>8245</v>
      </c>
      <c r="I1337" s="12">
        <v>42820.999305555553</v>
      </c>
      <c r="J1337" s="12">
        <v>42788.151238425926</v>
      </c>
      <c r="K1337" t="b">
        <v>0</v>
      </c>
      <c r="L1337">
        <v>15</v>
      </c>
      <c r="M1337" t="b">
        <v>0</v>
      </c>
      <c r="N1337" s="15" t="s">
        <v>8314</v>
      </c>
      <c r="O1337" t="s">
        <v>8336</v>
      </c>
    </row>
    <row r="1338" spans="1:15" ht="48" x14ac:dyDescent="0.2">
      <c r="A1338">
        <v>1693</v>
      </c>
      <c r="B1338" s="3" t="s">
        <v>1694</v>
      </c>
      <c r="C1338" s="3" t="s">
        <v>5803</v>
      </c>
      <c r="D1338" s="6">
        <v>3000</v>
      </c>
      <c r="E1338" s="8">
        <v>280</v>
      </c>
      <c r="F1338" t="s">
        <v>8221</v>
      </c>
      <c r="G1338" t="s">
        <v>8224</v>
      </c>
      <c r="H1338" t="s">
        <v>8246</v>
      </c>
      <c r="I1338" s="12">
        <v>42834.833333333328</v>
      </c>
      <c r="J1338" s="12">
        <v>42803.920277777783</v>
      </c>
      <c r="K1338" t="b">
        <v>0</v>
      </c>
      <c r="L1338">
        <v>8</v>
      </c>
      <c r="M1338" t="b">
        <v>0</v>
      </c>
      <c r="N1338" s="15" t="s">
        <v>8314</v>
      </c>
      <c r="O1338" t="s">
        <v>8336</v>
      </c>
    </row>
    <row r="1339" spans="1:15" ht="48" x14ac:dyDescent="0.2">
      <c r="A1339">
        <v>1694</v>
      </c>
      <c r="B1339" s="3" t="s">
        <v>1695</v>
      </c>
      <c r="C1339" s="3" t="s">
        <v>5804</v>
      </c>
      <c r="D1339" s="6">
        <v>10000</v>
      </c>
      <c r="E1339" s="8">
        <v>5</v>
      </c>
      <c r="F1339" t="s">
        <v>8221</v>
      </c>
      <c r="G1339" t="s">
        <v>8223</v>
      </c>
      <c r="H1339" t="s">
        <v>8245</v>
      </c>
      <c r="I1339" s="12">
        <v>42821.191666666666</v>
      </c>
      <c r="J1339" s="12">
        <v>42791.669837962967</v>
      </c>
      <c r="K1339" t="b">
        <v>0</v>
      </c>
      <c r="L1339">
        <v>1</v>
      </c>
      <c r="M1339" t="b">
        <v>0</v>
      </c>
      <c r="N1339" s="15" t="s">
        <v>8314</v>
      </c>
      <c r="O1339" t="s">
        <v>8336</v>
      </c>
    </row>
    <row r="1340" spans="1:15" ht="48" x14ac:dyDescent="0.2">
      <c r="A1340">
        <v>1695</v>
      </c>
      <c r="B1340" s="3" t="s">
        <v>1696</v>
      </c>
      <c r="C1340" s="3" t="s">
        <v>5805</v>
      </c>
      <c r="D1340" s="6">
        <v>12000</v>
      </c>
      <c r="E1340" s="8">
        <v>1405</v>
      </c>
      <c r="F1340" t="s">
        <v>8221</v>
      </c>
      <c r="G1340" t="s">
        <v>8223</v>
      </c>
      <c r="H1340" t="s">
        <v>8245</v>
      </c>
      <c r="I1340" s="12">
        <v>42835.041666666672</v>
      </c>
      <c r="J1340" s="12">
        <v>42801.031412037039</v>
      </c>
      <c r="K1340" t="b">
        <v>0</v>
      </c>
      <c r="L1340">
        <v>23</v>
      </c>
      <c r="M1340" t="b">
        <v>0</v>
      </c>
      <c r="N1340" s="15" t="s">
        <v>8314</v>
      </c>
      <c r="O1340" t="s">
        <v>8336</v>
      </c>
    </row>
    <row r="1341" spans="1:15" ht="48" x14ac:dyDescent="0.2">
      <c r="A1341">
        <v>1696</v>
      </c>
      <c r="B1341" s="3" t="s">
        <v>1697</v>
      </c>
      <c r="C1341" s="3" t="s">
        <v>5806</v>
      </c>
      <c r="D1341" s="6">
        <v>300000</v>
      </c>
      <c r="E1341" s="8">
        <v>0</v>
      </c>
      <c r="F1341" t="s">
        <v>8221</v>
      </c>
      <c r="G1341" t="s">
        <v>8223</v>
      </c>
      <c r="H1341" t="s">
        <v>8245</v>
      </c>
      <c r="I1341" s="12">
        <v>42826.027905092589</v>
      </c>
      <c r="J1341" s="12">
        <v>42796.069571759261</v>
      </c>
      <c r="K1341" t="b">
        <v>0</v>
      </c>
      <c r="L1341">
        <v>0</v>
      </c>
      <c r="M1341" t="b">
        <v>0</v>
      </c>
      <c r="N1341" s="15" t="s">
        <v>8314</v>
      </c>
      <c r="O1341" t="s">
        <v>8336</v>
      </c>
    </row>
    <row r="1342" spans="1:15" ht="48" x14ac:dyDescent="0.2">
      <c r="A1342">
        <v>1697</v>
      </c>
      <c r="B1342" s="3" t="s">
        <v>1698</v>
      </c>
      <c r="C1342" s="3" t="s">
        <v>5807</v>
      </c>
      <c r="D1342" s="6">
        <v>12500</v>
      </c>
      <c r="E1342" s="8">
        <v>2526</v>
      </c>
      <c r="F1342" t="s">
        <v>8221</v>
      </c>
      <c r="G1342" t="s">
        <v>8223</v>
      </c>
      <c r="H1342" t="s">
        <v>8245</v>
      </c>
      <c r="I1342" s="12">
        <v>42834.991296296299</v>
      </c>
      <c r="J1342" s="12">
        <v>42805.032962962956</v>
      </c>
      <c r="K1342" t="b">
        <v>0</v>
      </c>
      <c r="L1342">
        <v>22</v>
      </c>
      <c r="M1342" t="b">
        <v>0</v>
      </c>
      <c r="N1342" s="15" t="s">
        <v>8314</v>
      </c>
      <c r="O1342" t="s">
        <v>8336</v>
      </c>
    </row>
    <row r="1343" spans="1:15" ht="80" x14ac:dyDescent="0.2">
      <c r="A1343">
        <v>1698</v>
      </c>
      <c r="B1343" s="3" t="s">
        <v>1699</v>
      </c>
      <c r="C1343" s="3" t="s">
        <v>5808</v>
      </c>
      <c r="D1343" s="6">
        <v>125000</v>
      </c>
      <c r="E1343" s="8">
        <v>0</v>
      </c>
      <c r="F1343" t="s">
        <v>8221</v>
      </c>
      <c r="G1343" t="s">
        <v>8223</v>
      </c>
      <c r="H1343" t="s">
        <v>8245</v>
      </c>
      <c r="I1343" s="12">
        <v>42820.147916666669</v>
      </c>
      <c r="J1343" s="12">
        <v>42796.207870370374</v>
      </c>
      <c r="K1343" t="b">
        <v>0</v>
      </c>
      <c r="L1343">
        <v>0</v>
      </c>
      <c r="M1343" t="b">
        <v>0</v>
      </c>
      <c r="N1343" s="15" t="s">
        <v>8314</v>
      </c>
      <c r="O1343" t="s">
        <v>8336</v>
      </c>
    </row>
    <row r="1344" spans="1:15" ht="48" x14ac:dyDescent="0.2">
      <c r="A1344">
        <v>1699</v>
      </c>
      <c r="B1344" s="3" t="s">
        <v>1700</v>
      </c>
      <c r="C1344" s="3" t="s">
        <v>5809</v>
      </c>
      <c r="D1344" s="6">
        <v>5105</v>
      </c>
      <c r="E1344" s="8">
        <v>216</v>
      </c>
      <c r="F1344" t="s">
        <v>8221</v>
      </c>
      <c r="G1344" t="s">
        <v>8223</v>
      </c>
      <c r="H1344" t="s">
        <v>8245</v>
      </c>
      <c r="I1344" s="12">
        <v>42836.863946759258</v>
      </c>
      <c r="J1344" s="12">
        <v>42806.863946759258</v>
      </c>
      <c r="K1344" t="b">
        <v>0</v>
      </c>
      <c r="L1344">
        <v>4</v>
      </c>
      <c r="M1344" t="b">
        <v>0</v>
      </c>
      <c r="N1344" s="15" t="s">
        <v>8314</v>
      </c>
      <c r="O1344" t="s">
        <v>8336</v>
      </c>
    </row>
    <row r="1345" spans="1:15" ht="48" x14ac:dyDescent="0.2">
      <c r="A1345">
        <v>1700</v>
      </c>
      <c r="B1345" s="3" t="s">
        <v>1701</v>
      </c>
      <c r="C1345" s="3" t="s">
        <v>5810</v>
      </c>
      <c r="D1345" s="6">
        <v>20000</v>
      </c>
      <c r="E1345" s="8">
        <v>5212</v>
      </c>
      <c r="F1345" t="s">
        <v>8221</v>
      </c>
      <c r="G1345" t="s">
        <v>8223</v>
      </c>
      <c r="H1345" t="s">
        <v>8245</v>
      </c>
      <c r="I1345" s="12">
        <v>42826.166666666672</v>
      </c>
      <c r="J1345" s="12">
        <v>42796.071643518517</v>
      </c>
      <c r="K1345" t="b">
        <v>0</v>
      </c>
      <c r="L1345">
        <v>79</v>
      </c>
      <c r="M1345" t="b">
        <v>0</v>
      </c>
      <c r="N1345" s="15" t="s">
        <v>8314</v>
      </c>
      <c r="O1345" t="s">
        <v>8336</v>
      </c>
    </row>
    <row r="1346" spans="1:15" ht="48" x14ac:dyDescent="0.2">
      <c r="A1346">
        <v>1701</v>
      </c>
      <c r="B1346" s="3" t="s">
        <v>1702</v>
      </c>
      <c r="C1346" s="3" t="s">
        <v>5811</v>
      </c>
      <c r="D1346" s="6">
        <v>5050</v>
      </c>
      <c r="E1346" s="8">
        <v>10</v>
      </c>
      <c r="F1346" t="s">
        <v>8220</v>
      </c>
      <c r="G1346" t="s">
        <v>8223</v>
      </c>
      <c r="H1346" t="s">
        <v>8245</v>
      </c>
      <c r="I1346" s="12">
        <v>42019.664409722223</v>
      </c>
      <c r="J1346" s="12">
        <v>41989.664409722223</v>
      </c>
      <c r="K1346" t="b">
        <v>0</v>
      </c>
      <c r="L1346">
        <v>2</v>
      </c>
      <c r="M1346" t="b">
        <v>0</v>
      </c>
      <c r="N1346" s="15" t="s">
        <v>8314</v>
      </c>
      <c r="O1346" t="s">
        <v>8336</v>
      </c>
    </row>
    <row r="1347" spans="1:15" ht="16" x14ac:dyDescent="0.2">
      <c r="A1347">
        <v>1702</v>
      </c>
      <c r="B1347" s="3" t="s">
        <v>1703</v>
      </c>
      <c r="C1347" s="3" t="s">
        <v>5812</v>
      </c>
      <c r="D1347" s="6">
        <v>16500</v>
      </c>
      <c r="E1347" s="8">
        <v>1</v>
      </c>
      <c r="F1347" t="s">
        <v>8220</v>
      </c>
      <c r="G1347" t="s">
        <v>8223</v>
      </c>
      <c r="H1347" t="s">
        <v>8245</v>
      </c>
      <c r="I1347" s="12">
        <v>42093.828125</v>
      </c>
      <c r="J1347" s="12">
        <v>42063.869791666672</v>
      </c>
      <c r="K1347" t="b">
        <v>0</v>
      </c>
      <c r="L1347">
        <v>1</v>
      </c>
      <c r="M1347" t="b">
        <v>0</v>
      </c>
      <c r="N1347" s="15" t="s">
        <v>8314</v>
      </c>
      <c r="O1347" t="s">
        <v>8336</v>
      </c>
    </row>
    <row r="1348" spans="1:15" ht="48" x14ac:dyDescent="0.2">
      <c r="A1348">
        <v>1703</v>
      </c>
      <c r="B1348" s="3" t="s">
        <v>1704</v>
      </c>
      <c r="C1348" s="3" t="s">
        <v>5813</v>
      </c>
      <c r="D1348" s="6">
        <v>5000</v>
      </c>
      <c r="E1348" s="8">
        <v>51</v>
      </c>
      <c r="F1348" t="s">
        <v>8220</v>
      </c>
      <c r="G1348" t="s">
        <v>8223</v>
      </c>
      <c r="H1348" t="s">
        <v>8245</v>
      </c>
      <c r="I1348" s="12">
        <v>42247.281678240746</v>
      </c>
      <c r="J1348" s="12">
        <v>42187.281678240746</v>
      </c>
      <c r="K1348" t="b">
        <v>0</v>
      </c>
      <c r="L1348">
        <v>2</v>
      </c>
      <c r="M1348" t="b">
        <v>0</v>
      </c>
      <c r="N1348" s="15" t="s">
        <v>8314</v>
      </c>
      <c r="O1348" t="s">
        <v>8336</v>
      </c>
    </row>
    <row r="1349" spans="1:15" ht="32" x14ac:dyDescent="0.2">
      <c r="A1349">
        <v>1704</v>
      </c>
      <c r="B1349" s="3" t="s">
        <v>1705</v>
      </c>
      <c r="C1349" s="3" t="s">
        <v>5814</v>
      </c>
      <c r="D1349" s="6">
        <v>2000</v>
      </c>
      <c r="E1349" s="8">
        <v>1302</v>
      </c>
      <c r="F1349" t="s">
        <v>8220</v>
      </c>
      <c r="G1349" t="s">
        <v>8223</v>
      </c>
      <c r="H1349" t="s">
        <v>8245</v>
      </c>
      <c r="I1349" s="12">
        <v>42051.139733796299</v>
      </c>
      <c r="J1349" s="12">
        <v>42021.139733796299</v>
      </c>
      <c r="K1349" t="b">
        <v>0</v>
      </c>
      <c r="L1349">
        <v>11</v>
      </c>
      <c r="M1349" t="b">
        <v>0</v>
      </c>
      <c r="N1349" s="15" t="s">
        <v>8314</v>
      </c>
      <c r="O1349" t="s">
        <v>8336</v>
      </c>
    </row>
    <row r="1350" spans="1:15" ht="48" x14ac:dyDescent="0.2">
      <c r="A1350">
        <v>1705</v>
      </c>
      <c r="B1350" s="3" t="s">
        <v>1706</v>
      </c>
      <c r="C1350" s="3" t="s">
        <v>5815</v>
      </c>
      <c r="D1350" s="6">
        <v>2000</v>
      </c>
      <c r="E1350" s="8">
        <v>0</v>
      </c>
      <c r="F1350" t="s">
        <v>8220</v>
      </c>
      <c r="G1350" t="s">
        <v>8223</v>
      </c>
      <c r="H1350" t="s">
        <v>8245</v>
      </c>
      <c r="I1350" s="12">
        <v>42256.666666666672</v>
      </c>
      <c r="J1350" s="12">
        <v>42245.016736111109</v>
      </c>
      <c r="K1350" t="b">
        <v>0</v>
      </c>
      <c r="L1350">
        <v>0</v>
      </c>
      <c r="M1350" t="b">
        <v>0</v>
      </c>
      <c r="N1350" s="15" t="s">
        <v>8314</v>
      </c>
      <c r="O1350" t="s">
        <v>8336</v>
      </c>
    </row>
    <row r="1351" spans="1:15" ht="48" x14ac:dyDescent="0.2">
      <c r="A1351">
        <v>1706</v>
      </c>
      <c r="B1351" s="3" t="s">
        <v>1707</v>
      </c>
      <c r="C1351" s="3" t="s">
        <v>5816</v>
      </c>
      <c r="D1351" s="6">
        <v>5500</v>
      </c>
      <c r="E1351" s="8">
        <v>0</v>
      </c>
      <c r="F1351" t="s">
        <v>8220</v>
      </c>
      <c r="G1351" t="s">
        <v>8235</v>
      </c>
      <c r="H1351" t="s">
        <v>8248</v>
      </c>
      <c r="I1351" s="12">
        <v>42239.306388888886</v>
      </c>
      <c r="J1351" s="12">
        <v>42179.306388888886</v>
      </c>
      <c r="K1351" t="b">
        <v>0</v>
      </c>
      <c r="L1351">
        <v>0</v>
      </c>
      <c r="M1351" t="b">
        <v>0</v>
      </c>
      <c r="N1351" s="15" t="s">
        <v>8314</v>
      </c>
      <c r="O1351" t="s">
        <v>8336</v>
      </c>
    </row>
    <row r="1352" spans="1:15" ht="48" x14ac:dyDescent="0.2">
      <c r="A1352">
        <v>1707</v>
      </c>
      <c r="B1352" s="3" t="s">
        <v>1708</v>
      </c>
      <c r="C1352" s="3" t="s">
        <v>5817</v>
      </c>
      <c r="D1352" s="6">
        <v>5000</v>
      </c>
      <c r="E1352" s="8">
        <v>487</v>
      </c>
      <c r="F1352" t="s">
        <v>8220</v>
      </c>
      <c r="G1352" t="s">
        <v>8223</v>
      </c>
      <c r="H1352" t="s">
        <v>8245</v>
      </c>
      <c r="I1352" s="12">
        <v>42457.679340277777</v>
      </c>
      <c r="J1352" s="12">
        <v>42427.721006944441</v>
      </c>
      <c r="K1352" t="b">
        <v>0</v>
      </c>
      <c r="L1352">
        <v>9</v>
      </c>
      <c r="M1352" t="b">
        <v>0</v>
      </c>
      <c r="N1352" s="15" t="s">
        <v>8314</v>
      </c>
      <c r="O1352" t="s">
        <v>8336</v>
      </c>
    </row>
    <row r="1353" spans="1:15" ht="48" x14ac:dyDescent="0.2">
      <c r="A1353">
        <v>1708</v>
      </c>
      <c r="B1353" s="3" t="s">
        <v>1709</v>
      </c>
      <c r="C1353" s="3" t="s">
        <v>5818</v>
      </c>
      <c r="D1353" s="6">
        <v>7000</v>
      </c>
      <c r="E1353" s="8">
        <v>0</v>
      </c>
      <c r="F1353" t="s">
        <v>8220</v>
      </c>
      <c r="G1353" t="s">
        <v>8223</v>
      </c>
      <c r="H1353" t="s">
        <v>8245</v>
      </c>
      <c r="I1353" s="12">
        <v>42491.866967592592</v>
      </c>
      <c r="J1353" s="12">
        <v>42451.866967592592</v>
      </c>
      <c r="K1353" t="b">
        <v>0</v>
      </c>
      <c r="L1353">
        <v>0</v>
      </c>
      <c r="M1353" t="b">
        <v>0</v>
      </c>
      <c r="N1353" s="15" t="s">
        <v>8314</v>
      </c>
      <c r="O1353" t="s">
        <v>8336</v>
      </c>
    </row>
    <row r="1354" spans="1:15" ht="48" x14ac:dyDescent="0.2">
      <c r="A1354">
        <v>1709</v>
      </c>
      <c r="B1354" s="3" t="s">
        <v>1710</v>
      </c>
      <c r="C1354" s="3" t="s">
        <v>5819</v>
      </c>
      <c r="D1354" s="6">
        <v>1750</v>
      </c>
      <c r="E1354" s="8">
        <v>85</v>
      </c>
      <c r="F1354" t="s">
        <v>8220</v>
      </c>
      <c r="G1354" t="s">
        <v>8223</v>
      </c>
      <c r="H1354" t="s">
        <v>8245</v>
      </c>
      <c r="I1354" s="12">
        <v>41882.818749999999</v>
      </c>
      <c r="J1354" s="12">
        <v>41841.56381944444</v>
      </c>
      <c r="K1354" t="b">
        <v>0</v>
      </c>
      <c r="L1354">
        <v>4</v>
      </c>
      <c r="M1354" t="b">
        <v>0</v>
      </c>
      <c r="N1354" s="15" t="s">
        <v>8314</v>
      </c>
      <c r="O1354" t="s">
        <v>8336</v>
      </c>
    </row>
    <row r="1355" spans="1:15" ht="32" x14ac:dyDescent="0.2">
      <c r="A1355">
        <v>1710</v>
      </c>
      <c r="B1355" s="3" t="s">
        <v>1711</v>
      </c>
      <c r="C1355" s="3" t="s">
        <v>5820</v>
      </c>
      <c r="D1355" s="6">
        <v>5000</v>
      </c>
      <c r="E1355" s="8">
        <v>34</v>
      </c>
      <c r="F1355" t="s">
        <v>8220</v>
      </c>
      <c r="G1355" t="s">
        <v>8235</v>
      </c>
      <c r="H1355" t="s">
        <v>8248</v>
      </c>
      <c r="I1355" s="12">
        <v>42387.541666666672</v>
      </c>
      <c r="J1355" s="12">
        <v>42341.59129629629</v>
      </c>
      <c r="K1355" t="b">
        <v>0</v>
      </c>
      <c r="L1355">
        <v>1</v>
      </c>
      <c r="M1355" t="b">
        <v>0</v>
      </c>
      <c r="N1355" s="15" t="s">
        <v>8314</v>
      </c>
      <c r="O1355" t="s">
        <v>8336</v>
      </c>
    </row>
    <row r="1356" spans="1:15" ht="48" x14ac:dyDescent="0.2">
      <c r="A1356">
        <v>1711</v>
      </c>
      <c r="B1356" s="3" t="s">
        <v>1712</v>
      </c>
      <c r="C1356" s="3" t="s">
        <v>5821</v>
      </c>
      <c r="D1356" s="6">
        <v>10000</v>
      </c>
      <c r="E1356" s="8">
        <v>1050</v>
      </c>
      <c r="F1356" t="s">
        <v>8220</v>
      </c>
      <c r="G1356" t="s">
        <v>8223</v>
      </c>
      <c r="H1356" t="s">
        <v>8245</v>
      </c>
      <c r="I1356" s="12">
        <v>41883.646226851852</v>
      </c>
      <c r="J1356" s="12">
        <v>41852.646226851852</v>
      </c>
      <c r="K1356" t="b">
        <v>0</v>
      </c>
      <c r="L1356">
        <v>2</v>
      </c>
      <c r="M1356" t="b">
        <v>0</v>
      </c>
      <c r="N1356" s="15" t="s">
        <v>8314</v>
      </c>
      <c r="O1356" t="s">
        <v>8336</v>
      </c>
    </row>
    <row r="1357" spans="1:15" ht="48" x14ac:dyDescent="0.2">
      <c r="A1357">
        <v>1712</v>
      </c>
      <c r="B1357" s="3" t="s">
        <v>1713</v>
      </c>
      <c r="C1357" s="3" t="s">
        <v>5822</v>
      </c>
      <c r="D1357" s="6">
        <v>5000</v>
      </c>
      <c r="E1357" s="8">
        <v>0</v>
      </c>
      <c r="F1357" t="s">
        <v>8220</v>
      </c>
      <c r="G1357" t="s">
        <v>8223</v>
      </c>
      <c r="H1357" t="s">
        <v>8245</v>
      </c>
      <c r="I1357" s="12">
        <v>42185.913807870369</v>
      </c>
      <c r="J1357" s="12">
        <v>42125.913807870369</v>
      </c>
      <c r="K1357" t="b">
        <v>0</v>
      </c>
      <c r="L1357">
        <v>0</v>
      </c>
      <c r="M1357" t="b">
        <v>0</v>
      </c>
      <c r="N1357" s="15" t="s">
        <v>8314</v>
      </c>
      <c r="O1357" t="s">
        <v>8336</v>
      </c>
    </row>
    <row r="1358" spans="1:15" ht="48" x14ac:dyDescent="0.2">
      <c r="A1358">
        <v>1713</v>
      </c>
      <c r="B1358" s="3" t="s">
        <v>1714</v>
      </c>
      <c r="C1358" s="3" t="s">
        <v>5823</v>
      </c>
      <c r="D1358" s="6">
        <v>3000</v>
      </c>
      <c r="E1358" s="8">
        <v>50</v>
      </c>
      <c r="F1358" t="s">
        <v>8220</v>
      </c>
      <c r="G1358" t="s">
        <v>8223</v>
      </c>
      <c r="H1358" t="s">
        <v>8245</v>
      </c>
      <c r="I1358" s="12">
        <v>41917.801064814819</v>
      </c>
      <c r="J1358" s="12">
        <v>41887.801064814819</v>
      </c>
      <c r="K1358" t="b">
        <v>0</v>
      </c>
      <c r="L1358">
        <v>1</v>
      </c>
      <c r="M1358" t="b">
        <v>0</v>
      </c>
      <c r="N1358" s="15" t="s">
        <v>8314</v>
      </c>
      <c r="O1358" t="s">
        <v>8336</v>
      </c>
    </row>
    <row r="1359" spans="1:15" ht="48" x14ac:dyDescent="0.2">
      <c r="A1359">
        <v>1714</v>
      </c>
      <c r="B1359" s="3" t="s">
        <v>1715</v>
      </c>
      <c r="C1359" s="3" t="s">
        <v>5824</v>
      </c>
      <c r="D1359" s="6">
        <v>25000</v>
      </c>
      <c r="E1359" s="8">
        <v>1967</v>
      </c>
      <c r="F1359" t="s">
        <v>8220</v>
      </c>
      <c r="G1359" t="s">
        <v>8223</v>
      </c>
      <c r="H1359" t="s">
        <v>8245</v>
      </c>
      <c r="I1359" s="12">
        <v>42125.918530092589</v>
      </c>
      <c r="J1359" s="12">
        <v>42095.918530092589</v>
      </c>
      <c r="K1359" t="b">
        <v>0</v>
      </c>
      <c r="L1359">
        <v>17</v>
      </c>
      <c r="M1359" t="b">
        <v>0</v>
      </c>
      <c r="N1359" s="15" t="s">
        <v>8314</v>
      </c>
      <c r="O1359" t="s">
        <v>8336</v>
      </c>
    </row>
    <row r="1360" spans="1:15" ht="48" x14ac:dyDescent="0.2">
      <c r="A1360">
        <v>1715</v>
      </c>
      <c r="B1360" s="3" t="s">
        <v>1716</v>
      </c>
      <c r="C1360" s="3" t="s">
        <v>5825</v>
      </c>
      <c r="D1360" s="6">
        <v>5000</v>
      </c>
      <c r="E1360" s="8">
        <v>11</v>
      </c>
      <c r="F1360" t="s">
        <v>8220</v>
      </c>
      <c r="G1360" t="s">
        <v>8223</v>
      </c>
      <c r="H1360" t="s">
        <v>8245</v>
      </c>
      <c r="I1360" s="12">
        <v>42094.140277777777</v>
      </c>
      <c r="J1360" s="12">
        <v>42064.217418981483</v>
      </c>
      <c r="K1360" t="b">
        <v>0</v>
      </c>
      <c r="L1360">
        <v>2</v>
      </c>
      <c r="M1360" t="b">
        <v>0</v>
      </c>
      <c r="N1360" s="15" t="s">
        <v>8314</v>
      </c>
      <c r="O1360" t="s">
        <v>8336</v>
      </c>
    </row>
    <row r="1361" spans="1:15" ht="48" x14ac:dyDescent="0.2">
      <c r="A1361">
        <v>1716</v>
      </c>
      <c r="B1361" s="3" t="s">
        <v>1717</v>
      </c>
      <c r="C1361" s="3" t="s">
        <v>5826</v>
      </c>
      <c r="D1361" s="6">
        <v>2000</v>
      </c>
      <c r="E1361" s="8">
        <v>150</v>
      </c>
      <c r="F1361" t="s">
        <v>8220</v>
      </c>
      <c r="G1361" t="s">
        <v>8223</v>
      </c>
      <c r="H1361" t="s">
        <v>8245</v>
      </c>
      <c r="I1361" s="12">
        <v>42713.619201388887</v>
      </c>
      <c r="J1361" s="12">
        <v>42673.577534722222</v>
      </c>
      <c r="K1361" t="b">
        <v>0</v>
      </c>
      <c r="L1361">
        <v>3</v>
      </c>
      <c r="M1361" t="b">
        <v>0</v>
      </c>
      <c r="N1361" s="15" t="s">
        <v>8314</v>
      </c>
      <c r="O1361" t="s">
        <v>8336</v>
      </c>
    </row>
    <row r="1362" spans="1:15" ht="48" x14ac:dyDescent="0.2">
      <c r="A1362">
        <v>1717</v>
      </c>
      <c r="B1362" s="3" t="s">
        <v>1718</v>
      </c>
      <c r="C1362" s="3" t="s">
        <v>5827</v>
      </c>
      <c r="D1362" s="6">
        <v>3265</v>
      </c>
      <c r="E1362" s="8">
        <v>1395</v>
      </c>
      <c r="F1362" t="s">
        <v>8220</v>
      </c>
      <c r="G1362" t="s">
        <v>8223</v>
      </c>
      <c r="H1362" t="s">
        <v>8245</v>
      </c>
      <c r="I1362" s="12">
        <v>42481.166666666672</v>
      </c>
      <c r="J1362" s="12">
        <v>42460.98192129629</v>
      </c>
      <c r="K1362" t="b">
        <v>0</v>
      </c>
      <c r="L1362">
        <v>41</v>
      </c>
      <c r="M1362" t="b">
        <v>0</v>
      </c>
      <c r="N1362" s="15" t="s">
        <v>8314</v>
      </c>
      <c r="O1362" t="s">
        <v>8336</v>
      </c>
    </row>
    <row r="1363" spans="1:15" ht="16" x14ac:dyDescent="0.2">
      <c r="A1363">
        <v>1718</v>
      </c>
      <c r="B1363" s="3" t="s">
        <v>1719</v>
      </c>
      <c r="C1363" s="3" t="s">
        <v>5828</v>
      </c>
      <c r="D1363" s="6">
        <v>35000</v>
      </c>
      <c r="E1363" s="8">
        <v>75</v>
      </c>
      <c r="F1363" t="s">
        <v>8220</v>
      </c>
      <c r="G1363" t="s">
        <v>8223</v>
      </c>
      <c r="H1363" t="s">
        <v>8245</v>
      </c>
      <c r="I1363" s="12">
        <v>42504.207638888889</v>
      </c>
      <c r="J1363" s="12">
        <v>42460.610520833332</v>
      </c>
      <c r="K1363" t="b">
        <v>0</v>
      </c>
      <c r="L1363">
        <v>2</v>
      </c>
      <c r="M1363" t="b">
        <v>0</v>
      </c>
      <c r="N1363" s="15" t="s">
        <v>8314</v>
      </c>
      <c r="O1363" t="s">
        <v>8336</v>
      </c>
    </row>
    <row r="1364" spans="1:15" ht="48" x14ac:dyDescent="0.2">
      <c r="A1364">
        <v>1719</v>
      </c>
      <c r="B1364" s="3" t="s">
        <v>1720</v>
      </c>
      <c r="C1364" s="3" t="s">
        <v>5829</v>
      </c>
      <c r="D1364" s="6">
        <v>4000</v>
      </c>
      <c r="E1364" s="8">
        <v>35</v>
      </c>
      <c r="F1364" t="s">
        <v>8220</v>
      </c>
      <c r="G1364" t="s">
        <v>8223</v>
      </c>
      <c r="H1364" t="s">
        <v>8245</v>
      </c>
      <c r="I1364" s="12">
        <v>41899.534618055557</v>
      </c>
      <c r="J1364" s="12">
        <v>41869.534618055557</v>
      </c>
      <c r="K1364" t="b">
        <v>0</v>
      </c>
      <c r="L1364">
        <v>3</v>
      </c>
      <c r="M1364" t="b">
        <v>0</v>
      </c>
      <c r="N1364" s="15" t="s">
        <v>8314</v>
      </c>
      <c r="O1364" t="s">
        <v>8336</v>
      </c>
    </row>
    <row r="1365" spans="1:15" ht="48" x14ac:dyDescent="0.2">
      <c r="A1365">
        <v>1720</v>
      </c>
      <c r="B1365" s="3" t="s">
        <v>1721</v>
      </c>
      <c r="C1365" s="3" t="s">
        <v>5830</v>
      </c>
      <c r="D1365" s="6">
        <v>4000</v>
      </c>
      <c r="E1365" s="8">
        <v>225</v>
      </c>
      <c r="F1365" t="s">
        <v>8220</v>
      </c>
      <c r="G1365" t="s">
        <v>8223</v>
      </c>
      <c r="H1365" t="s">
        <v>8245</v>
      </c>
      <c r="I1365" s="12">
        <v>41952.824895833335</v>
      </c>
      <c r="J1365" s="12">
        <v>41922.783229166671</v>
      </c>
      <c r="K1365" t="b">
        <v>0</v>
      </c>
      <c r="L1365">
        <v>8</v>
      </c>
      <c r="M1365" t="b">
        <v>0</v>
      </c>
      <c r="N1365" s="15" t="s">
        <v>8314</v>
      </c>
      <c r="O1365" t="s">
        <v>8336</v>
      </c>
    </row>
    <row r="1366" spans="1:15" ht="48" x14ac:dyDescent="0.2">
      <c r="A1366">
        <v>1721</v>
      </c>
      <c r="B1366" s="3" t="s">
        <v>1722</v>
      </c>
      <c r="C1366" s="3" t="s">
        <v>5831</v>
      </c>
      <c r="D1366" s="6">
        <v>5000</v>
      </c>
      <c r="E1366" s="8">
        <v>0</v>
      </c>
      <c r="F1366" t="s">
        <v>8220</v>
      </c>
      <c r="G1366" t="s">
        <v>8223</v>
      </c>
      <c r="H1366" t="s">
        <v>8245</v>
      </c>
      <c r="I1366" s="12">
        <v>42349.461377314816</v>
      </c>
      <c r="J1366" s="12">
        <v>42319.461377314816</v>
      </c>
      <c r="K1366" t="b">
        <v>0</v>
      </c>
      <c r="L1366">
        <v>0</v>
      </c>
      <c r="M1366" t="b">
        <v>0</v>
      </c>
      <c r="N1366" s="15" t="s">
        <v>8314</v>
      </c>
      <c r="O1366" t="s">
        <v>8336</v>
      </c>
    </row>
    <row r="1367" spans="1:15" ht="48" x14ac:dyDescent="0.2">
      <c r="A1367">
        <v>1722</v>
      </c>
      <c r="B1367" s="3" t="s">
        <v>1723</v>
      </c>
      <c r="C1367" s="3" t="s">
        <v>5832</v>
      </c>
      <c r="D1367" s="6">
        <v>2880</v>
      </c>
      <c r="E1367" s="8">
        <v>1</v>
      </c>
      <c r="F1367" t="s">
        <v>8220</v>
      </c>
      <c r="G1367" t="s">
        <v>8223</v>
      </c>
      <c r="H1367" t="s">
        <v>8245</v>
      </c>
      <c r="I1367" s="12">
        <v>42463.006944444445</v>
      </c>
      <c r="J1367" s="12">
        <v>42425.960983796293</v>
      </c>
      <c r="K1367" t="b">
        <v>0</v>
      </c>
      <c r="L1367">
        <v>1</v>
      </c>
      <c r="M1367" t="b">
        <v>0</v>
      </c>
      <c r="N1367" s="15" t="s">
        <v>8314</v>
      </c>
      <c r="O1367" t="s">
        <v>8336</v>
      </c>
    </row>
    <row r="1368" spans="1:15" ht="48" x14ac:dyDescent="0.2">
      <c r="A1368">
        <v>1723</v>
      </c>
      <c r="B1368" s="3" t="s">
        <v>1724</v>
      </c>
      <c r="C1368" s="3" t="s">
        <v>5833</v>
      </c>
      <c r="D1368" s="6">
        <v>10000</v>
      </c>
      <c r="E1368" s="8">
        <v>650</v>
      </c>
      <c r="F1368" t="s">
        <v>8220</v>
      </c>
      <c r="G1368" t="s">
        <v>8223</v>
      </c>
      <c r="H1368" t="s">
        <v>8245</v>
      </c>
      <c r="I1368" s="12">
        <v>42186.25</v>
      </c>
      <c r="J1368" s="12">
        <v>42129.82540509259</v>
      </c>
      <c r="K1368" t="b">
        <v>0</v>
      </c>
      <c r="L1368">
        <v>3</v>
      </c>
      <c r="M1368" t="b">
        <v>0</v>
      </c>
      <c r="N1368" s="15" t="s">
        <v>8314</v>
      </c>
      <c r="O1368" t="s">
        <v>8336</v>
      </c>
    </row>
    <row r="1369" spans="1:15" ht="48" x14ac:dyDescent="0.2">
      <c r="A1369">
        <v>1724</v>
      </c>
      <c r="B1369" s="3" t="s">
        <v>1725</v>
      </c>
      <c r="C1369" s="3" t="s">
        <v>5834</v>
      </c>
      <c r="D1369" s="6">
        <v>6000</v>
      </c>
      <c r="E1369" s="8">
        <v>35</v>
      </c>
      <c r="F1369" t="s">
        <v>8220</v>
      </c>
      <c r="G1369" t="s">
        <v>8223</v>
      </c>
      <c r="H1369" t="s">
        <v>8245</v>
      </c>
      <c r="I1369" s="12">
        <v>41942.932430555556</v>
      </c>
      <c r="J1369" s="12">
        <v>41912.932430555556</v>
      </c>
      <c r="K1369" t="b">
        <v>0</v>
      </c>
      <c r="L1369">
        <v>4</v>
      </c>
      <c r="M1369" t="b">
        <v>0</v>
      </c>
      <c r="N1369" s="15" t="s">
        <v>8314</v>
      </c>
      <c r="O1369" t="s">
        <v>8336</v>
      </c>
    </row>
    <row r="1370" spans="1:15" ht="48" x14ac:dyDescent="0.2">
      <c r="A1370">
        <v>1725</v>
      </c>
      <c r="B1370" s="3" t="s">
        <v>1726</v>
      </c>
      <c r="C1370" s="3" t="s">
        <v>5835</v>
      </c>
      <c r="D1370" s="6">
        <v>5500</v>
      </c>
      <c r="E1370" s="8">
        <v>560</v>
      </c>
      <c r="F1370" t="s">
        <v>8220</v>
      </c>
      <c r="G1370" t="s">
        <v>8223</v>
      </c>
      <c r="H1370" t="s">
        <v>8245</v>
      </c>
      <c r="I1370" s="12">
        <v>41875.968159722222</v>
      </c>
      <c r="J1370" s="12">
        <v>41845.968159722222</v>
      </c>
      <c r="K1370" t="b">
        <v>0</v>
      </c>
      <c r="L1370">
        <v>9</v>
      </c>
      <c r="M1370" t="b">
        <v>0</v>
      </c>
      <c r="N1370" s="15" t="s">
        <v>8314</v>
      </c>
      <c r="O1370" t="s">
        <v>8336</v>
      </c>
    </row>
    <row r="1371" spans="1:15" ht="32" x14ac:dyDescent="0.2">
      <c r="A1371">
        <v>1726</v>
      </c>
      <c r="B1371" s="3" t="s">
        <v>1727</v>
      </c>
      <c r="C1371" s="3" t="s">
        <v>5836</v>
      </c>
      <c r="D1371" s="6">
        <v>6500</v>
      </c>
      <c r="E1371" s="8">
        <v>2196</v>
      </c>
      <c r="F1371" t="s">
        <v>8220</v>
      </c>
      <c r="G1371" t="s">
        <v>8223</v>
      </c>
      <c r="H1371" t="s">
        <v>8245</v>
      </c>
      <c r="I1371" s="12">
        <v>41817.919722222221</v>
      </c>
      <c r="J1371" s="12">
        <v>41788.919722222221</v>
      </c>
      <c r="K1371" t="b">
        <v>0</v>
      </c>
      <c r="L1371">
        <v>16</v>
      </c>
      <c r="M1371" t="b">
        <v>0</v>
      </c>
      <c r="N1371" s="15" t="s">
        <v>8314</v>
      </c>
      <c r="O1371" t="s">
        <v>8336</v>
      </c>
    </row>
    <row r="1372" spans="1:15" ht="48" x14ac:dyDescent="0.2">
      <c r="A1372">
        <v>1727</v>
      </c>
      <c r="B1372" s="3" t="s">
        <v>1728</v>
      </c>
      <c r="C1372" s="3" t="s">
        <v>5837</v>
      </c>
      <c r="D1372" s="6">
        <v>3000</v>
      </c>
      <c r="E1372" s="8">
        <v>1</v>
      </c>
      <c r="F1372" t="s">
        <v>8220</v>
      </c>
      <c r="G1372" t="s">
        <v>8224</v>
      </c>
      <c r="H1372" t="s">
        <v>8246</v>
      </c>
      <c r="I1372" s="12">
        <v>42099.458333333328</v>
      </c>
      <c r="J1372" s="12">
        <v>42044.927974537044</v>
      </c>
      <c r="K1372" t="b">
        <v>0</v>
      </c>
      <c r="L1372">
        <v>1</v>
      </c>
      <c r="M1372" t="b">
        <v>0</v>
      </c>
      <c r="N1372" s="15" t="s">
        <v>8314</v>
      </c>
      <c r="O1372" t="s">
        <v>8336</v>
      </c>
    </row>
    <row r="1373" spans="1:15" ht="48" x14ac:dyDescent="0.2">
      <c r="A1373">
        <v>1728</v>
      </c>
      <c r="B1373" s="3" t="s">
        <v>1729</v>
      </c>
      <c r="C1373" s="3" t="s">
        <v>5838</v>
      </c>
      <c r="D1373" s="6">
        <v>1250</v>
      </c>
      <c r="E1373" s="8">
        <v>855</v>
      </c>
      <c r="F1373" t="s">
        <v>8220</v>
      </c>
      <c r="G1373" t="s">
        <v>8223</v>
      </c>
      <c r="H1373" t="s">
        <v>8245</v>
      </c>
      <c r="I1373" s="12">
        <v>42298.625856481478</v>
      </c>
      <c r="J1373" s="12">
        <v>42268.625856481478</v>
      </c>
      <c r="K1373" t="b">
        <v>0</v>
      </c>
      <c r="L1373">
        <v>7</v>
      </c>
      <c r="M1373" t="b">
        <v>0</v>
      </c>
      <c r="N1373" s="15" t="s">
        <v>8314</v>
      </c>
      <c r="O1373" t="s">
        <v>8336</v>
      </c>
    </row>
    <row r="1374" spans="1:15" ht="48" x14ac:dyDescent="0.2">
      <c r="A1374">
        <v>1729</v>
      </c>
      <c r="B1374" s="3" t="s">
        <v>1730</v>
      </c>
      <c r="C1374" s="3" t="s">
        <v>5839</v>
      </c>
      <c r="D1374" s="6">
        <v>10000</v>
      </c>
      <c r="E1374" s="8">
        <v>0</v>
      </c>
      <c r="F1374" t="s">
        <v>8220</v>
      </c>
      <c r="G1374" t="s">
        <v>8223</v>
      </c>
      <c r="H1374" t="s">
        <v>8245</v>
      </c>
      <c r="I1374" s="12">
        <v>42531.052152777775</v>
      </c>
      <c r="J1374" s="12">
        <v>42471.052152777775</v>
      </c>
      <c r="K1374" t="b">
        <v>0</v>
      </c>
      <c r="L1374">
        <v>0</v>
      </c>
      <c r="M1374" t="b">
        <v>0</v>
      </c>
      <c r="N1374" s="15" t="s">
        <v>8314</v>
      </c>
      <c r="O1374" t="s">
        <v>8336</v>
      </c>
    </row>
    <row r="1375" spans="1:15" ht="48" x14ac:dyDescent="0.2">
      <c r="A1375">
        <v>1730</v>
      </c>
      <c r="B1375" s="3" t="s">
        <v>1731</v>
      </c>
      <c r="C1375" s="3" t="s">
        <v>5840</v>
      </c>
      <c r="D1375" s="6">
        <v>3000</v>
      </c>
      <c r="E1375" s="8">
        <v>0</v>
      </c>
      <c r="F1375" t="s">
        <v>8220</v>
      </c>
      <c r="G1375" t="s">
        <v>8223</v>
      </c>
      <c r="H1375" t="s">
        <v>8245</v>
      </c>
      <c r="I1375" s="12">
        <v>42302.087766203709</v>
      </c>
      <c r="J1375" s="12">
        <v>42272.087766203709</v>
      </c>
      <c r="K1375" t="b">
        <v>0</v>
      </c>
      <c r="L1375">
        <v>0</v>
      </c>
      <c r="M1375" t="b">
        <v>0</v>
      </c>
      <c r="N1375" s="15" t="s">
        <v>8314</v>
      </c>
      <c r="O1375" t="s">
        <v>8336</v>
      </c>
    </row>
    <row r="1376" spans="1:15" ht="32" x14ac:dyDescent="0.2">
      <c r="A1376">
        <v>1731</v>
      </c>
      <c r="B1376" s="3" t="s">
        <v>1732</v>
      </c>
      <c r="C1376" s="3" t="s">
        <v>5841</v>
      </c>
      <c r="D1376" s="6">
        <v>1000</v>
      </c>
      <c r="E1376" s="8">
        <v>0</v>
      </c>
      <c r="F1376" t="s">
        <v>8220</v>
      </c>
      <c r="G1376" t="s">
        <v>8223</v>
      </c>
      <c r="H1376" t="s">
        <v>8245</v>
      </c>
      <c r="I1376" s="12">
        <v>42166.625</v>
      </c>
      <c r="J1376" s="12">
        <v>42152.906851851847</v>
      </c>
      <c r="K1376" t="b">
        <v>0</v>
      </c>
      <c r="L1376">
        <v>0</v>
      </c>
      <c r="M1376" t="b">
        <v>0</v>
      </c>
      <c r="N1376" s="15" t="s">
        <v>8314</v>
      </c>
      <c r="O1376" t="s">
        <v>8336</v>
      </c>
    </row>
    <row r="1377" spans="1:15" ht="48" x14ac:dyDescent="0.2">
      <c r="A1377">
        <v>1732</v>
      </c>
      <c r="B1377" s="3" t="s">
        <v>1733</v>
      </c>
      <c r="C1377" s="3" t="s">
        <v>5842</v>
      </c>
      <c r="D1377" s="6">
        <v>4000</v>
      </c>
      <c r="E1377" s="8">
        <v>0</v>
      </c>
      <c r="F1377" t="s">
        <v>8220</v>
      </c>
      <c r="G1377" t="s">
        <v>8223</v>
      </c>
      <c r="H1377" t="s">
        <v>8245</v>
      </c>
      <c r="I1377" s="12">
        <v>42385.208333333328</v>
      </c>
      <c r="J1377" s="12">
        <v>42325.683807870373</v>
      </c>
      <c r="K1377" t="b">
        <v>0</v>
      </c>
      <c r="L1377">
        <v>0</v>
      </c>
      <c r="M1377" t="b">
        <v>0</v>
      </c>
      <c r="N1377" s="15" t="s">
        <v>8314</v>
      </c>
      <c r="O1377" t="s">
        <v>8336</v>
      </c>
    </row>
    <row r="1378" spans="1:15" ht="48" x14ac:dyDescent="0.2">
      <c r="A1378">
        <v>1733</v>
      </c>
      <c r="B1378" s="3" t="s">
        <v>1734</v>
      </c>
      <c r="C1378" s="3" t="s">
        <v>5843</v>
      </c>
      <c r="D1378" s="6">
        <v>10000</v>
      </c>
      <c r="E1378" s="8">
        <v>0</v>
      </c>
      <c r="F1378" t="s">
        <v>8220</v>
      </c>
      <c r="G1378" t="s">
        <v>8223</v>
      </c>
      <c r="H1378" t="s">
        <v>8245</v>
      </c>
      <c r="I1378" s="12">
        <v>42626.895833333328</v>
      </c>
      <c r="J1378" s="12">
        <v>42614.675625000003</v>
      </c>
      <c r="K1378" t="b">
        <v>0</v>
      </c>
      <c r="L1378">
        <v>0</v>
      </c>
      <c r="M1378" t="b">
        <v>0</v>
      </c>
      <c r="N1378" s="15" t="s">
        <v>8314</v>
      </c>
      <c r="O1378" t="s">
        <v>8336</v>
      </c>
    </row>
    <row r="1379" spans="1:15" ht="48" x14ac:dyDescent="0.2">
      <c r="A1379">
        <v>1734</v>
      </c>
      <c r="B1379" s="3" t="s">
        <v>1735</v>
      </c>
      <c r="C1379" s="3" t="s">
        <v>5844</v>
      </c>
      <c r="D1379" s="6">
        <v>4500</v>
      </c>
      <c r="E1379" s="8">
        <v>1</v>
      </c>
      <c r="F1379" t="s">
        <v>8220</v>
      </c>
      <c r="G1379" t="s">
        <v>8223</v>
      </c>
      <c r="H1379" t="s">
        <v>8245</v>
      </c>
      <c r="I1379" s="12">
        <v>42132.036527777775</v>
      </c>
      <c r="J1379" s="12">
        <v>42102.036527777775</v>
      </c>
      <c r="K1379" t="b">
        <v>0</v>
      </c>
      <c r="L1379">
        <v>1</v>
      </c>
      <c r="M1379" t="b">
        <v>0</v>
      </c>
      <c r="N1379" s="15" t="s">
        <v>8314</v>
      </c>
      <c r="O1379" t="s">
        <v>8336</v>
      </c>
    </row>
    <row r="1380" spans="1:15" ht="48" x14ac:dyDescent="0.2">
      <c r="A1380">
        <v>1735</v>
      </c>
      <c r="B1380" s="3" t="s">
        <v>1736</v>
      </c>
      <c r="C1380" s="3" t="s">
        <v>5845</v>
      </c>
      <c r="D1380" s="6">
        <v>1000</v>
      </c>
      <c r="E1380" s="8">
        <v>110</v>
      </c>
      <c r="F1380" t="s">
        <v>8220</v>
      </c>
      <c r="G1380" t="s">
        <v>8223</v>
      </c>
      <c r="H1380" t="s">
        <v>8245</v>
      </c>
      <c r="I1380" s="12">
        <v>42589.814178240747</v>
      </c>
      <c r="J1380" s="12">
        <v>42559.814178240747</v>
      </c>
      <c r="K1380" t="b">
        <v>0</v>
      </c>
      <c r="L1380">
        <v>2</v>
      </c>
      <c r="M1380" t="b">
        <v>0</v>
      </c>
      <c r="N1380" s="15" t="s">
        <v>8314</v>
      </c>
      <c r="O1380" t="s">
        <v>8336</v>
      </c>
    </row>
    <row r="1381" spans="1:15" ht="32" x14ac:dyDescent="0.2">
      <c r="A1381">
        <v>1736</v>
      </c>
      <c r="B1381" s="3" t="s">
        <v>1737</v>
      </c>
      <c r="C1381" s="3" t="s">
        <v>5846</v>
      </c>
      <c r="D1381" s="6">
        <v>3000</v>
      </c>
      <c r="E1381" s="8">
        <v>22</v>
      </c>
      <c r="F1381" t="s">
        <v>8220</v>
      </c>
      <c r="G1381" t="s">
        <v>8223</v>
      </c>
      <c r="H1381" t="s">
        <v>8245</v>
      </c>
      <c r="I1381" s="12">
        <v>42316.90315972222</v>
      </c>
      <c r="J1381" s="12">
        <v>42286.861493055556</v>
      </c>
      <c r="K1381" t="b">
        <v>0</v>
      </c>
      <c r="L1381">
        <v>1</v>
      </c>
      <c r="M1381" t="b">
        <v>0</v>
      </c>
      <c r="N1381" s="15" t="s">
        <v>8314</v>
      </c>
      <c r="O1381" t="s">
        <v>8336</v>
      </c>
    </row>
    <row r="1382" spans="1:15" ht="48" x14ac:dyDescent="0.2">
      <c r="A1382">
        <v>1737</v>
      </c>
      <c r="B1382" s="3" t="s">
        <v>1738</v>
      </c>
      <c r="C1382" s="3" t="s">
        <v>5847</v>
      </c>
      <c r="D1382" s="6">
        <v>4000</v>
      </c>
      <c r="E1382" s="8">
        <v>850</v>
      </c>
      <c r="F1382" t="s">
        <v>8220</v>
      </c>
      <c r="G1382" t="s">
        <v>8223</v>
      </c>
      <c r="H1382" t="s">
        <v>8245</v>
      </c>
      <c r="I1382" s="12">
        <v>42205.948981481488</v>
      </c>
      <c r="J1382" s="12">
        <v>42175.948981481488</v>
      </c>
      <c r="K1382" t="b">
        <v>0</v>
      </c>
      <c r="L1382">
        <v>15</v>
      </c>
      <c r="M1382" t="b">
        <v>0</v>
      </c>
      <c r="N1382" s="15" t="s">
        <v>8314</v>
      </c>
      <c r="O1382" t="s">
        <v>8336</v>
      </c>
    </row>
    <row r="1383" spans="1:15" ht="32" x14ac:dyDescent="0.2">
      <c r="A1383">
        <v>1738</v>
      </c>
      <c r="B1383" s="3" t="s">
        <v>1739</v>
      </c>
      <c r="C1383" s="3" t="s">
        <v>5848</v>
      </c>
      <c r="D1383" s="6">
        <v>5000</v>
      </c>
      <c r="E1383" s="8">
        <v>20</v>
      </c>
      <c r="F1383" t="s">
        <v>8220</v>
      </c>
      <c r="G1383" t="s">
        <v>8223</v>
      </c>
      <c r="H1383" t="s">
        <v>8245</v>
      </c>
      <c r="I1383" s="12">
        <v>41914.874328703707</v>
      </c>
      <c r="J1383" s="12">
        <v>41884.874328703707</v>
      </c>
      <c r="K1383" t="b">
        <v>0</v>
      </c>
      <c r="L1383">
        <v>1</v>
      </c>
      <c r="M1383" t="b">
        <v>0</v>
      </c>
      <c r="N1383" s="15" t="s">
        <v>8314</v>
      </c>
      <c r="O1383" t="s">
        <v>8336</v>
      </c>
    </row>
    <row r="1384" spans="1:15" ht="48" x14ac:dyDescent="0.2">
      <c r="A1384">
        <v>1739</v>
      </c>
      <c r="B1384" s="3" t="s">
        <v>1740</v>
      </c>
      <c r="C1384" s="3" t="s">
        <v>5849</v>
      </c>
      <c r="D1384" s="6">
        <v>1000</v>
      </c>
      <c r="E1384" s="8">
        <v>1</v>
      </c>
      <c r="F1384" t="s">
        <v>8220</v>
      </c>
      <c r="G1384" t="s">
        <v>8223</v>
      </c>
      <c r="H1384" t="s">
        <v>8245</v>
      </c>
      <c r="I1384" s="12">
        <v>42494.832546296297</v>
      </c>
      <c r="J1384" s="12">
        <v>42435.874212962968</v>
      </c>
      <c r="K1384" t="b">
        <v>0</v>
      </c>
      <c r="L1384">
        <v>1</v>
      </c>
      <c r="M1384" t="b">
        <v>0</v>
      </c>
      <c r="N1384" s="15" t="s">
        <v>8314</v>
      </c>
      <c r="O1384" t="s">
        <v>8336</v>
      </c>
    </row>
    <row r="1385" spans="1:15" ht="48" x14ac:dyDescent="0.2">
      <c r="A1385">
        <v>1740</v>
      </c>
      <c r="B1385" s="3" t="s">
        <v>1741</v>
      </c>
      <c r="C1385" s="3" t="s">
        <v>5850</v>
      </c>
      <c r="D1385" s="6">
        <v>3000</v>
      </c>
      <c r="E1385" s="8">
        <v>0</v>
      </c>
      <c r="F1385" t="s">
        <v>8220</v>
      </c>
      <c r="G1385" t="s">
        <v>8223</v>
      </c>
      <c r="H1385" t="s">
        <v>8245</v>
      </c>
      <c r="I1385" s="12">
        <v>42201.817384259266</v>
      </c>
      <c r="J1385" s="12">
        <v>42171.817384259266</v>
      </c>
      <c r="K1385" t="b">
        <v>0</v>
      </c>
      <c r="L1385">
        <v>0</v>
      </c>
      <c r="M1385" t="b">
        <v>0</v>
      </c>
      <c r="N1385" s="15" t="s">
        <v>8314</v>
      </c>
      <c r="O1385" t="s">
        <v>8336</v>
      </c>
    </row>
    <row r="1386" spans="1:15" ht="48" x14ac:dyDescent="0.2">
      <c r="A1386">
        <v>1821</v>
      </c>
      <c r="B1386" s="3" t="s">
        <v>1822</v>
      </c>
      <c r="C1386" s="3" t="s">
        <v>5931</v>
      </c>
      <c r="D1386" s="6">
        <v>2500</v>
      </c>
      <c r="E1386" s="8">
        <v>3372.25</v>
      </c>
      <c r="F1386" t="s">
        <v>8218</v>
      </c>
      <c r="G1386" t="s">
        <v>8223</v>
      </c>
      <c r="H1386" t="s">
        <v>8245</v>
      </c>
      <c r="I1386" s="12">
        <v>40971.319062499999</v>
      </c>
      <c r="J1386" s="12">
        <v>40926.319062499999</v>
      </c>
      <c r="K1386" t="b">
        <v>0</v>
      </c>
      <c r="L1386">
        <v>57</v>
      </c>
      <c r="M1386" t="b">
        <v>1</v>
      </c>
      <c r="N1386" s="15" t="s">
        <v>8314</v>
      </c>
      <c r="O1386" t="s">
        <v>8315</v>
      </c>
    </row>
    <row r="1387" spans="1:15" ht="32" x14ac:dyDescent="0.2">
      <c r="A1387">
        <v>1822</v>
      </c>
      <c r="B1387" s="3" t="s">
        <v>1823</v>
      </c>
      <c r="C1387" s="3" t="s">
        <v>5932</v>
      </c>
      <c r="D1387" s="6">
        <v>300</v>
      </c>
      <c r="E1387" s="8">
        <v>300</v>
      </c>
      <c r="F1387" t="s">
        <v>8218</v>
      </c>
      <c r="G1387" t="s">
        <v>8228</v>
      </c>
      <c r="H1387" t="s">
        <v>8250</v>
      </c>
      <c r="I1387" s="12">
        <v>41670.792361111111</v>
      </c>
      <c r="J1387" s="12">
        <v>41634.797013888885</v>
      </c>
      <c r="K1387" t="b">
        <v>0</v>
      </c>
      <c r="L1387">
        <v>11</v>
      </c>
      <c r="M1387" t="b">
        <v>1</v>
      </c>
      <c r="N1387" s="15" t="s">
        <v>8314</v>
      </c>
      <c r="O1387" t="s">
        <v>8315</v>
      </c>
    </row>
    <row r="1388" spans="1:15" ht="48" x14ac:dyDescent="0.2">
      <c r="A1388">
        <v>1823</v>
      </c>
      <c r="B1388" s="3" t="s">
        <v>1824</v>
      </c>
      <c r="C1388" s="3" t="s">
        <v>5933</v>
      </c>
      <c r="D1388" s="6">
        <v>700</v>
      </c>
      <c r="E1388" s="8">
        <v>811</v>
      </c>
      <c r="F1388" t="s">
        <v>8218</v>
      </c>
      <c r="G1388" t="s">
        <v>8223</v>
      </c>
      <c r="H1388" t="s">
        <v>8245</v>
      </c>
      <c r="I1388" s="12">
        <v>41206.684907407405</v>
      </c>
      <c r="J1388" s="12">
        <v>41176.684907407405</v>
      </c>
      <c r="K1388" t="b">
        <v>0</v>
      </c>
      <c r="L1388">
        <v>33</v>
      </c>
      <c r="M1388" t="b">
        <v>1</v>
      </c>
      <c r="N1388" s="15" t="s">
        <v>8314</v>
      </c>
      <c r="O1388" t="s">
        <v>8315</v>
      </c>
    </row>
    <row r="1389" spans="1:15" ht="16" x14ac:dyDescent="0.2">
      <c r="A1389">
        <v>1824</v>
      </c>
      <c r="B1389" s="3" t="s">
        <v>1825</v>
      </c>
      <c r="C1389" s="3" t="s">
        <v>5934</v>
      </c>
      <c r="D1389" s="6">
        <v>3000</v>
      </c>
      <c r="E1389" s="8">
        <v>3002</v>
      </c>
      <c r="F1389" t="s">
        <v>8218</v>
      </c>
      <c r="G1389" t="s">
        <v>8223</v>
      </c>
      <c r="H1389" t="s">
        <v>8245</v>
      </c>
      <c r="I1389" s="12">
        <v>41647.088888888888</v>
      </c>
      <c r="J1389" s="12">
        <v>41626.916284722225</v>
      </c>
      <c r="K1389" t="b">
        <v>0</v>
      </c>
      <c r="L1389">
        <v>40</v>
      </c>
      <c r="M1389" t="b">
        <v>1</v>
      </c>
      <c r="N1389" s="15" t="s">
        <v>8314</v>
      </c>
      <c r="O1389" t="s">
        <v>8315</v>
      </c>
    </row>
    <row r="1390" spans="1:15" ht="48" x14ac:dyDescent="0.2">
      <c r="A1390">
        <v>1825</v>
      </c>
      <c r="B1390" s="3" t="s">
        <v>1826</v>
      </c>
      <c r="C1390" s="3" t="s">
        <v>5935</v>
      </c>
      <c r="D1390" s="6">
        <v>2000</v>
      </c>
      <c r="E1390" s="8">
        <v>2101</v>
      </c>
      <c r="F1390" t="s">
        <v>8218</v>
      </c>
      <c r="G1390" t="s">
        <v>8223</v>
      </c>
      <c r="H1390" t="s">
        <v>8245</v>
      </c>
      <c r="I1390" s="12">
        <v>41466.83452546296</v>
      </c>
      <c r="J1390" s="12">
        <v>41443.83452546296</v>
      </c>
      <c r="K1390" t="b">
        <v>0</v>
      </c>
      <c r="L1390">
        <v>50</v>
      </c>
      <c r="M1390" t="b">
        <v>1</v>
      </c>
      <c r="N1390" s="15" t="s">
        <v>8314</v>
      </c>
      <c r="O1390" t="s">
        <v>8315</v>
      </c>
    </row>
    <row r="1391" spans="1:15" ht="16" x14ac:dyDescent="0.2">
      <c r="A1391">
        <v>1826</v>
      </c>
      <c r="B1391" s="3" t="s">
        <v>1827</v>
      </c>
      <c r="C1391" s="3" t="s">
        <v>5936</v>
      </c>
      <c r="D1391" s="6">
        <v>2000</v>
      </c>
      <c r="E1391" s="8">
        <v>2020</v>
      </c>
      <c r="F1391" t="s">
        <v>8218</v>
      </c>
      <c r="G1391" t="s">
        <v>8223</v>
      </c>
      <c r="H1391" t="s">
        <v>8245</v>
      </c>
      <c r="I1391" s="12">
        <v>41687.923807870371</v>
      </c>
      <c r="J1391" s="12">
        <v>41657.923807870371</v>
      </c>
      <c r="K1391" t="b">
        <v>0</v>
      </c>
      <c r="L1391">
        <v>38</v>
      </c>
      <c r="M1391" t="b">
        <v>1</v>
      </c>
      <c r="N1391" s="15" t="s">
        <v>8314</v>
      </c>
      <c r="O1391" t="s">
        <v>8315</v>
      </c>
    </row>
    <row r="1392" spans="1:15" ht="48" x14ac:dyDescent="0.2">
      <c r="A1392">
        <v>1827</v>
      </c>
      <c r="B1392" s="3" t="s">
        <v>1828</v>
      </c>
      <c r="C1392" s="3" t="s">
        <v>5937</v>
      </c>
      <c r="D1392" s="6">
        <v>8000</v>
      </c>
      <c r="E1392" s="8">
        <v>8053</v>
      </c>
      <c r="F1392" t="s">
        <v>8218</v>
      </c>
      <c r="G1392" t="s">
        <v>8223</v>
      </c>
      <c r="H1392" t="s">
        <v>8245</v>
      </c>
      <c r="I1392" s="12">
        <v>40605.325937499998</v>
      </c>
      <c r="J1392" s="12">
        <v>40555.325937499998</v>
      </c>
      <c r="K1392" t="b">
        <v>0</v>
      </c>
      <c r="L1392">
        <v>96</v>
      </c>
      <c r="M1392" t="b">
        <v>1</v>
      </c>
      <c r="N1392" s="15" t="s">
        <v>8314</v>
      </c>
      <c r="O1392" t="s">
        <v>8315</v>
      </c>
    </row>
    <row r="1393" spans="1:15" ht="48" x14ac:dyDescent="0.2">
      <c r="A1393">
        <v>1828</v>
      </c>
      <c r="B1393" s="3" t="s">
        <v>1829</v>
      </c>
      <c r="C1393" s="3" t="s">
        <v>5938</v>
      </c>
      <c r="D1393" s="6">
        <v>20000</v>
      </c>
      <c r="E1393" s="8">
        <v>20032</v>
      </c>
      <c r="F1393" t="s">
        <v>8218</v>
      </c>
      <c r="G1393" t="s">
        <v>8223</v>
      </c>
      <c r="H1393" t="s">
        <v>8245</v>
      </c>
      <c r="I1393" s="12">
        <v>41768.916666666664</v>
      </c>
      <c r="J1393" s="12">
        <v>41736.899652777778</v>
      </c>
      <c r="K1393" t="b">
        <v>0</v>
      </c>
      <c r="L1393">
        <v>48</v>
      </c>
      <c r="M1393" t="b">
        <v>1</v>
      </c>
      <c r="N1393" s="15" t="s">
        <v>8314</v>
      </c>
      <c r="O1393" t="s">
        <v>8315</v>
      </c>
    </row>
    <row r="1394" spans="1:15" ht="48" x14ac:dyDescent="0.2">
      <c r="A1394">
        <v>1829</v>
      </c>
      <c r="B1394" s="3" t="s">
        <v>1830</v>
      </c>
      <c r="C1394" s="3" t="s">
        <v>5939</v>
      </c>
      <c r="D1394" s="6">
        <v>1500</v>
      </c>
      <c r="E1394" s="8">
        <v>2500.25</v>
      </c>
      <c r="F1394" t="s">
        <v>8218</v>
      </c>
      <c r="G1394" t="s">
        <v>8223</v>
      </c>
      <c r="H1394" t="s">
        <v>8245</v>
      </c>
      <c r="I1394" s="12">
        <v>40564.916666666664</v>
      </c>
      <c r="J1394" s="12">
        <v>40516.087627314817</v>
      </c>
      <c r="K1394" t="b">
        <v>0</v>
      </c>
      <c r="L1394">
        <v>33</v>
      </c>
      <c r="M1394" t="b">
        <v>1</v>
      </c>
      <c r="N1394" s="15" t="s">
        <v>8314</v>
      </c>
      <c r="O1394" t="s">
        <v>8315</v>
      </c>
    </row>
    <row r="1395" spans="1:15" ht="48" x14ac:dyDescent="0.2">
      <c r="A1395">
        <v>1830</v>
      </c>
      <c r="B1395" s="3" t="s">
        <v>1831</v>
      </c>
      <c r="C1395" s="3" t="s">
        <v>5940</v>
      </c>
      <c r="D1395" s="6">
        <v>15000</v>
      </c>
      <c r="E1395" s="8">
        <v>15230</v>
      </c>
      <c r="F1395" t="s">
        <v>8218</v>
      </c>
      <c r="G1395" t="s">
        <v>8223</v>
      </c>
      <c r="H1395" t="s">
        <v>8245</v>
      </c>
      <c r="I1395" s="12">
        <v>41694.684108796297</v>
      </c>
      <c r="J1395" s="12">
        <v>41664.684108796297</v>
      </c>
      <c r="K1395" t="b">
        <v>0</v>
      </c>
      <c r="L1395">
        <v>226</v>
      </c>
      <c r="M1395" t="b">
        <v>1</v>
      </c>
      <c r="N1395" s="15" t="s">
        <v>8314</v>
      </c>
      <c r="O1395" t="s">
        <v>8315</v>
      </c>
    </row>
    <row r="1396" spans="1:15" ht="48" x14ac:dyDescent="0.2">
      <c r="A1396">
        <v>1831</v>
      </c>
      <c r="B1396" s="3" t="s">
        <v>1832</v>
      </c>
      <c r="C1396" s="3" t="s">
        <v>5941</v>
      </c>
      <c r="D1396" s="6">
        <v>1000</v>
      </c>
      <c r="E1396" s="8">
        <v>1030</v>
      </c>
      <c r="F1396" t="s">
        <v>8218</v>
      </c>
      <c r="G1396" t="s">
        <v>8223</v>
      </c>
      <c r="H1396" t="s">
        <v>8245</v>
      </c>
      <c r="I1396" s="12">
        <v>41041.996099537035</v>
      </c>
      <c r="J1396" s="12">
        <v>41026.996099537035</v>
      </c>
      <c r="K1396" t="b">
        <v>0</v>
      </c>
      <c r="L1396">
        <v>14</v>
      </c>
      <c r="M1396" t="b">
        <v>1</v>
      </c>
      <c r="N1396" s="15" t="s">
        <v>8314</v>
      </c>
      <c r="O1396" t="s">
        <v>8315</v>
      </c>
    </row>
    <row r="1397" spans="1:15" ht="48" x14ac:dyDescent="0.2">
      <c r="A1397">
        <v>1832</v>
      </c>
      <c r="B1397" s="3" t="s">
        <v>1833</v>
      </c>
      <c r="C1397" s="3" t="s">
        <v>5942</v>
      </c>
      <c r="D1397" s="6">
        <v>350</v>
      </c>
      <c r="E1397" s="8">
        <v>500</v>
      </c>
      <c r="F1397" t="s">
        <v>8218</v>
      </c>
      <c r="G1397" t="s">
        <v>8223</v>
      </c>
      <c r="H1397" t="s">
        <v>8245</v>
      </c>
      <c r="I1397" s="12">
        <v>40606.539664351854</v>
      </c>
      <c r="J1397" s="12">
        <v>40576.539664351854</v>
      </c>
      <c r="K1397" t="b">
        <v>0</v>
      </c>
      <c r="L1397">
        <v>20</v>
      </c>
      <c r="M1397" t="b">
        <v>1</v>
      </c>
      <c r="N1397" s="15" t="s">
        <v>8314</v>
      </c>
      <c r="O1397" t="s">
        <v>8315</v>
      </c>
    </row>
    <row r="1398" spans="1:15" ht="48" x14ac:dyDescent="0.2">
      <c r="A1398">
        <v>1833</v>
      </c>
      <c r="B1398" s="3" t="s">
        <v>1834</v>
      </c>
      <c r="C1398" s="3" t="s">
        <v>5943</v>
      </c>
      <c r="D1398" s="6">
        <v>400</v>
      </c>
      <c r="E1398" s="8">
        <v>1050</v>
      </c>
      <c r="F1398" t="s">
        <v>8218</v>
      </c>
      <c r="G1398" t="s">
        <v>8223</v>
      </c>
      <c r="H1398" t="s">
        <v>8245</v>
      </c>
      <c r="I1398" s="12">
        <v>41335.332638888889</v>
      </c>
      <c r="J1398" s="12">
        <v>41303.044016203705</v>
      </c>
      <c r="K1398" t="b">
        <v>0</v>
      </c>
      <c r="L1398">
        <v>25</v>
      </c>
      <c r="M1398" t="b">
        <v>1</v>
      </c>
      <c r="N1398" s="15" t="s">
        <v>8314</v>
      </c>
      <c r="O1398" t="s">
        <v>8315</v>
      </c>
    </row>
    <row r="1399" spans="1:15" ht="32" x14ac:dyDescent="0.2">
      <c r="A1399">
        <v>1834</v>
      </c>
      <c r="B1399" s="3" t="s">
        <v>1835</v>
      </c>
      <c r="C1399" s="3" t="s">
        <v>5944</v>
      </c>
      <c r="D1399" s="6">
        <v>10000</v>
      </c>
      <c r="E1399" s="8">
        <v>11805</v>
      </c>
      <c r="F1399" t="s">
        <v>8218</v>
      </c>
      <c r="G1399" t="s">
        <v>8223</v>
      </c>
      <c r="H1399" t="s">
        <v>8245</v>
      </c>
      <c r="I1399" s="12">
        <v>42028.964062500003</v>
      </c>
      <c r="J1399" s="12">
        <v>41988.964062500003</v>
      </c>
      <c r="K1399" t="b">
        <v>0</v>
      </c>
      <c r="L1399">
        <v>90</v>
      </c>
      <c r="M1399" t="b">
        <v>1</v>
      </c>
      <c r="N1399" s="15" t="s">
        <v>8314</v>
      </c>
      <c r="O1399" t="s">
        <v>8315</v>
      </c>
    </row>
    <row r="1400" spans="1:15" ht="64" x14ac:dyDescent="0.2">
      <c r="A1400">
        <v>1835</v>
      </c>
      <c r="B1400" s="3" t="s">
        <v>1836</v>
      </c>
      <c r="C1400" s="3" t="s">
        <v>5945</v>
      </c>
      <c r="D1400" s="6">
        <v>500</v>
      </c>
      <c r="E1400" s="8">
        <v>520</v>
      </c>
      <c r="F1400" t="s">
        <v>8218</v>
      </c>
      <c r="G1400" t="s">
        <v>8224</v>
      </c>
      <c r="H1400" t="s">
        <v>8246</v>
      </c>
      <c r="I1400" s="12">
        <v>42460.660543981481</v>
      </c>
      <c r="J1400" s="12">
        <v>42430.702210648145</v>
      </c>
      <c r="K1400" t="b">
        <v>0</v>
      </c>
      <c r="L1400">
        <v>11</v>
      </c>
      <c r="M1400" t="b">
        <v>1</v>
      </c>
      <c r="N1400" s="15" t="s">
        <v>8314</v>
      </c>
      <c r="O1400" t="s">
        <v>8315</v>
      </c>
    </row>
    <row r="1401" spans="1:15" ht="16" x14ac:dyDescent="0.2">
      <c r="A1401">
        <v>1836</v>
      </c>
      <c r="B1401" s="3" t="s">
        <v>1837</v>
      </c>
      <c r="C1401" s="3" t="s">
        <v>5946</v>
      </c>
      <c r="D1401" s="6">
        <v>5000</v>
      </c>
      <c r="E1401" s="8">
        <v>10017</v>
      </c>
      <c r="F1401" t="s">
        <v>8218</v>
      </c>
      <c r="G1401" t="s">
        <v>8223</v>
      </c>
      <c r="H1401" t="s">
        <v>8245</v>
      </c>
      <c r="I1401" s="12">
        <v>41322.809363425928</v>
      </c>
      <c r="J1401" s="12">
        <v>41305.809363425928</v>
      </c>
      <c r="K1401" t="b">
        <v>0</v>
      </c>
      <c r="L1401">
        <v>55</v>
      </c>
      <c r="M1401" t="b">
        <v>1</v>
      </c>
      <c r="N1401" s="15" t="s">
        <v>8314</v>
      </c>
      <c r="O1401" t="s">
        <v>8315</v>
      </c>
    </row>
    <row r="1402" spans="1:15" ht="48" x14ac:dyDescent="0.2">
      <c r="A1402">
        <v>1837</v>
      </c>
      <c r="B1402" s="3" t="s">
        <v>1838</v>
      </c>
      <c r="C1402" s="3" t="s">
        <v>5947</v>
      </c>
      <c r="D1402" s="6">
        <v>600</v>
      </c>
      <c r="E1402" s="8">
        <v>1841</v>
      </c>
      <c r="F1402" t="s">
        <v>8218</v>
      </c>
      <c r="G1402" t="s">
        <v>8223</v>
      </c>
      <c r="H1402" t="s">
        <v>8245</v>
      </c>
      <c r="I1402" s="12">
        <v>40986.006192129629</v>
      </c>
      <c r="J1402" s="12">
        <v>40926.047858796301</v>
      </c>
      <c r="K1402" t="b">
        <v>0</v>
      </c>
      <c r="L1402">
        <v>30</v>
      </c>
      <c r="M1402" t="b">
        <v>1</v>
      </c>
      <c r="N1402" s="15" t="s">
        <v>8314</v>
      </c>
      <c r="O1402" t="s">
        <v>8315</v>
      </c>
    </row>
    <row r="1403" spans="1:15" ht="48" x14ac:dyDescent="0.2">
      <c r="A1403">
        <v>1838</v>
      </c>
      <c r="B1403" s="3" t="s">
        <v>1839</v>
      </c>
      <c r="C1403" s="3" t="s">
        <v>5948</v>
      </c>
      <c r="D1403" s="6">
        <v>1000</v>
      </c>
      <c r="E1403" s="8">
        <v>1001.49</v>
      </c>
      <c r="F1403" t="s">
        <v>8218</v>
      </c>
      <c r="G1403" t="s">
        <v>8223</v>
      </c>
      <c r="H1403" t="s">
        <v>8245</v>
      </c>
      <c r="I1403" s="12">
        <v>40817.125</v>
      </c>
      <c r="J1403" s="12">
        <v>40788.786539351851</v>
      </c>
      <c r="K1403" t="b">
        <v>0</v>
      </c>
      <c r="L1403">
        <v>28</v>
      </c>
      <c r="M1403" t="b">
        <v>1</v>
      </c>
      <c r="N1403" s="15" t="s">
        <v>8314</v>
      </c>
      <c r="O1403" t="s">
        <v>8315</v>
      </c>
    </row>
    <row r="1404" spans="1:15" ht="48" x14ac:dyDescent="0.2">
      <c r="A1404">
        <v>1839</v>
      </c>
      <c r="B1404" s="3" t="s">
        <v>1840</v>
      </c>
      <c r="C1404" s="3" t="s">
        <v>5949</v>
      </c>
      <c r="D1404" s="6">
        <v>1000</v>
      </c>
      <c r="E1404" s="8">
        <v>2053</v>
      </c>
      <c r="F1404" t="s">
        <v>8218</v>
      </c>
      <c r="G1404" t="s">
        <v>8223</v>
      </c>
      <c r="H1404" t="s">
        <v>8245</v>
      </c>
      <c r="I1404" s="12">
        <v>42644.722013888888</v>
      </c>
      <c r="J1404" s="12">
        <v>42614.722013888888</v>
      </c>
      <c r="K1404" t="b">
        <v>0</v>
      </c>
      <c r="L1404">
        <v>45</v>
      </c>
      <c r="M1404" t="b">
        <v>1</v>
      </c>
      <c r="N1404" s="15" t="s">
        <v>8314</v>
      </c>
      <c r="O1404" t="s">
        <v>8315</v>
      </c>
    </row>
    <row r="1405" spans="1:15" ht="48" x14ac:dyDescent="0.2">
      <c r="A1405">
        <v>1840</v>
      </c>
      <c r="B1405" s="3" t="s">
        <v>1841</v>
      </c>
      <c r="C1405" s="3" t="s">
        <v>5950</v>
      </c>
      <c r="D1405" s="6">
        <v>900</v>
      </c>
      <c r="E1405" s="8">
        <v>980</v>
      </c>
      <c r="F1405" t="s">
        <v>8218</v>
      </c>
      <c r="G1405" t="s">
        <v>8223</v>
      </c>
      <c r="H1405" t="s">
        <v>8245</v>
      </c>
      <c r="I1405" s="12">
        <v>41401.207638888889</v>
      </c>
      <c r="J1405" s="12">
        <v>41382.096180555556</v>
      </c>
      <c r="K1405" t="b">
        <v>0</v>
      </c>
      <c r="L1405">
        <v>13</v>
      </c>
      <c r="M1405" t="b">
        <v>1</v>
      </c>
      <c r="N1405" s="15" t="s">
        <v>8314</v>
      </c>
      <c r="O1405" t="s">
        <v>8315</v>
      </c>
    </row>
    <row r="1406" spans="1:15" ht="32" x14ac:dyDescent="0.2">
      <c r="A1406">
        <v>1841</v>
      </c>
      <c r="B1406" s="3" t="s">
        <v>1842</v>
      </c>
      <c r="C1406" s="3" t="s">
        <v>5951</v>
      </c>
      <c r="D1406" s="6">
        <v>2000</v>
      </c>
      <c r="E1406" s="8">
        <v>2035</v>
      </c>
      <c r="F1406" t="s">
        <v>8218</v>
      </c>
      <c r="G1406" t="s">
        <v>8223</v>
      </c>
      <c r="H1406" t="s">
        <v>8245</v>
      </c>
      <c r="I1406" s="12">
        <v>41779.207638888889</v>
      </c>
      <c r="J1406" s="12">
        <v>41745.84542824074</v>
      </c>
      <c r="K1406" t="b">
        <v>0</v>
      </c>
      <c r="L1406">
        <v>40</v>
      </c>
      <c r="M1406" t="b">
        <v>1</v>
      </c>
      <c r="N1406" s="15" t="s">
        <v>8314</v>
      </c>
      <c r="O1406" t="s">
        <v>8315</v>
      </c>
    </row>
    <row r="1407" spans="1:15" ht="48" x14ac:dyDescent="0.2">
      <c r="A1407">
        <v>1842</v>
      </c>
      <c r="B1407" s="3" t="s">
        <v>1843</v>
      </c>
      <c r="C1407" s="3" t="s">
        <v>5952</v>
      </c>
      <c r="D1407" s="6">
        <v>2000</v>
      </c>
      <c r="E1407" s="8">
        <v>2505</v>
      </c>
      <c r="F1407" t="s">
        <v>8218</v>
      </c>
      <c r="G1407" t="s">
        <v>8223</v>
      </c>
      <c r="H1407" t="s">
        <v>8245</v>
      </c>
      <c r="I1407" s="12">
        <v>42065.249305555553</v>
      </c>
      <c r="J1407" s="12">
        <v>42031.631724537037</v>
      </c>
      <c r="K1407" t="b">
        <v>0</v>
      </c>
      <c r="L1407">
        <v>21</v>
      </c>
      <c r="M1407" t="b">
        <v>1</v>
      </c>
      <c r="N1407" s="15" t="s">
        <v>8314</v>
      </c>
      <c r="O1407" t="s">
        <v>8315</v>
      </c>
    </row>
    <row r="1408" spans="1:15" ht="48" x14ac:dyDescent="0.2">
      <c r="A1408">
        <v>1843</v>
      </c>
      <c r="B1408" s="3" t="s">
        <v>1844</v>
      </c>
      <c r="C1408" s="3" t="s">
        <v>5953</v>
      </c>
      <c r="D1408" s="6">
        <v>10000</v>
      </c>
      <c r="E1408" s="8">
        <v>12400.61</v>
      </c>
      <c r="F1408" t="s">
        <v>8218</v>
      </c>
      <c r="G1408" t="s">
        <v>8223</v>
      </c>
      <c r="H1408" t="s">
        <v>8245</v>
      </c>
      <c r="I1408" s="12">
        <v>40594.994837962964</v>
      </c>
      <c r="J1408" s="12">
        <v>40564.994837962964</v>
      </c>
      <c r="K1408" t="b">
        <v>0</v>
      </c>
      <c r="L1408">
        <v>134</v>
      </c>
      <c r="M1408" t="b">
        <v>1</v>
      </c>
      <c r="N1408" s="15" t="s">
        <v>8314</v>
      </c>
      <c r="O1408" t="s">
        <v>8315</v>
      </c>
    </row>
    <row r="1409" spans="1:15" ht="48" x14ac:dyDescent="0.2">
      <c r="A1409">
        <v>1844</v>
      </c>
      <c r="B1409" s="3" t="s">
        <v>1845</v>
      </c>
      <c r="C1409" s="3" t="s">
        <v>5954</v>
      </c>
      <c r="D1409" s="6">
        <v>1500</v>
      </c>
      <c r="E1409" s="8">
        <v>1521</v>
      </c>
      <c r="F1409" t="s">
        <v>8218</v>
      </c>
      <c r="G1409" t="s">
        <v>8223</v>
      </c>
      <c r="H1409" t="s">
        <v>8245</v>
      </c>
      <c r="I1409" s="12">
        <v>40705.125</v>
      </c>
      <c r="J1409" s="12">
        <v>40666.973541666666</v>
      </c>
      <c r="K1409" t="b">
        <v>0</v>
      </c>
      <c r="L1409">
        <v>20</v>
      </c>
      <c r="M1409" t="b">
        <v>1</v>
      </c>
      <c r="N1409" s="15" t="s">
        <v>8314</v>
      </c>
      <c r="O1409" t="s">
        <v>8315</v>
      </c>
    </row>
    <row r="1410" spans="1:15" ht="96" x14ac:dyDescent="0.2">
      <c r="A1410">
        <v>1845</v>
      </c>
      <c r="B1410" s="3" t="s">
        <v>1846</v>
      </c>
      <c r="C1410" s="3" t="s">
        <v>5955</v>
      </c>
      <c r="D1410" s="6">
        <v>1000</v>
      </c>
      <c r="E1410" s="8">
        <v>1000</v>
      </c>
      <c r="F1410" t="s">
        <v>8218</v>
      </c>
      <c r="G1410" t="s">
        <v>8223</v>
      </c>
      <c r="H1410" t="s">
        <v>8245</v>
      </c>
      <c r="I1410" s="12">
        <v>42538.204861111109</v>
      </c>
      <c r="J1410" s="12">
        <v>42523.333310185189</v>
      </c>
      <c r="K1410" t="b">
        <v>0</v>
      </c>
      <c r="L1410">
        <v>19</v>
      </c>
      <c r="M1410" t="b">
        <v>1</v>
      </c>
      <c r="N1410" s="15" t="s">
        <v>8314</v>
      </c>
      <c r="O1410" t="s">
        <v>8315</v>
      </c>
    </row>
    <row r="1411" spans="1:15" ht="48" x14ac:dyDescent="0.2">
      <c r="A1411">
        <v>1846</v>
      </c>
      <c r="B1411" s="3" t="s">
        <v>1847</v>
      </c>
      <c r="C1411" s="3" t="s">
        <v>5956</v>
      </c>
      <c r="D1411" s="6">
        <v>15000</v>
      </c>
      <c r="E1411" s="8">
        <v>20689</v>
      </c>
      <c r="F1411" t="s">
        <v>8218</v>
      </c>
      <c r="G1411" t="s">
        <v>8223</v>
      </c>
      <c r="H1411" t="s">
        <v>8245</v>
      </c>
      <c r="I1411" s="12">
        <v>41258.650196759263</v>
      </c>
      <c r="J1411" s="12">
        <v>41228.650196759263</v>
      </c>
      <c r="K1411" t="b">
        <v>0</v>
      </c>
      <c r="L1411">
        <v>209</v>
      </c>
      <c r="M1411" t="b">
        <v>1</v>
      </c>
      <c r="N1411" s="15" t="s">
        <v>8314</v>
      </c>
      <c r="O1411" t="s">
        <v>8315</v>
      </c>
    </row>
    <row r="1412" spans="1:15" ht="48" x14ac:dyDescent="0.2">
      <c r="A1412">
        <v>1847</v>
      </c>
      <c r="B1412" s="3" t="s">
        <v>1848</v>
      </c>
      <c r="C1412" s="3" t="s">
        <v>5957</v>
      </c>
      <c r="D1412" s="6">
        <v>2500</v>
      </c>
      <c r="E1412" s="8">
        <v>3022</v>
      </c>
      <c r="F1412" t="s">
        <v>8218</v>
      </c>
      <c r="G1412" t="s">
        <v>8223</v>
      </c>
      <c r="H1412" t="s">
        <v>8245</v>
      </c>
      <c r="I1412" s="12">
        <v>42115.236481481479</v>
      </c>
      <c r="J1412" s="12">
        <v>42094.236481481479</v>
      </c>
      <c r="K1412" t="b">
        <v>0</v>
      </c>
      <c r="L1412">
        <v>38</v>
      </c>
      <c r="M1412" t="b">
        <v>1</v>
      </c>
      <c r="N1412" s="15" t="s">
        <v>8314</v>
      </c>
      <c r="O1412" t="s">
        <v>8315</v>
      </c>
    </row>
    <row r="1413" spans="1:15" ht="48" x14ac:dyDescent="0.2">
      <c r="A1413">
        <v>1848</v>
      </c>
      <c r="B1413" s="3" t="s">
        <v>1849</v>
      </c>
      <c r="C1413" s="3" t="s">
        <v>5958</v>
      </c>
      <c r="D1413" s="6">
        <v>3000</v>
      </c>
      <c r="E1413" s="8">
        <v>3221</v>
      </c>
      <c r="F1413" t="s">
        <v>8218</v>
      </c>
      <c r="G1413" t="s">
        <v>8223</v>
      </c>
      <c r="H1413" t="s">
        <v>8245</v>
      </c>
      <c r="I1413" s="12">
        <v>40755.290972222225</v>
      </c>
      <c r="J1413" s="12">
        <v>40691.788055555553</v>
      </c>
      <c r="K1413" t="b">
        <v>0</v>
      </c>
      <c r="L1413">
        <v>24</v>
      </c>
      <c r="M1413" t="b">
        <v>1</v>
      </c>
      <c r="N1413" s="15" t="s">
        <v>8314</v>
      </c>
      <c r="O1413" t="s">
        <v>8315</v>
      </c>
    </row>
    <row r="1414" spans="1:15" ht="32" x14ac:dyDescent="0.2">
      <c r="A1414">
        <v>1849</v>
      </c>
      <c r="B1414" s="3" t="s">
        <v>1850</v>
      </c>
      <c r="C1414" s="3" t="s">
        <v>5959</v>
      </c>
      <c r="D1414" s="6">
        <v>300</v>
      </c>
      <c r="E1414" s="8">
        <v>301</v>
      </c>
      <c r="F1414" t="s">
        <v>8218</v>
      </c>
      <c r="G1414" t="s">
        <v>8223</v>
      </c>
      <c r="H1414" t="s">
        <v>8245</v>
      </c>
      <c r="I1414" s="12">
        <v>41199.845590277779</v>
      </c>
      <c r="J1414" s="12">
        <v>41169.845590277779</v>
      </c>
      <c r="K1414" t="b">
        <v>0</v>
      </c>
      <c r="L1414">
        <v>8</v>
      </c>
      <c r="M1414" t="b">
        <v>1</v>
      </c>
      <c r="N1414" s="15" t="s">
        <v>8314</v>
      </c>
      <c r="O1414" t="s">
        <v>8315</v>
      </c>
    </row>
    <row r="1415" spans="1:15" ht="48" x14ac:dyDescent="0.2">
      <c r="A1415">
        <v>1850</v>
      </c>
      <c r="B1415" s="3" t="s">
        <v>1851</v>
      </c>
      <c r="C1415" s="3" t="s">
        <v>5960</v>
      </c>
      <c r="D1415" s="6">
        <v>9000</v>
      </c>
      <c r="E1415" s="8">
        <v>9137</v>
      </c>
      <c r="F1415" t="s">
        <v>8218</v>
      </c>
      <c r="G1415" t="s">
        <v>8223</v>
      </c>
      <c r="H1415" t="s">
        <v>8245</v>
      </c>
      <c r="I1415" s="12">
        <v>41830.959490740745</v>
      </c>
      <c r="J1415" s="12">
        <v>41800.959490740745</v>
      </c>
      <c r="K1415" t="b">
        <v>0</v>
      </c>
      <c r="L1415">
        <v>179</v>
      </c>
      <c r="M1415" t="b">
        <v>1</v>
      </c>
      <c r="N1415" s="15" t="s">
        <v>8314</v>
      </c>
      <c r="O1415" t="s">
        <v>8315</v>
      </c>
    </row>
    <row r="1416" spans="1:15" ht="48" x14ac:dyDescent="0.2">
      <c r="A1416">
        <v>1851</v>
      </c>
      <c r="B1416" s="3" t="s">
        <v>1852</v>
      </c>
      <c r="C1416" s="3" t="s">
        <v>5961</v>
      </c>
      <c r="D1416" s="6">
        <v>1300</v>
      </c>
      <c r="E1416" s="8">
        <v>1301</v>
      </c>
      <c r="F1416" t="s">
        <v>8218</v>
      </c>
      <c r="G1416" t="s">
        <v>8223</v>
      </c>
      <c r="H1416" t="s">
        <v>8245</v>
      </c>
      <c r="I1416" s="12">
        <v>41848.041666666664</v>
      </c>
      <c r="J1416" s="12">
        <v>41827.906689814816</v>
      </c>
      <c r="K1416" t="b">
        <v>0</v>
      </c>
      <c r="L1416">
        <v>26</v>
      </c>
      <c r="M1416" t="b">
        <v>1</v>
      </c>
      <c r="N1416" s="15" t="s">
        <v>8314</v>
      </c>
      <c r="O1416" t="s">
        <v>8315</v>
      </c>
    </row>
    <row r="1417" spans="1:15" ht="48" x14ac:dyDescent="0.2">
      <c r="A1417">
        <v>1852</v>
      </c>
      <c r="B1417" s="3" t="s">
        <v>1853</v>
      </c>
      <c r="C1417" s="3" t="s">
        <v>5962</v>
      </c>
      <c r="D1417" s="6">
        <v>15000</v>
      </c>
      <c r="E1417" s="8">
        <v>17545</v>
      </c>
      <c r="F1417" t="s">
        <v>8218</v>
      </c>
      <c r="G1417" t="s">
        <v>8223</v>
      </c>
      <c r="H1417" t="s">
        <v>8245</v>
      </c>
      <c r="I1417" s="12">
        <v>42119</v>
      </c>
      <c r="J1417" s="12">
        <v>42081.77143518519</v>
      </c>
      <c r="K1417" t="b">
        <v>0</v>
      </c>
      <c r="L1417">
        <v>131</v>
      </c>
      <c r="M1417" t="b">
        <v>1</v>
      </c>
      <c r="N1417" s="15" t="s">
        <v>8314</v>
      </c>
      <c r="O1417" t="s">
        <v>8315</v>
      </c>
    </row>
    <row r="1418" spans="1:15" ht="48" x14ac:dyDescent="0.2">
      <c r="A1418">
        <v>1853</v>
      </c>
      <c r="B1418" s="3" t="s">
        <v>1854</v>
      </c>
      <c r="C1418" s="3" t="s">
        <v>5963</v>
      </c>
      <c r="D1418" s="6">
        <v>800</v>
      </c>
      <c r="E1418" s="8">
        <v>815</v>
      </c>
      <c r="F1418" t="s">
        <v>8218</v>
      </c>
      <c r="G1418" t="s">
        <v>8223</v>
      </c>
      <c r="H1418" t="s">
        <v>8245</v>
      </c>
      <c r="I1418" s="12">
        <v>41227.102048611108</v>
      </c>
      <c r="J1418" s="12">
        <v>41177.060381944444</v>
      </c>
      <c r="K1418" t="b">
        <v>0</v>
      </c>
      <c r="L1418">
        <v>14</v>
      </c>
      <c r="M1418" t="b">
        <v>1</v>
      </c>
      <c r="N1418" s="15" t="s">
        <v>8314</v>
      </c>
      <c r="O1418" t="s">
        <v>8315</v>
      </c>
    </row>
    <row r="1419" spans="1:15" ht="48" x14ac:dyDescent="0.2">
      <c r="A1419">
        <v>1854</v>
      </c>
      <c r="B1419" s="3" t="s">
        <v>1855</v>
      </c>
      <c r="C1419" s="3" t="s">
        <v>5964</v>
      </c>
      <c r="D1419" s="6">
        <v>15000</v>
      </c>
      <c r="E1419" s="8">
        <v>15318.55</v>
      </c>
      <c r="F1419" t="s">
        <v>8218</v>
      </c>
      <c r="G1419" t="s">
        <v>8223</v>
      </c>
      <c r="H1419" t="s">
        <v>8245</v>
      </c>
      <c r="I1419" s="12">
        <v>41418.021261574075</v>
      </c>
      <c r="J1419" s="12">
        <v>41388.021261574075</v>
      </c>
      <c r="K1419" t="b">
        <v>0</v>
      </c>
      <c r="L1419">
        <v>174</v>
      </c>
      <c r="M1419" t="b">
        <v>1</v>
      </c>
      <c r="N1419" s="15" t="s">
        <v>8314</v>
      </c>
      <c r="O1419" t="s">
        <v>8315</v>
      </c>
    </row>
    <row r="1420" spans="1:15" ht="48" x14ac:dyDescent="0.2">
      <c r="A1420">
        <v>1855</v>
      </c>
      <c r="B1420" s="3" t="s">
        <v>1856</v>
      </c>
      <c r="C1420" s="3" t="s">
        <v>5965</v>
      </c>
      <c r="D1420" s="6">
        <v>8750</v>
      </c>
      <c r="E1420" s="8">
        <v>13480.16</v>
      </c>
      <c r="F1420" t="s">
        <v>8218</v>
      </c>
      <c r="G1420" t="s">
        <v>8228</v>
      </c>
      <c r="H1420" t="s">
        <v>8250</v>
      </c>
      <c r="I1420" s="12">
        <v>41645.538657407407</v>
      </c>
      <c r="J1420" s="12">
        <v>41600.538657407407</v>
      </c>
      <c r="K1420" t="b">
        <v>0</v>
      </c>
      <c r="L1420">
        <v>191</v>
      </c>
      <c r="M1420" t="b">
        <v>1</v>
      </c>
      <c r="N1420" s="15" t="s">
        <v>8314</v>
      </c>
      <c r="O1420" t="s">
        <v>8315</v>
      </c>
    </row>
    <row r="1421" spans="1:15" ht="48" x14ac:dyDescent="0.2">
      <c r="A1421">
        <v>1856</v>
      </c>
      <c r="B1421" s="3" t="s">
        <v>1857</v>
      </c>
      <c r="C1421" s="3" t="s">
        <v>5966</v>
      </c>
      <c r="D1421" s="6">
        <v>2000</v>
      </c>
      <c r="E1421" s="8">
        <v>2025</v>
      </c>
      <c r="F1421" t="s">
        <v>8218</v>
      </c>
      <c r="G1421" t="s">
        <v>8223</v>
      </c>
      <c r="H1421" t="s">
        <v>8245</v>
      </c>
      <c r="I1421" s="12">
        <v>41838.854999999996</v>
      </c>
      <c r="J1421" s="12">
        <v>41817.854999999996</v>
      </c>
      <c r="K1421" t="b">
        <v>0</v>
      </c>
      <c r="L1421">
        <v>38</v>
      </c>
      <c r="M1421" t="b">
        <v>1</v>
      </c>
      <c r="N1421" s="15" t="s">
        <v>8314</v>
      </c>
      <c r="O1421" t="s">
        <v>8315</v>
      </c>
    </row>
    <row r="1422" spans="1:15" ht="48" x14ac:dyDescent="0.2">
      <c r="A1422">
        <v>1857</v>
      </c>
      <c r="B1422" s="3" t="s">
        <v>1858</v>
      </c>
      <c r="C1422" s="3" t="s">
        <v>5967</v>
      </c>
      <c r="D1422" s="6">
        <v>3000</v>
      </c>
      <c r="E1422" s="8">
        <v>3000</v>
      </c>
      <c r="F1422" t="s">
        <v>8218</v>
      </c>
      <c r="G1422" t="s">
        <v>8223</v>
      </c>
      <c r="H1422" t="s">
        <v>8245</v>
      </c>
      <c r="I1422" s="12">
        <v>41894.76866898148</v>
      </c>
      <c r="J1422" s="12">
        <v>41864.76866898148</v>
      </c>
      <c r="K1422" t="b">
        <v>0</v>
      </c>
      <c r="L1422">
        <v>22</v>
      </c>
      <c r="M1422" t="b">
        <v>1</v>
      </c>
      <c r="N1422" s="15" t="s">
        <v>8314</v>
      </c>
      <c r="O1422" t="s">
        <v>8315</v>
      </c>
    </row>
    <row r="1423" spans="1:15" ht="48" x14ac:dyDescent="0.2">
      <c r="A1423">
        <v>1858</v>
      </c>
      <c r="B1423" s="3" t="s">
        <v>1859</v>
      </c>
      <c r="C1423" s="3" t="s">
        <v>5968</v>
      </c>
      <c r="D1423" s="6">
        <v>5555.55</v>
      </c>
      <c r="E1423" s="8">
        <v>6041.55</v>
      </c>
      <c r="F1423" t="s">
        <v>8218</v>
      </c>
      <c r="G1423" t="s">
        <v>8223</v>
      </c>
      <c r="H1423" t="s">
        <v>8245</v>
      </c>
      <c r="I1423" s="12">
        <v>40893.242141203707</v>
      </c>
      <c r="J1423" s="12">
        <v>40833.200474537036</v>
      </c>
      <c r="K1423" t="b">
        <v>0</v>
      </c>
      <c r="L1423">
        <v>149</v>
      </c>
      <c r="M1423" t="b">
        <v>1</v>
      </c>
      <c r="N1423" s="15" t="s">
        <v>8314</v>
      </c>
      <c r="O1423" t="s">
        <v>8315</v>
      </c>
    </row>
    <row r="1424" spans="1:15" ht="32" x14ac:dyDescent="0.2">
      <c r="A1424">
        <v>1859</v>
      </c>
      <c r="B1424" s="3" t="s">
        <v>1860</v>
      </c>
      <c r="C1424" s="3" t="s">
        <v>5969</v>
      </c>
      <c r="D1424" s="6">
        <v>3000</v>
      </c>
      <c r="E1424" s="8">
        <v>3955</v>
      </c>
      <c r="F1424" t="s">
        <v>8218</v>
      </c>
      <c r="G1424" t="s">
        <v>8223</v>
      </c>
      <c r="H1424" t="s">
        <v>8245</v>
      </c>
      <c r="I1424" s="12">
        <v>40808.770011574074</v>
      </c>
      <c r="J1424" s="12">
        <v>40778.770011574074</v>
      </c>
      <c r="K1424" t="b">
        <v>0</v>
      </c>
      <c r="L1424">
        <v>56</v>
      </c>
      <c r="M1424" t="b">
        <v>1</v>
      </c>
      <c r="N1424" s="15" t="s">
        <v>8314</v>
      </c>
      <c r="O1424" t="s">
        <v>8315</v>
      </c>
    </row>
    <row r="1425" spans="1:15" ht="48" x14ac:dyDescent="0.2">
      <c r="A1425">
        <v>1860</v>
      </c>
      <c r="B1425" s="3" t="s">
        <v>1861</v>
      </c>
      <c r="C1425" s="3" t="s">
        <v>5970</v>
      </c>
      <c r="D1425" s="6">
        <v>750</v>
      </c>
      <c r="E1425" s="8">
        <v>1001</v>
      </c>
      <c r="F1425" t="s">
        <v>8218</v>
      </c>
      <c r="G1425" t="s">
        <v>8223</v>
      </c>
      <c r="H1425" t="s">
        <v>8245</v>
      </c>
      <c r="I1425" s="12">
        <v>41676.709305555552</v>
      </c>
      <c r="J1425" s="12">
        <v>41655.709305555552</v>
      </c>
      <c r="K1425" t="b">
        <v>0</v>
      </c>
      <c r="L1425">
        <v>19</v>
      </c>
      <c r="M1425" t="b">
        <v>1</v>
      </c>
      <c r="N1425" s="15" t="s">
        <v>8314</v>
      </c>
      <c r="O1425" t="s">
        <v>8315</v>
      </c>
    </row>
    <row r="1426" spans="1:15" ht="48" x14ac:dyDescent="0.2">
      <c r="A1426">
        <v>1881</v>
      </c>
      <c r="B1426" s="3" t="s">
        <v>1882</v>
      </c>
      <c r="C1426" s="3" t="s">
        <v>5991</v>
      </c>
      <c r="D1426" s="6">
        <v>2000</v>
      </c>
      <c r="E1426" s="8">
        <v>3453.69</v>
      </c>
      <c r="F1426" t="s">
        <v>8218</v>
      </c>
      <c r="G1426" t="s">
        <v>8223</v>
      </c>
      <c r="H1426" t="s">
        <v>8245</v>
      </c>
      <c r="I1426" s="12">
        <v>42073.110983796301</v>
      </c>
      <c r="J1426" s="12">
        <v>42043.152650462958</v>
      </c>
      <c r="K1426" t="b">
        <v>0</v>
      </c>
      <c r="L1426">
        <v>70</v>
      </c>
      <c r="M1426" t="b">
        <v>1</v>
      </c>
      <c r="N1426" s="15" t="s">
        <v>8314</v>
      </c>
      <c r="O1426" t="s">
        <v>8318</v>
      </c>
    </row>
    <row r="1427" spans="1:15" ht="48" x14ac:dyDescent="0.2">
      <c r="A1427">
        <v>1882</v>
      </c>
      <c r="B1427" s="3" t="s">
        <v>1883</v>
      </c>
      <c r="C1427" s="3" t="s">
        <v>5992</v>
      </c>
      <c r="D1427" s="6">
        <v>3350</v>
      </c>
      <c r="E1427" s="8">
        <v>3380</v>
      </c>
      <c r="F1427" t="s">
        <v>8218</v>
      </c>
      <c r="G1427" t="s">
        <v>8223</v>
      </c>
      <c r="H1427" t="s">
        <v>8245</v>
      </c>
      <c r="I1427" s="12">
        <v>41100.991666666669</v>
      </c>
      <c r="J1427" s="12">
        <v>41067.949212962965</v>
      </c>
      <c r="K1427" t="b">
        <v>0</v>
      </c>
      <c r="L1427">
        <v>81</v>
      </c>
      <c r="M1427" t="b">
        <v>1</v>
      </c>
      <c r="N1427" s="15" t="s">
        <v>8314</v>
      </c>
      <c r="O1427" t="s">
        <v>8318</v>
      </c>
    </row>
    <row r="1428" spans="1:15" ht="48" x14ac:dyDescent="0.2">
      <c r="A1428">
        <v>1883</v>
      </c>
      <c r="B1428" s="3" t="s">
        <v>1884</v>
      </c>
      <c r="C1428" s="3" t="s">
        <v>5993</v>
      </c>
      <c r="D1428" s="6">
        <v>999</v>
      </c>
      <c r="E1428" s="8">
        <v>1047</v>
      </c>
      <c r="F1428" t="s">
        <v>8218</v>
      </c>
      <c r="G1428" t="s">
        <v>8223</v>
      </c>
      <c r="H1428" t="s">
        <v>8245</v>
      </c>
      <c r="I1428" s="12">
        <v>41007.906342592592</v>
      </c>
      <c r="J1428" s="12">
        <v>40977.948009259257</v>
      </c>
      <c r="K1428" t="b">
        <v>0</v>
      </c>
      <c r="L1428">
        <v>32</v>
      </c>
      <c r="M1428" t="b">
        <v>1</v>
      </c>
      <c r="N1428" s="15" t="s">
        <v>8314</v>
      </c>
      <c r="O1428" t="s">
        <v>8318</v>
      </c>
    </row>
    <row r="1429" spans="1:15" ht="48" x14ac:dyDescent="0.2">
      <c r="A1429">
        <v>1884</v>
      </c>
      <c r="B1429" s="3" t="s">
        <v>1885</v>
      </c>
      <c r="C1429" s="3" t="s">
        <v>5994</v>
      </c>
      <c r="D1429" s="6">
        <v>1000</v>
      </c>
      <c r="E1429" s="8">
        <v>1351</v>
      </c>
      <c r="F1429" t="s">
        <v>8218</v>
      </c>
      <c r="G1429" t="s">
        <v>8223</v>
      </c>
      <c r="H1429" t="s">
        <v>8245</v>
      </c>
      <c r="I1429" s="12">
        <v>41240.5</v>
      </c>
      <c r="J1429" s="12">
        <v>41205.198321759257</v>
      </c>
      <c r="K1429" t="b">
        <v>0</v>
      </c>
      <c r="L1429">
        <v>26</v>
      </c>
      <c r="M1429" t="b">
        <v>1</v>
      </c>
      <c r="N1429" s="15" t="s">
        <v>8314</v>
      </c>
      <c r="O1429" t="s">
        <v>8318</v>
      </c>
    </row>
    <row r="1430" spans="1:15" ht="48" x14ac:dyDescent="0.2">
      <c r="A1430">
        <v>1885</v>
      </c>
      <c r="B1430" s="3" t="s">
        <v>1886</v>
      </c>
      <c r="C1430" s="3" t="s">
        <v>5995</v>
      </c>
      <c r="D1430" s="6">
        <v>4575</v>
      </c>
      <c r="E1430" s="8">
        <v>5322</v>
      </c>
      <c r="F1430" t="s">
        <v>8218</v>
      </c>
      <c r="G1430" t="s">
        <v>8223</v>
      </c>
      <c r="H1430" t="s">
        <v>8245</v>
      </c>
      <c r="I1430" s="12">
        <v>41131.916666666664</v>
      </c>
      <c r="J1430" s="12">
        <v>41099.093865740739</v>
      </c>
      <c r="K1430" t="b">
        <v>0</v>
      </c>
      <c r="L1430">
        <v>105</v>
      </c>
      <c r="M1430" t="b">
        <v>1</v>
      </c>
      <c r="N1430" s="15" t="s">
        <v>8314</v>
      </c>
      <c r="O1430" t="s">
        <v>8318</v>
      </c>
    </row>
    <row r="1431" spans="1:15" ht="48" x14ac:dyDescent="0.2">
      <c r="A1431">
        <v>1886</v>
      </c>
      <c r="B1431" s="3" t="s">
        <v>1887</v>
      </c>
      <c r="C1431" s="3" t="s">
        <v>5996</v>
      </c>
      <c r="D1431" s="6">
        <v>1200</v>
      </c>
      <c r="E1431" s="8">
        <v>1225</v>
      </c>
      <c r="F1431" t="s">
        <v>8218</v>
      </c>
      <c r="G1431" t="s">
        <v>8223</v>
      </c>
      <c r="H1431" t="s">
        <v>8245</v>
      </c>
      <c r="I1431" s="12">
        <v>41955.94835648148</v>
      </c>
      <c r="J1431" s="12">
        <v>41925.906689814816</v>
      </c>
      <c r="K1431" t="b">
        <v>0</v>
      </c>
      <c r="L1431">
        <v>29</v>
      </c>
      <c r="M1431" t="b">
        <v>1</v>
      </c>
      <c r="N1431" s="15" t="s">
        <v>8314</v>
      </c>
      <c r="O1431" t="s">
        <v>8318</v>
      </c>
    </row>
    <row r="1432" spans="1:15" ht="48" x14ac:dyDescent="0.2">
      <c r="A1432">
        <v>1887</v>
      </c>
      <c r="B1432" s="3" t="s">
        <v>1888</v>
      </c>
      <c r="C1432" s="3" t="s">
        <v>5997</v>
      </c>
      <c r="D1432" s="6">
        <v>3000</v>
      </c>
      <c r="E1432" s="8">
        <v>3335</v>
      </c>
      <c r="F1432" t="s">
        <v>8218</v>
      </c>
      <c r="G1432" t="s">
        <v>8226</v>
      </c>
      <c r="H1432" t="s">
        <v>8248</v>
      </c>
      <c r="I1432" s="12">
        <v>42341.895833333328</v>
      </c>
      <c r="J1432" s="12">
        <v>42323.800138888888</v>
      </c>
      <c r="K1432" t="b">
        <v>0</v>
      </c>
      <c r="L1432">
        <v>8</v>
      </c>
      <c r="M1432" t="b">
        <v>1</v>
      </c>
      <c r="N1432" s="15" t="s">
        <v>8314</v>
      </c>
      <c r="O1432" t="s">
        <v>8318</v>
      </c>
    </row>
    <row r="1433" spans="1:15" ht="48" x14ac:dyDescent="0.2">
      <c r="A1433">
        <v>1888</v>
      </c>
      <c r="B1433" s="3" t="s">
        <v>1889</v>
      </c>
      <c r="C1433" s="3" t="s">
        <v>5998</v>
      </c>
      <c r="D1433" s="6">
        <v>2500</v>
      </c>
      <c r="E1433" s="8">
        <v>4152</v>
      </c>
      <c r="F1433" t="s">
        <v>8218</v>
      </c>
      <c r="G1433" t="s">
        <v>8223</v>
      </c>
      <c r="H1433" t="s">
        <v>8245</v>
      </c>
      <c r="I1433" s="12">
        <v>40330.207638888889</v>
      </c>
      <c r="J1433" s="12">
        <v>40299.239953703705</v>
      </c>
      <c r="K1433" t="b">
        <v>0</v>
      </c>
      <c r="L1433">
        <v>89</v>
      </c>
      <c r="M1433" t="b">
        <v>1</v>
      </c>
      <c r="N1433" s="15" t="s">
        <v>8314</v>
      </c>
      <c r="O1433" t="s">
        <v>8318</v>
      </c>
    </row>
    <row r="1434" spans="1:15" ht="48" x14ac:dyDescent="0.2">
      <c r="A1434">
        <v>1889</v>
      </c>
      <c r="B1434" s="3" t="s">
        <v>1890</v>
      </c>
      <c r="C1434" s="3" t="s">
        <v>5999</v>
      </c>
      <c r="D1434" s="6">
        <v>2000</v>
      </c>
      <c r="E1434" s="8">
        <v>2132</v>
      </c>
      <c r="F1434" t="s">
        <v>8218</v>
      </c>
      <c r="G1434" t="s">
        <v>8223</v>
      </c>
      <c r="H1434" t="s">
        <v>8245</v>
      </c>
      <c r="I1434" s="12">
        <v>41344.751689814817</v>
      </c>
      <c r="J1434" s="12">
        <v>41299.793356481481</v>
      </c>
      <c r="K1434" t="b">
        <v>0</v>
      </c>
      <c r="L1434">
        <v>44</v>
      </c>
      <c r="M1434" t="b">
        <v>1</v>
      </c>
      <c r="N1434" s="15" t="s">
        <v>8314</v>
      </c>
      <c r="O1434" t="s">
        <v>8318</v>
      </c>
    </row>
    <row r="1435" spans="1:15" ht="48" x14ac:dyDescent="0.2">
      <c r="A1435">
        <v>1890</v>
      </c>
      <c r="B1435" s="3" t="s">
        <v>1891</v>
      </c>
      <c r="C1435" s="3" t="s">
        <v>6000</v>
      </c>
      <c r="D1435" s="6">
        <v>12000</v>
      </c>
      <c r="E1435" s="8">
        <v>17350.13</v>
      </c>
      <c r="F1435" t="s">
        <v>8218</v>
      </c>
      <c r="G1435" t="s">
        <v>8223</v>
      </c>
      <c r="H1435" t="s">
        <v>8245</v>
      </c>
      <c r="I1435" s="12">
        <v>41258.786203703705</v>
      </c>
      <c r="J1435" s="12">
        <v>41228.786203703705</v>
      </c>
      <c r="K1435" t="b">
        <v>0</v>
      </c>
      <c r="L1435">
        <v>246</v>
      </c>
      <c r="M1435" t="b">
        <v>1</v>
      </c>
      <c r="N1435" s="15" t="s">
        <v>8314</v>
      </c>
      <c r="O1435" t="s">
        <v>8318</v>
      </c>
    </row>
    <row r="1436" spans="1:15" ht="64" x14ac:dyDescent="0.2">
      <c r="A1436">
        <v>1891</v>
      </c>
      <c r="B1436" s="3" t="s">
        <v>1892</v>
      </c>
      <c r="C1436" s="3" t="s">
        <v>6001</v>
      </c>
      <c r="D1436" s="6">
        <v>10000</v>
      </c>
      <c r="E1436" s="8">
        <v>10555</v>
      </c>
      <c r="F1436" t="s">
        <v>8218</v>
      </c>
      <c r="G1436" t="s">
        <v>8223</v>
      </c>
      <c r="H1436" t="s">
        <v>8245</v>
      </c>
      <c r="I1436" s="12">
        <v>40381.25</v>
      </c>
      <c r="J1436" s="12">
        <v>40335.798078703701</v>
      </c>
      <c r="K1436" t="b">
        <v>0</v>
      </c>
      <c r="L1436">
        <v>120</v>
      </c>
      <c r="M1436" t="b">
        <v>1</v>
      </c>
      <c r="N1436" s="15" t="s">
        <v>8314</v>
      </c>
      <c r="O1436" t="s">
        <v>8318</v>
      </c>
    </row>
    <row r="1437" spans="1:15" ht="32" x14ac:dyDescent="0.2">
      <c r="A1437">
        <v>1892</v>
      </c>
      <c r="B1437" s="3" t="s">
        <v>1893</v>
      </c>
      <c r="C1437" s="3" t="s">
        <v>6002</v>
      </c>
      <c r="D1437" s="6">
        <v>500</v>
      </c>
      <c r="E1437" s="8">
        <v>683</v>
      </c>
      <c r="F1437" t="s">
        <v>8218</v>
      </c>
      <c r="G1437" t="s">
        <v>8223</v>
      </c>
      <c r="H1437" t="s">
        <v>8245</v>
      </c>
      <c r="I1437" s="12">
        <v>40701.637511574074</v>
      </c>
      <c r="J1437" s="12">
        <v>40671.637511574074</v>
      </c>
      <c r="K1437" t="b">
        <v>0</v>
      </c>
      <c r="L1437">
        <v>26</v>
      </c>
      <c r="M1437" t="b">
        <v>1</v>
      </c>
      <c r="N1437" s="15" t="s">
        <v>8314</v>
      </c>
      <c r="O1437" t="s">
        <v>8318</v>
      </c>
    </row>
    <row r="1438" spans="1:15" ht="48" x14ac:dyDescent="0.2">
      <c r="A1438">
        <v>1893</v>
      </c>
      <c r="B1438" s="3" t="s">
        <v>1894</v>
      </c>
      <c r="C1438" s="3" t="s">
        <v>6003</v>
      </c>
      <c r="D1438" s="6">
        <v>2500</v>
      </c>
      <c r="E1438" s="8">
        <v>2600</v>
      </c>
      <c r="F1438" t="s">
        <v>8218</v>
      </c>
      <c r="G1438" t="s">
        <v>8223</v>
      </c>
      <c r="H1438" t="s">
        <v>8245</v>
      </c>
      <c r="I1438" s="12">
        <v>40649.165972222225</v>
      </c>
      <c r="J1438" s="12">
        <v>40632.94195601852</v>
      </c>
      <c r="K1438" t="b">
        <v>0</v>
      </c>
      <c r="L1438">
        <v>45</v>
      </c>
      <c r="M1438" t="b">
        <v>1</v>
      </c>
      <c r="N1438" s="15" t="s">
        <v>8314</v>
      </c>
      <c r="O1438" t="s">
        <v>8318</v>
      </c>
    </row>
    <row r="1439" spans="1:15" ht="16" x14ac:dyDescent="0.2">
      <c r="A1439">
        <v>1894</v>
      </c>
      <c r="B1439" s="3" t="s">
        <v>1895</v>
      </c>
      <c r="C1439" s="3" t="s">
        <v>6004</v>
      </c>
      <c r="D1439" s="6">
        <v>1000</v>
      </c>
      <c r="E1439" s="8">
        <v>1145</v>
      </c>
      <c r="F1439" t="s">
        <v>8218</v>
      </c>
      <c r="G1439" t="s">
        <v>8223</v>
      </c>
      <c r="H1439" t="s">
        <v>8245</v>
      </c>
      <c r="I1439" s="12">
        <v>40951.904895833337</v>
      </c>
      <c r="J1439" s="12">
        <v>40920.904895833337</v>
      </c>
      <c r="K1439" t="b">
        <v>0</v>
      </c>
      <c r="L1439">
        <v>20</v>
      </c>
      <c r="M1439" t="b">
        <v>1</v>
      </c>
      <c r="N1439" s="15" t="s">
        <v>8314</v>
      </c>
      <c r="O1439" t="s">
        <v>8318</v>
      </c>
    </row>
    <row r="1440" spans="1:15" ht="48" x14ac:dyDescent="0.2">
      <c r="A1440">
        <v>1895</v>
      </c>
      <c r="B1440" s="3" t="s">
        <v>1896</v>
      </c>
      <c r="C1440" s="3" t="s">
        <v>6005</v>
      </c>
      <c r="D1440" s="6">
        <v>9072</v>
      </c>
      <c r="E1440" s="8">
        <v>9228</v>
      </c>
      <c r="F1440" t="s">
        <v>8218</v>
      </c>
      <c r="G1440" t="s">
        <v>8223</v>
      </c>
      <c r="H1440" t="s">
        <v>8245</v>
      </c>
      <c r="I1440" s="12">
        <v>42297.746782407412</v>
      </c>
      <c r="J1440" s="12">
        <v>42267.746782407412</v>
      </c>
      <c r="K1440" t="b">
        <v>0</v>
      </c>
      <c r="L1440">
        <v>47</v>
      </c>
      <c r="M1440" t="b">
        <v>1</v>
      </c>
      <c r="N1440" s="15" t="s">
        <v>8314</v>
      </c>
      <c r="O1440" t="s">
        <v>8318</v>
      </c>
    </row>
    <row r="1441" spans="1:15" ht="48" x14ac:dyDescent="0.2">
      <c r="A1441">
        <v>1896</v>
      </c>
      <c r="B1441" s="3" t="s">
        <v>1897</v>
      </c>
      <c r="C1441" s="3" t="s">
        <v>6006</v>
      </c>
      <c r="D1441" s="6">
        <v>451</v>
      </c>
      <c r="E1441" s="8">
        <v>559</v>
      </c>
      <c r="F1441" t="s">
        <v>8218</v>
      </c>
      <c r="G1441" t="s">
        <v>8223</v>
      </c>
      <c r="H1441" t="s">
        <v>8245</v>
      </c>
      <c r="I1441" s="12">
        <v>41011.710243055553</v>
      </c>
      <c r="J1441" s="12">
        <v>40981.710243055553</v>
      </c>
      <c r="K1441" t="b">
        <v>0</v>
      </c>
      <c r="L1441">
        <v>13</v>
      </c>
      <c r="M1441" t="b">
        <v>1</v>
      </c>
      <c r="N1441" s="15" t="s">
        <v>8314</v>
      </c>
      <c r="O1441" t="s">
        <v>8318</v>
      </c>
    </row>
    <row r="1442" spans="1:15" ht="48" x14ac:dyDescent="0.2">
      <c r="A1442">
        <v>1897</v>
      </c>
      <c r="B1442" s="3" t="s">
        <v>1898</v>
      </c>
      <c r="C1442" s="3" t="s">
        <v>6007</v>
      </c>
      <c r="D1442" s="6">
        <v>6350</v>
      </c>
      <c r="E1442" s="8">
        <v>6506</v>
      </c>
      <c r="F1442" t="s">
        <v>8218</v>
      </c>
      <c r="G1442" t="s">
        <v>8223</v>
      </c>
      <c r="H1442" t="s">
        <v>8245</v>
      </c>
      <c r="I1442" s="12">
        <v>41702.875</v>
      </c>
      <c r="J1442" s="12">
        <v>41680.583402777782</v>
      </c>
      <c r="K1442" t="b">
        <v>0</v>
      </c>
      <c r="L1442">
        <v>183</v>
      </c>
      <c r="M1442" t="b">
        <v>1</v>
      </c>
      <c r="N1442" s="15" t="s">
        <v>8314</v>
      </c>
      <c r="O1442" t="s">
        <v>8318</v>
      </c>
    </row>
    <row r="1443" spans="1:15" ht="48" x14ac:dyDescent="0.2">
      <c r="A1443">
        <v>1898</v>
      </c>
      <c r="B1443" s="3" t="s">
        <v>1899</v>
      </c>
      <c r="C1443" s="3" t="s">
        <v>6008</v>
      </c>
      <c r="D1443" s="6">
        <v>1000</v>
      </c>
      <c r="E1443" s="8">
        <v>1445</v>
      </c>
      <c r="F1443" t="s">
        <v>8218</v>
      </c>
      <c r="G1443" t="s">
        <v>8223</v>
      </c>
      <c r="H1443" t="s">
        <v>8245</v>
      </c>
      <c r="I1443" s="12">
        <v>42401.75</v>
      </c>
      <c r="J1443" s="12">
        <v>42366.192974537036</v>
      </c>
      <c r="K1443" t="b">
        <v>0</v>
      </c>
      <c r="L1443">
        <v>21</v>
      </c>
      <c r="M1443" t="b">
        <v>1</v>
      </c>
      <c r="N1443" s="15" t="s">
        <v>8314</v>
      </c>
      <c r="O1443" t="s">
        <v>8318</v>
      </c>
    </row>
    <row r="1444" spans="1:15" ht="48" x14ac:dyDescent="0.2">
      <c r="A1444">
        <v>1899</v>
      </c>
      <c r="B1444" s="3" t="s">
        <v>1900</v>
      </c>
      <c r="C1444" s="3" t="s">
        <v>6009</v>
      </c>
      <c r="D1444" s="6">
        <v>900</v>
      </c>
      <c r="E1444" s="8">
        <v>1200</v>
      </c>
      <c r="F1444" t="s">
        <v>8218</v>
      </c>
      <c r="G1444" t="s">
        <v>8223</v>
      </c>
      <c r="H1444" t="s">
        <v>8245</v>
      </c>
      <c r="I1444" s="12">
        <v>42088.90006944444</v>
      </c>
      <c r="J1444" s="12">
        <v>42058.941736111112</v>
      </c>
      <c r="K1444" t="b">
        <v>0</v>
      </c>
      <c r="L1444">
        <v>42</v>
      </c>
      <c r="M1444" t="b">
        <v>1</v>
      </c>
      <c r="N1444" s="15" t="s">
        <v>8314</v>
      </c>
      <c r="O1444" t="s">
        <v>8318</v>
      </c>
    </row>
    <row r="1445" spans="1:15" ht="48" x14ac:dyDescent="0.2">
      <c r="A1445">
        <v>1900</v>
      </c>
      <c r="B1445" s="3" t="s">
        <v>1901</v>
      </c>
      <c r="C1445" s="3" t="s">
        <v>6010</v>
      </c>
      <c r="D1445" s="6">
        <v>2500</v>
      </c>
      <c r="E1445" s="8">
        <v>2734.11</v>
      </c>
      <c r="F1445" t="s">
        <v>8218</v>
      </c>
      <c r="G1445" t="s">
        <v>8223</v>
      </c>
      <c r="H1445" t="s">
        <v>8245</v>
      </c>
      <c r="I1445" s="12">
        <v>41188.415972222225</v>
      </c>
      <c r="J1445" s="12">
        <v>41160.871886574074</v>
      </c>
      <c r="K1445" t="b">
        <v>0</v>
      </c>
      <c r="L1445">
        <v>54</v>
      </c>
      <c r="M1445" t="b">
        <v>1</v>
      </c>
      <c r="N1445" s="15" t="s">
        <v>8314</v>
      </c>
      <c r="O1445" t="s">
        <v>8318</v>
      </c>
    </row>
    <row r="1446" spans="1:15" ht="32" x14ac:dyDescent="0.2">
      <c r="A1446">
        <v>1921</v>
      </c>
      <c r="B1446" s="3" t="s">
        <v>1922</v>
      </c>
      <c r="C1446" s="3" t="s">
        <v>6031</v>
      </c>
      <c r="D1446" s="6">
        <v>1500</v>
      </c>
      <c r="E1446" s="8">
        <v>2052</v>
      </c>
      <c r="F1446" t="s">
        <v>8218</v>
      </c>
      <c r="G1446" t="s">
        <v>8223</v>
      </c>
      <c r="H1446" t="s">
        <v>8245</v>
      </c>
      <c r="I1446" s="12">
        <v>41104.221562500003</v>
      </c>
      <c r="J1446" s="12">
        <v>41074.221562500003</v>
      </c>
      <c r="K1446" t="b">
        <v>0</v>
      </c>
      <c r="L1446">
        <v>38</v>
      </c>
      <c r="M1446" t="b">
        <v>1</v>
      </c>
      <c r="N1446" s="15" t="s">
        <v>8314</v>
      </c>
      <c r="O1446" t="s">
        <v>8318</v>
      </c>
    </row>
    <row r="1447" spans="1:15" ht="48" x14ac:dyDescent="0.2">
      <c r="A1447">
        <v>1922</v>
      </c>
      <c r="B1447" s="3" t="s">
        <v>1923</v>
      </c>
      <c r="C1447" s="3" t="s">
        <v>6032</v>
      </c>
      <c r="D1447" s="6">
        <v>2000</v>
      </c>
      <c r="E1447" s="8">
        <v>2311</v>
      </c>
      <c r="F1447" t="s">
        <v>8218</v>
      </c>
      <c r="G1447" t="s">
        <v>8223</v>
      </c>
      <c r="H1447" t="s">
        <v>8245</v>
      </c>
      <c r="I1447" s="12">
        <v>41620.255868055552</v>
      </c>
      <c r="J1447" s="12">
        <v>41590.255868055552</v>
      </c>
      <c r="K1447" t="b">
        <v>0</v>
      </c>
      <c r="L1447">
        <v>64</v>
      </c>
      <c r="M1447" t="b">
        <v>1</v>
      </c>
      <c r="N1447" s="15" t="s">
        <v>8314</v>
      </c>
      <c r="O1447" t="s">
        <v>8318</v>
      </c>
    </row>
    <row r="1448" spans="1:15" ht="48" x14ac:dyDescent="0.2">
      <c r="A1448">
        <v>1923</v>
      </c>
      <c r="B1448" s="3" t="s">
        <v>1924</v>
      </c>
      <c r="C1448" s="3" t="s">
        <v>6033</v>
      </c>
      <c r="D1448" s="6">
        <v>125</v>
      </c>
      <c r="E1448" s="8">
        <v>301</v>
      </c>
      <c r="F1448" t="s">
        <v>8218</v>
      </c>
      <c r="G1448" t="s">
        <v>8223</v>
      </c>
      <c r="H1448" t="s">
        <v>8245</v>
      </c>
      <c r="I1448" s="12">
        <v>40813.207638888889</v>
      </c>
      <c r="J1448" s="12">
        <v>40772.848749999997</v>
      </c>
      <c r="K1448" t="b">
        <v>0</v>
      </c>
      <c r="L1448">
        <v>13</v>
      </c>
      <c r="M1448" t="b">
        <v>1</v>
      </c>
      <c r="N1448" s="15" t="s">
        <v>8314</v>
      </c>
      <c r="O1448" t="s">
        <v>8318</v>
      </c>
    </row>
    <row r="1449" spans="1:15" ht="48" x14ac:dyDescent="0.2">
      <c r="A1449">
        <v>1924</v>
      </c>
      <c r="B1449" s="3" t="s">
        <v>1925</v>
      </c>
      <c r="C1449" s="3" t="s">
        <v>6034</v>
      </c>
      <c r="D1449" s="6">
        <v>3000</v>
      </c>
      <c r="E1449" s="8">
        <v>3432</v>
      </c>
      <c r="F1449" t="s">
        <v>8218</v>
      </c>
      <c r="G1449" t="s">
        <v>8223</v>
      </c>
      <c r="H1449" t="s">
        <v>8245</v>
      </c>
      <c r="I1449" s="12">
        <v>41654.814583333333</v>
      </c>
      <c r="J1449" s="12">
        <v>41626.761053240742</v>
      </c>
      <c r="K1449" t="b">
        <v>0</v>
      </c>
      <c r="L1449">
        <v>33</v>
      </c>
      <c r="M1449" t="b">
        <v>1</v>
      </c>
      <c r="N1449" s="15" t="s">
        <v>8314</v>
      </c>
      <c r="O1449" t="s">
        <v>8318</v>
      </c>
    </row>
    <row r="1450" spans="1:15" ht="32" x14ac:dyDescent="0.2">
      <c r="A1450">
        <v>1925</v>
      </c>
      <c r="B1450" s="3" t="s">
        <v>1926</v>
      </c>
      <c r="C1450" s="3" t="s">
        <v>6035</v>
      </c>
      <c r="D1450" s="6">
        <v>1500</v>
      </c>
      <c r="E1450" s="8">
        <v>1655</v>
      </c>
      <c r="F1450" t="s">
        <v>8218</v>
      </c>
      <c r="G1450" t="s">
        <v>8223</v>
      </c>
      <c r="H1450" t="s">
        <v>8245</v>
      </c>
      <c r="I1450" s="12">
        <v>41558</v>
      </c>
      <c r="J1450" s="12">
        <v>41535.90148148148</v>
      </c>
      <c r="K1450" t="b">
        <v>0</v>
      </c>
      <c r="L1450">
        <v>52</v>
      </c>
      <c r="M1450" t="b">
        <v>1</v>
      </c>
      <c r="N1450" s="15" t="s">
        <v>8314</v>
      </c>
      <c r="O1450" t="s">
        <v>8318</v>
      </c>
    </row>
    <row r="1451" spans="1:15" ht="64" x14ac:dyDescent="0.2">
      <c r="A1451">
        <v>1926</v>
      </c>
      <c r="B1451" s="3" t="s">
        <v>1927</v>
      </c>
      <c r="C1451" s="3" t="s">
        <v>6036</v>
      </c>
      <c r="D1451" s="6">
        <v>1500</v>
      </c>
      <c r="E1451" s="8">
        <v>2930.69</v>
      </c>
      <c r="F1451" t="s">
        <v>8218</v>
      </c>
      <c r="G1451" t="s">
        <v>8223</v>
      </c>
      <c r="H1451" t="s">
        <v>8245</v>
      </c>
      <c r="I1451" s="12">
        <v>40484.018055555556</v>
      </c>
      <c r="J1451" s="12">
        <v>40456.954351851848</v>
      </c>
      <c r="K1451" t="b">
        <v>0</v>
      </c>
      <c r="L1451">
        <v>107</v>
      </c>
      <c r="M1451" t="b">
        <v>1</v>
      </c>
      <c r="N1451" s="15" t="s">
        <v>8314</v>
      </c>
      <c r="O1451" t="s">
        <v>8318</v>
      </c>
    </row>
    <row r="1452" spans="1:15" ht="16" x14ac:dyDescent="0.2">
      <c r="A1452">
        <v>1927</v>
      </c>
      <c r="B1452" s="3" t="s">
        <v>1928</v>
      </c>
      <c r="C1452" s="3" t="s">
        <v>6037</v>
      </c>
      <c r="D1452" s="6">
        <v>600</v>
      </c>
      <c r="E1452" s="8">
        <v>620</v>
      </c>
      <c r="F1452" t="s">
        <v>8218</v>
      </c>
      <c r="G1452" t="s">
        <v>8223</v>
      </c>
      <c r="H1452" t="s">
        <v>8245</v>
      </c>
      <c r="I1452" s="12">
        <v>40976.207638888889</v>
      </c>
      <c r="J1452" s="12">
        <v>40960.861562500002</v>
      </c>
      <c r="K1452" t="b">
        <v>0</v>
      </c>
      <c r="L1452">
        <v>11</v>
      </c>
      <c r="M1452" t="b">
        <v>1</v>
      </c>
      <c r="N1452" s="15" t="s">
        <v>8314</v>
      </c>
      <c r="O1452" t="s">
        <v>8318</v>
      </c>
    </row>
    <row r="1453" spans="1:15" ht="32" x14ac:dyDescent="0.2">
      <c r="A1453">
        <v>1928</v>
      </c>
      <c r="B1453" s="3" t="s">
        <v>1929</v>
      </c>
      <c r="C1453" s="3" t="s">
        <v>6038</v>
      </c>
      <c r="D1453" s="6">
        <v>2550</v>
      </c>
      <c r="E1453" s="8">
        <v>2630</v>
      </c>
      <c r="F1453" t="s">
        <v>8218</v>
      </c>
      <c r="G1453" t="s">
        <v>8223</v>
      </c>
      <c r="H1453" t="s">
        <v>8245</v>
      </c>
      <c r="I1453" s="12">
        <v>41401.648078703707</v>
      </c>
      <c r="J1453" s="12">
        <v>41371.648078703707</v>
      </c>
      <c r="K1453" t="b">
        <v>0</v>
      </c>
      <c r="L1453">
        <v>34</v>
      </c>
      <c r="M1453" t="b">
        <v>1</v>
      </c>
      <c r="N1453" s="15" t="s">
        <v>8314</v>
      </c>
      <c r="O1453" t="s">
        <v>8318</v>
      </c>
    </row>
    <row r="1454" spans="1:15" ht="48" x14ac:dyDescent="0.2">
      <c r="A1454">
        <v>1929</v>
      </c>
      <c r="B1454" s="3" t="s">
        <v>1930</v>
      </c>
      <c r="C1454" s="3" t="s">
        <v>6039</v>
      </c>
      <c r="D1454" s="6">
        <v>3200</v>
      </c>
      <c r="E1454" s="8">
        <v>3210</v>
      </c>
      <c r="F1454" t="s">
        <v>8218</v>
      </c>
      <c r="G1454" t="s">
        <v>8223</v>
      </c>
      <c r="H1454" t="s">
        <v>8245</v>
      </c>
      <c r="I1454" s="12">
        <v>40729.021597222221</v>
      </c>
      <c r="J1454" s="12">
        <v>40687.021597222221</v>
      </c>
      <c r="K1454" t="b">
        <v>0</v>
      </c>
      <c r="L1454">
        <v>75</v>
      </c>
      <c r="M1454" t="b">
        <v>1</v>
      </c>
      <c r="N1454" s="15" t="s">
        <v>8314</v>
      </c>
      <c r="O1454" t="s">
        <v>8318</v>
      </c>
    </row>
    <row r="1455" spans="1:15" ht="32" x14ac:dyDescent="0.2">
      <c r="A1455">
        <v>1930</v>
      </c>
      <c r="B1455" s="3" t="s">
        <v>1931</v>
      </c>
      <c r="C1455" s="3" t="s">
        <v>6040</v>
      </c>
      <c r="D1455" s="6">
        <v>1000</v>
      </c>
      <c r="E1455" s="8">
        <v>1270</v>
      </c>
      <c r="F1455" t="s">
        <v>8218</v>
      </c>
      <c r="G1455" t="s">
        <v>8223</v>
      </c>
      <c r="H1455" t="s">
        <v>8245</v>
      </c>
      <c r="I1455" s="12">
        <v>41462.558819444443</v>
      </c>
      <c r="J1455" s="12">
        <v>41402.558819444443</v>
      </c>
      <c r="K1455" t="b">
        <v>0</v>
      </c>
      <c r="L1455">
        <v>26</v>
      </c>
      <c r="M1455" t="b">
        <v>1</v>
      </c>
      <c r="N1455" s="15" t="s">
        <v>8314</v>
      </c>
      <c r="O1455" t="s">
        <v>8318</v>
      </c>
    </row>
    <row r="1456" spans="1:15" ht="32" x14ac:dyDescent="0.2">
      <c r="A1456">
        <v>1931</v>
      </c>
      <c r="B1456" s="3" t="s">
        <v>1932</v>
      </c>
      <c r="C1456" s="3" t="s">
        <v>6041</v>
      </c>
      <c r="D1456" s="6">
        <v>2000</v>
      </c>
      <c r="E1456" s="8">
        <v>2412.02</v>
      </c>
      <c r="F1456" t="s">
        <v>8218</v>
      </c>
      <c r="G1456" t="s">
        <v>8223</v>
      </c>
      <c r="H1456" t="s">
        <v>8245</v>
      </c>
      <c r="I1456" s="12">
        <v>41051.145833333336</v>
      </c>
      <c r="J1456" s="12">
        <v>41037.892465277779</v>
      </c>
      <c r="K1456" t="b">
        <v>0</v>
      </c>
      <c r="L1456">
        <v>50</v>
      </c>
      <c r="M1456" t="b">
        <v>1</v>
      </c>
      <c r="N1456" s="15" t="s">
        <v>8314</v>
      </c>
      <c r="O1456" t="s">
        <v>8318</v>
      </c>
    </row>
    <row r="1457" spans="1:15" ht="48" x14ac:dyDescent="0.2">
      <c r="A1457">
        <v>1932</v>
      </c>
      <c r="B1457" s="3" t="s">
        <v>1933</v>
      </c>
      <c r="C1457" s="3" t="s">
        <v>6042</v>
      </c>
      <c r="D1457" s="6">
        <v>5250</v>
      </c>
      <c r="E1457" s="8">
        <v>5617</v>
      </c>
      <c r="F1457" t="s">
        <v>8218</v>
      </c>
      <c r="G1457" t="s">
        <v>8223</v>
      </c>
      <c r="H1457" t="s">
        <v>8245</v>
      </c>
      <c r="I1457" s="12">
        <v>40932.809872685182</v>
      </c>
      <c r="J1457" s="12">
        <v>40911.809872685182</v>
      </c>
      <c r="K1457" t="b">
        <v>0</v>
      </c>
      <c r="L1457">
        <v>80</v>
      </c>
      <c r="M1457" t="b">
        <v>1</v>
      </c>
      <c r="N1457" s="15" t="s">
        <v>8314</v>
      </c>
      <c r="O1457" t="s">
        <v>8318</v>
      </c>
    </row>
    <row r="1458" spans="1:15" ht="48" x14ac:dyDescent="0.2">
      <c r="A1458">
        <v>1933</v>
      </c>
      <c r="B1458" s="3" t="s">
        <v>1934</v>
      </c>
      <c r="C1458" s="3" t="s">
        <v>6043</v>
      </c>
      <c r="D1458" s="6">
        <v>6000</v>
      </c>
      <c r="E1458" s="8">
        <v>10346</v>
      </c>
      <c r="F1458" t="s">
        <v>8218</v>
      </c>
      <c r="G1458" t="s">
        <v>8223</v>
      </c>
      <c r="H1458" t="s">
        <v>8245</v>
      </c>
      <c r="I1458" s="12">
        <v>41909.130868055552</v>
      </c>
      <c r="J1458" s="12">
        <v>41879.130868055552</v>
      </c>
      <c r="K1458" t="b">
        <v>0</v>
      </c>
      <c r="L1458">
        <v>110</v>
      </c>
      <c r="M1458" t="b">
        <v>1</v>
      </c>
      <c r="N1458" s="15" t="s">
        <v>8314</v>
      </c>
      <c r="O1458" t="s">
        <v>8318</v>
      </c>
    </row>
    <row r="1459" spans="1:15" ht="48" x14ac:dyDescent="0.2">
      <c r="A1459">
        <v>1934</v>
      </c>
      <c r="B1459" s="3" t="s">
        <v>1935</v>
      </c>
      <c r="C1459" s="3" t="s">
        <v>6044</v>
      </c>
      <c r="D1459" s="6">
        <v>5000</v>
      </c>
      <c r="E1459" s="8">
        <v>6181</v>
      </c>
      <c r="F1459" t="s">
        <v>8218</v>
      </c>
      <c r="G1459" t="s">
        <v>8223</v>
      </c>
      <c r="H1459" t="s">
        <v>8245</v>
      </c>
      <c r="I1459" s="12">
        <v>40902.208333333336</v>
      </c>
      <c r="J1459" s="12">
        <v>40865.867141203707</v>
      </c>
      <c r="K1459" t="b">
        <v>0</v>
      </c>
      <c r="L1459">
        <v>77</v>
      </c>
      <c r="M1459" t="b">
        <v>1</v>
      </c>
      <c r="N1459" s="15" t="s">
        <v>8314</v>
      </c>
      <c r="O1459" t="s">
        <v>8318</v>
      </c>
    </row>
    <row r="1460" spans="1:15" ht="48" x14ac:dyDescent="0.2">
      <c r="A1460">
        <v>1935</v>
      </c>
      <c r="B1460" s="3" t="s">
        <v>1936</v>
      </c>
      <c r="C1460" s="3" t="s">
        <v>6045</v>
      </c>
      <c r="D1460" s="6">
        <v>2500</v>
      </c>
      <c r="E1460" s="8">
        <v>2710</v>
      </c>
      <c r="F1460" t="s">
        <v>8218</v>
      </c>
      <c r="G1460" t="s">
        <v>8223</v>
      </c>
      <c r="H1460" t="s">
        <v>8245</v>
      </c>
      <c r="I1460" s="12">
        <v>41811.207638888889</v>
      </c>
      <c r="J1460" s="12">
        <v>41773.932534722226</v>
      </c>
      <c r="K1460" t="b">
        <v>0</v>
      </c>
      <c r="L1460">
        <v>50</v>
      </c>
      <c r="M1460" t="b">
        <v>1</v>
      </c>
      <c r="N1460" s="15" t="s">
        <v>8314</v>
      </c>
      <c r="O1460" t="s">
        <v>8318</v>
      </c>
    </row>
    <row r="1461" spans="1:15" ht="48" x14ac:dyDescent="0.2">
      <c r="A1461">
        <v>1936</v>
      </c>
      <c r="B1461" s="3" t="s">
        <v>1937</v>
      </c>
      <c r="C1461" s="3" t="s">
        <v>6046</v>
      </c>
      <c r="D1461" s="6">
        <v>7500</v>
      </c>
      <c r="E1461" s="8">
        <v>8739.01</v>
      </c>
      <c r="F1461" t="s">
        <v>8218</v>
      </c>
      <c r="G1461" t="s">
        <v>8223</v>
      </c>
      <c r="H1461" t="s">
        <v>8245</v>
      </c>
      <c r="I1461" s="12">
        <v>40883.249305555553</v>
      </c>
      <c r="J1461" s="12">
        <v>40852.889699074076</v>
      </c>
      <c r="K1461" t="b">
        <v>0</v>
      </c>
      <c r="L1461">
        <v>145</v>
      </c>
      <c r="M1461" t="b">
        <v>1</v>
      </c>
      <c r="N1461" s="15" t="s">
        <v>8314</v>
      </c>
      <c r="O1461" t="s">
        <v>8318</v>
      </c>
    </row>
    <row r="1462" spans="1:15" ht="48" x14ac:dyDescent="0.2">
      <c r="A1462">
        <v>1937</v>
      </c>
      <c r="B1462" s="3" t="s">
        <v>1938</v>
      </c>
      <c r="C1462" s="3" t="s">
        <v>6047</v>
      </c>
      <c r="D1462" s="6">
        <v>600</v>
      </c>
      <c r="E1462" s="8">
        <v>1123.47</v>
      </c>
      <c r="F1462" t="s">
        <v>8218</v>
      </c>
      <c r="G1462" t="s">
        <v>8223</v>
      </c>
      <c r="H1462" t="s">
        <v>8245</v>
      </c>
      <c r="I1462" s="12">
        <v>41075.165972222225</v>
      </c>
      <c r="J1462" s="12">
        <v>41059.118993055556</v>
      </c>
      <c r="K1462" t="b">
        <v>0</v>
      </c>
      <c r="L1462">
        <v>29</v>
      </c>
      <c r="M1462" t="b">
        <v>1</v>
      </c>
      <c r="N1462" s="15" t="s">
        <v>8314</v>
      </c>
      <c r="O1462" t="s">
        <v>8318</v>
      </c>
    </row>
    <row r="1463" spans="1:15" ht="48" x14ac:dyDescent="0.2">
      <c r="A1463">
        <v>1938</v>
      </c>
      <c r="B1463" s="3" t="s">
        <v>1939</v>
      </c>
      <c r="C1463" s="3" t="s">
        <v>6048</v>
      </c>
      <c r="D1463" s="6">
        <v>15000</v>
      </c>
      <c r="E1463" s="8">
        <v>17390</v>
      </c>
      <c r="F1463" t="s">
        <v>8218</v>
      </c>
      <c r="G1463" t="s">
        <v>8223</v>
      </c>
      <c r="H1463" t="s">
        <v>8245</v>
      </c>
      <c r="I1463" s="12">
        <v>41457.208333333336</v>
      </c>
      <c r="J1463" s="12">
        <v>41426.259618055556</v>
      </c>
      <c r="K1463" t="b">
        <v>0</v>
      </c>
      <c r="L1463">
        <v>114</v>
      </c>
      <c r="M1463" t="b">
        <v>1</v>
      </c>
      <c r="N1463" s="15" t="s">
        <v>8314</v>
      </c>
      <c r="O1463" t="s">
        <v>8318</v>
      </c>
    </row>
    <row r="1464" spans="1:15" ht="48" x14ac:dyDescent="0.2">
      <c r="A1464">
        <v>1939</v>
      </c>
      <c r="B1464" s="3" t="s">
        <v>1940</v>
      </c>
      <c r="C1464" s="3" t="s">
        <v>6049</v>
      </c>
      <c r="D1464" s="6">
        <v>10000</v>
      </c>
      <c r="E1464" s="8">
        <v>11070</v>
      </c>
      <c r="F1464" t="s">
        <v>8218</v>
      </c>
      <c r="G1464" t="s">
        <v>8223</v>
      </c>
      <c r="H1464" t="s">
        <v>8245</v>
      </c>
      <c r="I1464" s="12">
        <v>41343.943379629629</v>
      </c>
      <c r="J1464" s="12">
        <v>41313.985046296293</v>
      </c>
      <c r="K1464" t="b">
        <v>0</v>
      </c>
      <c r="L1464">
        <v>96</v>
      </c>
      <c r="M1464" t="b">
        <v>1</v>
      </c>
      <c r="N1464" s="15" t="s">
        <v>8314</v>
      </c>
      <c r="O1464" t="s">
        <v>8318</v>
      </c>
    </row>
    <row r="1465" spans="1:15" ht="48" x14ac:dyDescent="0.2">
      <c r="A1465">
        <v>1940</v>
      </c>
      <c r="B1465" s="3" t="s">
        <v>1941</v>
      </c>
      <c r="C1465" s="3" t="s">
        <v>6050</v>
      </c>
      <c r="D1465" s="6">
        <v>650</v>
      </c>
      <c r="E1465" s="8">
        <v>1111</v>
      </c>
      <c r="F1465" t="s">
        <v>8218</v>
      </c>
      <c r="G1465" t="s">
        <v>8223</v>
      </c>
      <c r="H1465" t="s">
        <v>8245</v>
      </c>
      <c r="I1465" s="12">
        <v>40709.165972222225</v>
      </c>
      <c r="J1465" s="12">
        <v>40670.507326388892</v>
      </c>
      <c r="K1465" t="b">
        <v>0</v>
      </c>
      <c r="L1465">
        <v>31</v>
      </c>
      <c r="M1465" t="b">
        <v>1</v>
      </c>
      <c r="N1465" s="15" t="s">
        <v>8314</v>
      </c>
      <c r="O1465" t="s">
        <v>8318</v>
      </c>
    </row>
    <row r="1466" spans="1:15" ht="48" x14ac:dyDescent="0.2">
      <c r="A1466">
        <v>2081</v>
      </c>
      <c r="B1466" s="3" t="s">
        <v>2082</v>
      </c>
      <c r="C1466" s="3" t="s">
        <v>6191</v>
      </c>
      <c r="D1466" s="6">
        <v>3500</v>
      </c>
      <c r="E1466" s="8">
        <v>4010</v>
      </c>
      <c r="F1466" t="s">
        <v>8218</v>
      </c>
      <c r="G1466" t="s">
        <v>8223</v>
      </c>
      <c r="H1466" t="s">
        <v>8245</v>
      </c>
      <c r="I1466" s="12">
        <v>41045.207638888889</v>
      </c>
      <c r="J1466" s="12">
        <v>41004.156886574077</v>
      </c>
      <c r="K1466" t="b">
        <v>0</v>
      </c>
      <c r="L1466">
        <v>55</v>
      </c>
      <c r="M1466" t="b">
        <v>1</v>
      </c>
      <c r="N1466" s="15" t="s">
        <v>8314</v>
      </c>
      <c r="O1466" t="s">
        <v>8318</v>
      </c>
    </row>
    <row r="1467" spans="1:15" ht="48" x14ac:dyDescent="0.2">
      <c r="A1467">
        <v>2082</v>
      </c>
      <c r="B1467" s="3" t="s">
        <v>2083</v>
      </c>
      <c r="C1467" s="3" t="s">
        <v>6192</v>
      </c>
      <c r="D1467" s="6">
        <v>1500</v>
      </c>
      <c r="E1467" s="8">
        <v>1661</v>
      </c>
      <c r="F1467" t="s">
        <v>8218</v>
      </c>
      <c r="G1467" t="s">
        <v>8223</v>
      </c>
      <c r="H1467" t="s">
        <v>8245</v>
      </c>
      <c r="I1467" s="12">
        <v>40871.161990740737</v>
      </c>
      <c r="J1467" s="12">
        <v>40811.120324074072</v>
      </c>
      <c r="K1467" t="b">
        <v>0</v>
      </c>
      <c r="L1467">
        <v>38</v>
      </c>
      <c r="M1467" t="b">
        <v>1</v>
      </c>
      <c r="N1467" s="15" t="s">
        <v>8314</v>
      </c>
      <c r="O1467" t="s">
        <v>8318</v>
      </c>
    </row>
    <row r="1468" spans="1:15" ht="48" x14ac:dyDescent="0.2">
      <c r="A1468">
        <v>2083</v>
      </c>
      <c r="B1468" s="3" t="s">
        <v>2084</v>
      </c>
      <c r="C1468" s="3" t="s">
        <v>6193</v>
      </c>
      <c r="D1468" s="6">
        <v>750</v>
      </c>
      <c r="E1468" s="8">
        <v>850</v>
      </c>
      <c r="F1468" t="s">
        <v>8218</v>
      </c>
      <c r="G1468" t="s">
        <v>8223</v>
      </c>
      <c r="H1468" t="s">
        <v>8245</v>
      </c>
      <c r="I1468" s="12">
        <v>41064.72216435185</v>
      </c>
      <c r="J1468" s="12">
        <v>41034.72216435185</v>
      </c>
      <c r="K1468" t="b">
        <v>0</v>
      </c>
      <c r="L1468">
        <v>25</v>
      </c>
      <c r="M1468" t="b">
        <v>1</v>
      </c>
      <c r="N1468" s="15" t="s">
        <v>8314</v>
      </c>
      <c r="O1468" t="s">
        <v>8318</v>
      </c>
    </row>
    <row r="1469" spans="1:15" ht="48" x14ac:dyDescent="0.2">
      <c r="A1469">
        <v>2084</v>
      </c>
      <c r="B1469" s="3" t="s">
        <v>2085</v>
      </c>
      <c r="C1469" s="3" t="s">
        <v>6194</v>
      </c>
      <c r="D1469" s="6">
        <v>3000</v>
      </c>
      <c r="E1469" s="8">
        <v>3250</v>
      </c>
      <c r="F1469" t="s">
        <v>8218</v>
      </c>
      <c r="G1469" t="s">
        <v>8223</v>
      </c>
      <c r="H1469" t="s">
        <v>8245</v>
      </c>
      <c r="I1469" s="12">
        <v>41763.290972222225</v>
      </c>
      <c r="J1469" s="12">
        <v>41731.833124999997</v>
      </c>
      <c r="K1469" t="b">
        <v>0</v>
      </c>
      <c r="L1469">
        <v>46</v>
      </c>
      <c r="M1469" t="b">
        <v>1</v>
      </c>
      <c r="N1469" s="15" t="s">
        <v>8314</v>
      </c>
      <c r="O1469" t="s">
        <v>8318</v>
      </c>
    </row>
    <row r="1470" spans="1:15" ht="48" x14ac:dyDescent="0.2">
      <c r="A1470">
        <v>2085</v>
      </c>
      <c r="B1470" s="3" t="s">
        <v>2086</v>
      </c>
      <c r="C1470" s="3" t="s">
        <v>6195</v>
      </c>
      <c r="D1470" s="6">
        <v>6000</v>
      </c>
      <c r="E1470" s="8">
        <v>7412</v>
      </c>
      <c r="F1470" t="s">
        <v>8218</v>
      </c>
      <c r="G1470" t="s">
        <v>8223</v>
      </c>
      <c r="H1470" t="s">
        <v>8245</v>
      </c>
      <c r="I1470" s="12">
        <v>41105.835497685184</v>
      </c>
      <c r="J1470" s="12">
        <v>41075.835497685184</v>
      </c>
      <c r="K1470" t="b">
        <v>0</v>
      </c>
      <c r="L1470">
        <v>83</v>
      </c>
      <c r="M1470" t="b">
        <v>1</v>
      </c>
      <c r="N1470" s="15" t="s">
        <v>8314</v>
      </c>
      <c r="O1470" t="s">
        <v>8318</v>
      </c>
    </row>
    <row r="1471" spans="1:15" ht="48" x14ac:dyDescent="0.2">
      <c r="A1471">
        <v>2086</v>
      </c>
      <c r="B1471" s="3" t="s">
        <v>2087</v>
      </c>
      <c r="C1471" s="3" t="s">
        <v>6196</v>
      </c>
      <c r="D1471" s="6">
        <v>4000</v>
      </c>
      <c r="E1471" s="8">
        <v>4028</v>
      </c>
      <c r="F1471" t="s">
        <v>8218</v>
      </c>
      <c r="G1471" t="s">
        <v>8223</v>
      </c>
      <c r="H1471" t="s">
        <v>8245</v>
      </c>
      <c r="I1471" s="12">
        <v>40891.207638888889</v>
      </c>
      <c r="J1471" s="12">
        <v>40860.67050925926</v>
      </c>
      <c r="K1471" t="b">
        <v>0</v>
      </c>
      <c r="L1471">
        <v>35</v>
      </c>
      <c r="M1471" t="b">
        <v>1</v>
      </c>
      <c r="N1471" s="15" t="s">
        <v>8314</v>
      </c>
      <c r="O1471" t="s">
        <v>8318</v>
      </c>
    </row>
    <row r="1472" spans="1:15" ht="48" x14ac:dyDescent="0.2">
      <c r="A1472">
        <v>2087</v>
      </c>
      <c r="B1472" s="3" t="s">
        <v>2088</v>
      </c>
      <c r="C1472" s="3" t="s">
        <v>6197</v>
      </c>
      <c r="D1472" s="6">
        <v>1500</v>
      </c>
      <c r="E1472" s="8">
        <v>1553</v>
      </c>
      <c r="F1472" t="s">
        <v>8218</v>
      </c>
      <c r="G1472" t="s">
        <v>8223</v>
      </c>
      <c r="H1472" t="s">
        <v>8245</v>
      </c>
      <c r="I1472" s="12">
        <v>40794.204375000001</v>
      </c>
      <c r="J1472" s="12">
        <v>40764.204375000001</v>
      </c>
      <c r="K1472" t="b">
        <v>0</v>
      </c>
      <c r="L1472">
        <v>25</v>
      </c>
      <c r="M1472" t="b">
        <v>1</v>
      </c>
      <c r="N1472" s="15" t="s">
        <v>8314</v>
      </c>
      <c r="O1472" t="s">
        <v>8318</v>
      </c>
    </row>
    <row r="1473" spans="1:15" ht="48" x14ac:dyDescent="0.2">
      <c r="A1473">
        <v>2088</v>
      </c>
      <c r="B1473" s="3" t="s">
        <v>2089</v>
      </c>
      <c r="C1473" s="3" t="s">
        <v>6198</v>
      </c>
      <c r="D1473" s="6">
        <v>3000</v>
      </c>
      <c r="E1473" s="8">
        <v>3465.32</v>
      </c>
      <c r="F1473" t="s">
        <v>8218</v>
      </c>
      <c r="G1473" t="s">
        <v>8223</v>
      </c>
      <c r="H1473" t="s">
        <v>8245</v>
      </c>
      <c r="I1473" s="12">
        <v>40432.165972222225</v>
      </c>
      <c r="J1473" s="12">
        <v>40395.714722222219</v>
      </c>
      <c r="K1473" t="b">
        <v>0</v>
      </c>
      <c r="L1473">
        <v>75</v>
      </c>
      <c r="M1473" t="b">
        <v>1</v>
      </c>
      <c r="N1473" s="15" t="s">
        <v>8314</v>
      </c>
      <c r="O1473" t="s">
        <v>8318</v>
      </c>
    </row>
    <row r="1474" spans="1:15" ht="32" x14ac:dyDescent="0.2">
      <c r="A1474">
        <v>2089</v>
      </c>
      <c r="B1474" s="3" t="s">
        <v>2090</v>
      </c>
      <c r="C1474" s="3" t="s">
        <v>6199</v>
      </c>
      <c r="D1474" s="6">
        <v>2500</v>
      </c>
      <c r="E1474" s="8">
        <v>3010.01</v>
      </c>
      <c r="F1474" t="s">
        <v>8218</v>
      </c>
      <c r="G1474" t="s">
        <v>8223</v>
      </c>
      <c r="H1474" t="s">
        <v>8245</v>
      </c>
      <c r="I1474" s="12">
        <v>41488.076319444444</v>
      </c>
      <c r="J1474" s="12">
        <v>41453.076319444444</v>
      </c>
      <c r="K1474" t="b">
        <v>0</v>
      </c>
      <c r="L1474">
        <v>62</v>
      </c>
      <c r="M1474" t="b">
        <v>1</v>
      </c>
      <c r="N1474" s="15" t="s">
        <v>8314</v>
      </c>
      <c r="O1474" t="s">
        <v>8318</v>
      </c>
    </row>
    <row r="1475" spans="1:15" ht="48" x14ac:dyDescent="0.2">
      <c r="A1475">
        <v>2090</v>
      </c>
      <c r="B1475" s="3" t="s">
        <v>2091</v>
      </c>
      <c r="C1475" s="3" t="s">
        <v>6200</v>
      </c>
      <c r="D1475" s="6">
        <v>8000</v>
      </c>
      <c r="E1475" s="8">
        <v>9203.23</v>
      </c>
      <c r="F1475" t="s">
        <v>8218</v>
      </c>
      <c r="G1475" t="s">
        <v>8223</v>
      </c>
      <c r="H1475" t="s">
        <v>8245</v>
      </c>
      <c r="I1475" s="12">
        <v>41329.381423611114</v>
      </c>
      <c r="J1475" s="12">
        <v>41299.381423611114</v>
      </c>
      <c r="K1475" t="b">
        <v>0</v>
      </c>
      <c r="L1475">
        <v>160</v>
      </c>
      <c r="M1475" t="b">
        <v>1</v>
      </c>
      <c r="N1475" s="15" t="s">
        <v>8314</v>
      </c>
      <c r="O1475" t="s">
        <v>8318</v>
      </c>
    </row>
    <row r="1476" spans="1:15" ht="48" x14ac:dyDescent="0.2">
      <c r="A1476">
        <v>2091</v>
      </c>
      <c r="B1476" s="3" t="s">
        <v>2092</v>
      </c>
      <c r="C1476" s="3" t="s">
        <v>6201</v>
      </c>
      <c r="D1476" s="6">
        <v>18000</v>
      </c>
      <c r="E1476" s="8">
        <v>21684.2</v>
      </c>
      <c r="F1476" t="s">
        <v>8218</v>
      </c>
      <c r="G1476" t="s">
        <v>8223</v>
      </c>
      <c r="H1476" t="s">
        <v>8245</v>
      </c>
      <c r="I1476" s="12">
        <v>40603.833333333336</v>
      </c>
      <c r="J1476" s="12">
        <v>40555.322662037033</v>
      </c>
      <c r="K1476" t="b">
        <v>0</v>
      </c>
      <c r="L1476">
        <v>246</v>
      </c>
      <c r="M1476" t="b">
        <v>1</v>
      </c>
      <c r="N1476" s="15" t="s">
        <v>8314</v>
      </c>
      <c r="O1476" t="s">
        <v>8318</v>
      </c>
    </row>
    <row r="1477" spans="1:15" ht="48" x14ac:dyDescent="0.2">
      <c r="A1477">
        <v>2092</v>
      </c>
      <c r="B1477" s="3" t="s">
        <v>2093</v>
      </c>
      <c r="C1477" s="3" t="s">
        <v>6202</v>
      </c>
      <c r="D1477" s="6">
        <v>6000</v>
      </c>
      <c r="E1477" s="8">
        <v>6077</v>
      </c>
      <c r="F1477" t="s">
        <v>8218</v>
      </c>
      <c r="G1477" t="s">
        <v>8223</v>
      </c>
      <c r="H1477" t="s">
        <v>8245</v>
      </c>
      <c r="I1477" s="12">
        <v>40823.707546296297</v>
      </c>
      <c r="J1477" s="12">
        <v>40763.707546296297</v>
      </c>
      <c r="K1477" t="b">
        <v>0</v>
      </c>
      <c r="L1477">
        <v>55</v>
      </c>
      <c r="M1477" t="b">
        <v>1</v>
      </c>
      <c r="N1477" s="15" t="s">
        <v>8314</v>
      </c>
      <c r="O1477" t="s">
        <v>8318</v>
      </c>
    </row>
    <row r="1478" spans="1:15" ht="48" x14ac:dyDescent="0.2">
      <c r="A1478">
        <v>2093</v>
      </c>
      <c r="B1478" s="3" t="s">
        <v>2094</v>
      </c>
      <c r="C1478" s="3" t="s">
        <v>6203</v>
      </c>
      <c r="D1478" s="6">
        <v>1500</v>
      </c>
      <c r="E1478" s="8">
        <v>1537</v>
      </c>
      <c r="F1478" t="s">
        <v>8218</v>
      </c>
      <c r="G1478" t="s">
        <v>8223</v>
      </c>
      <c r="H1478" t="s">
        <v>8245</v>
      </c>
      <c r="I1478" s="12">
        <v>41265.896203703705</v>
      </c>
      <c r="J1478" s="12">
        <v>41205.854537037041</v>
      </c>
      <c r="K1478" t="b">
        <v>0</v>
      </c>
      <c r="L1478">
        <v>23</v>
      </c>
      <c r="M1478" t="b">
        <v>1</v>
      </c>
      <c r="N1478" s="15" t="s">
        <v>8314</v>
      </c>
      <c r="O1478" t="s">
        <v>8318</v>
      </c>
    </row>
    <row r="1479" spans="1:15" ht="48" x14ac:dyDescent="0.2">
      <c r="A1479">
        <v>2094</v>
      </c>
      <c r="B1479" s="3" t="s">
        <v>2095</v>
      </c>
      <c r="C1479" s="3" t="s">
        <v>6204</v>
      </c>
      <c r="D1479" s="6">
        <v>3500</v>
      </c>
      <c r="E1479" s="8">
        <v>4219</v>
      </c>
      <c r="F1479" t="s">
        <v>8218</v>
      </c>
      <c r="G1479" t="s">
        <v>8223</v>
      </c>
      <c r="H1479" t="s">
        <v>8245</v>
      </c>
      <c r="I1479" s="12">
        <v>40973.125</v>
      </c>
      <c r="J1479" s="12">
        <v>40939.02002314815</v>
      </c>
      <c r="K1479" t="b">
        <v>0</v>
      </c>
      <c r="L1479">
        <v>72</v>
      </c>
      <c r="M1479" t="b">
        <v>1</v>
      </c>
      <c r="N1479" s="15" t="s">
        <v>8314</v>
      </c>
      <c r="O1479" t="s">
        <v>8318</v>
      </c>
    </row>
    <row r="1480" spans="1:15" ht="48" x14ac:dyDescent="0.2">
      <c r="A1480">
        <v>2095</v>
      </c>
      <c r="B1480" s="3" t="s">
        <v>2096</v>
      </c>
      <c r="C1480" s="3" t="s">
        <v>6205</v>
      </c>
      <c r="D1480" s="6">
        <v>2500</v>
      </c>
      <c r="E1480" s="8">
        <v>2500</v>
      </c>
      <c r="F1480" t="s">
        <v>8218</v>
      </c>
      <c r="G1480" t="s">
        <v>8223</v>
      </c>
      <c r="H1480" t="s">
        <v>8245</v>
      </c>
      <c r="I1480" s="12">
        <v>40818.733483796292</v>
      </c>
      <c r="J1480" s="12">
        <v>40758.733483796292</v>
      </c>
      <c r="K1480" t="b">
        <v>0</v>
      </c>
      <c r="L1480">
        <v>22</v>
      </c>
      <c r="M1480" t="b">
        <v>1</v>
      </c>
      <c r="N1480" s="15" t="s">
        <v>8314</v>
      </c>
      <c r="O1480" t="s">
        <v>8318</v>
      </c>
    </row>
    <row r="1481" spans="1:15" ht="48" x14ac:dyDescent="0.2">
      <c r="A1481">
        <v>2096</v>
      </c>
      <c r="B1481" s="3" t="s">
        <v>2097</v>
      </c>
      <c r="C1481" s="3" t="s">
        <v>6206</v>
      </c>
      <c r="D1481" s="6">
        <v>600</v>
      </c>
      <c r="E1481" s="8">
        <v>610</v>
      </c>
      <c r="F1481" t="s">
        <v>8218</v>
      </c>
      <c r="G1481" t="s">
        <v>8223</v>
      </c>
      <c r="H1481" t="s">
        <v>8245</v>
      </c>
      <c r="I1481" s="12">
        <v>41208.165972222225</v>
      </c>
      <c r="J1481" s="12">
        <v>41192.758506944447</v>
      </c>
      <c r="K1481" t="b">
        <v>0</v>
      </c>
      <c r="L1481">
        <v>14</v>
      </c>
      <c r="M1481" t="b">
        <v>1</v>
      </c>
      <c r="N1481" s="15" t="s">
        <v>8314</v>
      </c>
      <c r="O1481" t="s">
        <v>8318</v>
      </c>
    </row>
    <row r="1482" spans="1:15" ht="48" x14ac:dyDescent="0.2">
      <c r="A1482">
        <v>2097</v>
      </c>
      <c r="B1482" s="3" t="s">
        <v>2098</v>
      </c>
      <c r="C1482" s="3" t="s">
        <v>6207</v>
      </c>
      <c r="D1482" s="6">
        <v>3000</v>
      </c>
      <c r="E1482" s="8">
        <v>3000</v>
      </c>
      <c r="F1482" t="s">
        <v>8218</v>
      </c>
      <c r="G1482" t="s">
        <v>8223</v>
      </c>
      <c r="H1482" t="s">
        <v>8245</v>
      </c>
      <c r="I1482" s="12">
        <v>40878.626562500001</v>
      </c>
      <c r="J1482" s="12">
        <v>40818.58489583333</v>
      </c>
      <c r="K1482" t="b">
        <v>0</v>
      </c>
      <c r="L1482">
        <v>38</v>
      </c>
      <c r="M1482" t="b">
        <v>1</v>
      </c>
      <c r="N1482" s="15" t="s">
        <v>8314</v>
      </c>
      <c r="O1482" t="s">
        <v>8318</v>
      </c>
    </row>
    <row r="1483" spans="1:15" ht="48" x14ac:dyDescent="0.2">
      <c r="A1483">
        <v>2098</v>
      </c>
      <c r="B1483" s="3" t="s">
        <v>2099</v>
      </c>
      <c r="C1483" s="3" t="s">
        <v>6208</v>
      </c>
      <c r="D1483" s="6">
        <v>6000</v>
      </c>
      <c r="E1483" s="8">
        <v>6020</v>
      </c>
      <c r="F1483" t="s">
        <v>8218</v>
      </c>
      <c r="G1483" t="s">
        <v>8223</v>
      </c>
      <c r="H1483" t="s">
        <v>8245</v>
      </c>
      <c r="I1483" s="12">
        <v>40976.11383101852</v>
      </c>
      <c r="J1483" s="12">
        <v>40946.11383101852</v>
      </c>
      <c r="K1483" t="b">
        <v>0</v>
      </c>
      <c r="L1483">
        <v>32</v>
      </c>
      <c r="M1483" t="b">
        <v>1</v>
      </c>
      <c r="N1483" s="15" t="s">
        <v>8314</v>
      </c>
      <c r="O1483" t="s">
        <v>8318</v>
      </c>
    </row>
    <row r="1484" spans="1:15" ht="16" x14ac:dyDescent="0.2">
      <c r="A1484">
        <v>2099</v>
      </c>
      <c r="B1484" s="3" t="s">
        <v>2100</v>
      </c>
      <c r="C1484" s="3" t="s">
        <v>6209</v>
      </c>
      <c r="D1484" s="6">
        <v>3000</v>
      </c>
      <c r="E1484" s="8">
        <v>3971</v>
      </c>
      <c r="F1484" t="s">
        <v>8218</v>
      </c>
      <c r="G1484" t="s">
        <v>8223</v>
      </c>
      <c r="H1484" t="s">
        <v>8245</v>
      </c>
      <c r="I1484" s="12">
        <v>42187.152777777781</v>
      </c>
      <c r="J1484" s="12">
        <v>42173.746342592596</v>
      </c>
      <c r="K1484" t="b">
        <v>0</v>
      </c>
      <c r="L1484">
        <v>63</v>
      </c>
      <c r="M1484" t="b">
        <v>1</v>
      </c>
      <c r="N1484" s="15" t="s">
        <v>8314</v>
      </c>
      <c r="O1484" t="s">
        <v>8318</v>
      </c>
    </row>
    <row r="1485" spans="1:15" ht="48" x14ac:dyDescent="0.2">
      <c r="A1485">
        <v>2100</v>
      </c>
      <c r="B1485" s="3" t="s">
        <v>2101</v>
      </c>
      <c r="C1485" s="3" t="s">
        <v>6210</v>
      </c>
      <c r="D1485" s="6">
        <v>600</v>
      </c>
      <c r="E1485" s="8">
        <v>820</v>
      </c>
      <c r="F1485" t="s">
        <v>8218</v>
      </c>
      <c r="G1485" t="s">
        <v>8223</v>
      </c>
      <c r="H1485" t="s">
        <v>8245</v>
      </c>
      <c r="I1485" s="12">
        <v>41090.165972222225</v>
      </c>
      <c r="J1485" s="12">
        <v>41074.834965277776</v>
      </c>
      <c r="K1485" t="b">
        <v>0</v>
      </c>
      <c r="L1485">
        <v>27</v>
      </c>
      <c r="M1485" t="b">
        <v>1</v>
      </c>
      <c r="N1485" s="15" t="s">
        <v>8314</v>
      </c>
      <c r="O1485" t="s">
        <v>8318</v>
      </c>
    </row>
    <row r="1486" spans="1:15" ht="48" x14ac:dyDescent="0.2">
      <c r="A1486">
        <v>2101</v>
      </c>
      <c r="B1486" s="3" t="s">
        <v>2102</v>
      </c>
      <c r="C1486" s="3" t="s">
        <v>6211</v>
      </c>
      <c r="D1486" s="6">
        <v>2000</v>
      </c>
      <c r="E1486" s="8">
        <v>2265</v>
      </c>
      <c r="F1486" t="s">
        <v>8218</v>
      </c>
      <c r="G1486" t="s">
        <v>8223</v>
      </c>
      <c r="H1486" t="s">
        <v>8245</v>
      </c>
      <c r="I1486" s="12">
        <v>40952.149467592593</v>
      </c>
      <c r="J1486" s="12">
        <v>40892.149467592593</v>
      </c>
      <c r="K1486" t="b">
        <v>0</v>
      </c>
      <c r="L1486">
        <v>44</v>
      </c>
      <c r="M1486" t="b">
        <v>1</v>
      </c>
      <c r="N1486" s="15" t="s">
        <v>8314</v>
      </c>
      <c r="O1486" t="s">
        <v>8318</v>
      </c>
    </row>
    <row r="1487" spans="1:15" ht="48" x14ac:dyDescent="0.2">
      <c r="A1487">
        <v>2102</v>
      </c>
      <c r="B1487" s="3" t="s">
        <v>2103</v>
      </c>
      <c r="C1487" s="3" t="s">
        <v>6212</v>
      </c>
      <c r="D1487" s="6">
        <v>1000</v>
      </c>
      <c r="E1487" s="8">
        <v>1360</v>
      </c>
      <c r="F1487" t="s">
        <v>8218</v>
      </c>
      <c r="G1487" t="s">
        <v>8223</v>
      </c>
      <c r="H1487" t="s">
        <v>8245</v>
      </c>
      <c r="I1487" s="12">
        <v>40668.868611111109</v>
      </c>
      <c r="J1487" s="12">
        <v>40638.868611111109</v>
      </c>
      <c r="K1487" t="b">
        <v>0</v>
      </c>
      <c r="L1487">
        <v>38</v>
      </c>
      <c r="M1487" t="b">
        <v>1</v>
      </c>
      <c r="N1487" s="15" t="s">
        <v>8314</v>
      </c>
      <c r="O1487" t="s">
        <v>8318</v>
      </c>
    </row>
    <row r="1488" spans="1:15" ht="32" x14ac:dyDescent="0.2">
      <c r="A1488">
        <v>2103</v>
      </c>
      <c r="B1488" s="3" t="s">
        <v>2104</v>
      </c>
      <c r="C1488" s="3" t="s">
        <v>6213</v>
      </c>
      <c r="D1488" s="6">
        <v>7777</v>
      </c>
      <c r="E1488" s="8">
        <v>11364</v>
      </c>
      <c r="F1488" t="s">
        <v>8218</v>
      </c>
      <c r="G1488" t="s">
        <v>8223</v>
      </c>
      <c r="H1488" t="s">
        <v>8245</v>
      </c>
      <c r="I1488" s="12">
        <v>41222.7966087963</v>
      </c>
      <c r="J1488" s="12">
        <v>41192.754942129628</v>
      </c>
      <c r="K1488" t="b">
        <v>0</v>
      </c>
      <c r="L1488">
        <v>115</v>
      </c>
      <c r="M1488" t="b">
        <v>1</v>
      </c>
      <c r="N1488" s="15" t="s">
        <v>8314</v>
      </c>
      <c r="O1488" t="s">
        <v>8318</v>
      </c>
    </row>
    <row r="1489" spans="1:15" ht="48" x14ac:dyDescent="0.2">
      <c r="A1489">
        <v>2104</v>
      </c>
      <c r="B1489" s="3" t="s">
        <v>2105</v>
      </c>
      <c r="C1489" s="3" t="s">
        <v>6214</v>
      </c>
      <c r="D1489" s="6">
        <v>800</v>
      </c>
      <c r="E1489" s="8">
        <v>1036</v>
      </c>
      <c r="F1489" t="s">
        <v>8218</v>
      </c>
      <c r="G1489" t="s">
        <v>8223</v>
      </c>
      <c r="H1489" t="s">
        <v>8245</v>
      </c>
      <c r="I1489" s="12">
        <v>41425</v>
      </c>
      <c r="J1489" s="12">
        <v>41394.074467592596</v>
      </c>
      <c r="K1489" t="b">
        <v>0</v>
      </c>
      <c r="L1489">
        <v>37</v>
      </c>
      <c r="M1489" t="b">
        <v>1</v>
      </c>
      <c r="N1489" s="15" t="s">
        <v>8314</v>
      </c>
      <c r="O1489" t="s">
        <v>8318</v>
      </c>
    </row>
    <row r="1490" spans="1:15" ht="32" x14ac:dyDescent="0.2">
      <c r="A1490">
        <v>2105</v>
      </c>
      <c r="B1490" s="3" t="s">
        <v>2106</v>
      </c>
      <c r="C1490" s="3" t="s">
        <v>6215</v>
      </c>
      <c r="D1490" s="6">
        <v>2000</v>
      </c>
      <c r="E1490" s="8">
        <v>5080</v>
      </c>
      <c r="F1490" t="s">
        <v>8218</v>
      </c>
      <c r="G1490" t="s">
        <v>8223</v>
      </c>
      <c r="H1490" t="s">
        <v>8245</v>
      </c>
      <c r="I1490" s="12">
        <v>41964.166666666672</v>
      </c>
      <c r="J1490" s="12">
        <v>41951.788807870369</v>
      </c>
      <c r="K1490" t="b">
        <v>0</v>
      </c>
      <c r="L1490">
        <v>99</v>
      </c>
      <c r="M1490" t="b">
        <v>1</v>
      </c>
      <c r="N1490" s="15" t="s">
        <v>8314</v>
      </c>
      <c r="O1490" t="s">
        <v>8318</v>
      </c>
    </row>
    <row r="1491" spans="1:15" ht="48" x14ac:dyDescent="0.2">
      <c r="A1491">
        <v>2106</v>
      </c>
      <c r="B1491" s="3" t="s">
        <v>2107</v>
      </c>
      <c r="C1491" s="3" t="s">
        <v>6216</v>
      </c>
      <c r="D1491" s="6">
        <v>2200</v>
      </c>
      <c r="E1491" s="8">
        <v>2355</v>
      </c>
      <c r="F1491" t="s">
        <v>8218</v>
      </c>
      <c r="G1491" t="s">
        <v>8223</v>
      </c>
      <c r="H1491" t="s">
        <v>8245</v>
      </c>
      <c r="I1491" s="12">
        <v>41300.21497685185</v>
      </c>
      <c r="J1491" s="12">
        <v>41270.21497685185</v>
      </c>
      <c r="K1491" t="b">
        <v>0</v>
      </c>
      <c r="L1491">
        <v>44</v>
      </c>
      <c r="M1491" t="b">
        <v>1</v>
      </c>
      <c r="N1491" s="15" t="s">
        <v>8314</v>
      </c>
      <c r="O1491" t="s">
        <v>8318</v>
      </c>
    </row>
    <row r="1492" spans="1:15" ht="48" x14ac:dyDescent="0.2">
      <c r="A1492">
        <v>2107</v>
      </c>
      <c r="B1492" s="3" t="s">
        <v>2108</v>
      </c>
      <c r="C1492" s="3" t="s">
        <v>6217</v>
      </c>
      <c r="D1492" s="6">
        <v>2000</v>
      </c>
      <c r="E1492" s="8">
        <v>2154.66</v>
      </c>
      <c r="F1492" t="s">
        <v>8218</v>
      </c>
      <c r="G1492" t="s">
        <v>8223</v>
      </c>
      <c r="H1492" t="s">
        <v>8245</v>
      </c>
      <c r="I1492" s="12">
        <v>41955.752233796295</v>
      </c>
      <c r="J1492" s="12">
        <v>41934.71056712963</v>
      </c>
      <c r="K1492" t="b">
        <v>0</v>
      </c>
      <c r="L1492">
        <v>58</v>
      </c>
      <c r="M1492" t="b">
        <v>1</v>
      </c>
      <c r="N1492" s="15" t="s">
        <v>8314</v>
      </c>
      <c r="O1492" t="s">
        <v>8318</v>
      </c>
    </row>
    <row r="1493" spans="1:15" ht="48" x14ac:dyDescent="0.2">
      <c r="A1493">
        <v>2108</v>
      </c>
      <c r="B1493" s="3" t="s">
        <v>2109</v>
      </c>
      <c r="C1493" s="3" t="s">
        <v>6218</v>
      </c>
      <c r="D1493" s="6">
        <v>16000</v>
      </c>
      <c r="E1493" s="8">
        <v>17170</v>
      </c>
      <c r="F1493" t="s">
        <v>8218</v>
      </c>
      <c r="G1493" t="s">
        <v>8223</v>
      </c>
      <c r="H1493" t="s">
        <v>8245</v>
      </c>
      <c r="I1493" s="12">
        <v>41162.163194444445</v>
      </c>
      <c r="J1493" s="12">
        <v>41135.175694444442</v>
      </c>
      <c r="K1493" t="b">
        <v>0</v>
      </c>
      <c r="L1493">
        <v>191</v>
      </c>
      <c r="M1493" t="b">
        <v>1</v>
      </c>
      <c r="N1493" s="15" t="s">
        <v>8314</v>
      </c>
      <c r="O1493" t="s">
        <v>8318</v>
      </c>
    </row>
    <row r="1494" spans="1:15" ht="32" x14ac:dyDescent="0.2">
      <c r="A1494">
        <v>2109</v>
      </c>
      <c r="B1494" s="3" t="s">
        <v>2110</v>
      </c>
      <c r="C1494" s="3" t="s">
        <v>6219</v>
      </c>
      <c r="D1494" s="6">
        <v>4000</v>
      </c>
      <c r="E1494" s="8">
        <v>4261</v>
      </c>
      <c r="F1494" t="s">
        <v>8218</v>
      </c>
      <c r="G1494" t="s">
        <v>8223</v>
      </c>
      <c r="H1494" t="s">
        <v>8245</v>
      </c>
      <c r="I1494" s="12">
        <v>42190.708530092597</v>
      </c>
      <c r="J1494" s="12">
        <v>42160.708530092597</v>
      </c>
      <c r="K1494" t="b">
        <v>0</v>
      </c>
      <c r="L1494">
        <v>40</v>
      </c>
      <c r="M1494" t="b">
        <v>1</v>
      </c>
      <c r="N1494" s="15" t="s">
        <v>8314</v>
      </c>
      <c r="O1494" t="s">
        <v>8318</v>
      </c>
    </row>
    <row r="1495" spans="1:15" ht="32" x14ac:dyDescent="0.2">
      <c r="A1495">
        <v>2110</v>
      </c>
      <c r="B1495" s="3" t="s">
        <v>2111</v>
      </c>
      <c r="C1495" s="3" t="s">
        <v>6220</v>
      </c>
      <c r="D1495" s="6">
        <v>2000</v>
      </c>
      <c r="E1495" s="8">
        <v>2007</v>
      </c>
      <c r="F1495" t="s">
        <v>8218</v>
      </c>
      <c r="G1495" t="s">
        <v>8223</v>
      </c>
      <c r="H1495" t="s">
        <v>8245</v>
      </c>
      <c r="I1495" s="12">
        <v>41787.207638888889</v>
      </c>
      <c r="J1495" s="12">
        <v>41759.670937499999</v>
      </c>
      <c r="K1495" t="b">
        <v>0</v>
      </c>
      <c r="L1495">
        <v>38</v>
      </c>
      <c r="M1495" t="b">
        <v>1</v>
      </c>
      <c r="N1495" s="15" t="s">
        <v>8314</v>
      </c>
      <c r="O1495" t="s">
        <v>8318</v>
      </c>
    </row>
    <row r="1496" spans="1:15" ht="48" x14ac:dyDescent="0.2">
      <c r="A1496">
        <v>2111</v>
      </c>
      <c r="B1496" s="3" t="s">
        <v>2112</v>
      </c>
      <c r="C1496" s="3" t="s">
        <v>6221</v>
      </c>
      <c r="D1496" s="6">
        <v>2000</v>
      </c>
      <c r="E1496" s="8">
        <v>2130</v>
      </c>
      <c r="F1496" t="s">
        <v>8218</v>
      </c>
      <c r="G1496" t="s">
        <v>8223</v>
      </c>
      <c r="H1496" t="s">
        <v>8245</v>
      </c>
      <c r="I1496" s="12">
        <v>40770.041666666664</v>
      </c>
      <c r="J1496" s="12">
        <v>40703.197048611109</v>
      </c>
      <c r="K1496" t="b">
        <v>0</v>
      </c>
      <c r="L1496">
        <v>39</v>
      </c>
      <c r="M1496" t="b">
        <v>1</v>
      </c>
      <c r="N1496" s="15" t="s">
        <v>8314</v>
      </c>
      <c r="O1496" t="s">
        <v>8318</v>
      </c>
    </row>
    <row r="1497" spans="1:15" ht="48" x14ac:dyDescent="0.2">
      <c r="A1497">
        <v>2112</v>
      </c>
      <c r="B1497" s="3" t="s">
        <v>2113</v>
      </c>
      <c r="C1497" s="3" t="s">
        <v>6222</v>
      </c>
      <c r="D1497" s="6">
        <v>300</v>
      </c>
      <c r="E1497" s="8">
        <v>300</v>
      </c>
      <c r="F1497" t="s">
        <v>8218</v>
      </c>
      <c r="G1497" t="s">
        <v>8223</v>
      </c>
      <c r="H1497" t="s">
        <v>8245</v>
      </c>
      <c r="I1497" s="12">
        <v>41379.928159722222</v>
      </c>
      <c r="J1497" s="12">
        <v>41365.928159722222</v>
      </c>
      <c r="K1497" t="b">
        <v>0</v>
      </c>
      <c r="L1497">
        <v>11</v>
      </c>
      <c r="M1497" t="b">
        <v>1</v>
      </c>
      <c r="N1497" s="15" t="s">
        <v>8314</v>
      </c>
      <c r="O1497" t="s">
        <v>8318</v>
      </c>
    </row>
    <row r="1498" spans="1:15" ht="32" x14ac:dyDescent="0.2">
      <c r="A1498">
        <v>2113</v>
      </c>
      <c r="B1498" s="3" t="s">
        <v>2114</v>
      </c>
      <c r="C1498" s="3" t="s">
        <v>6223</v>
      </c>
      <c r="D1498" s="6">
        <v>7000</v>
      </c>
      <c r="E1498" s="8">
        <v>7340</v>
      </c>
      <c r="F1498" t="s">
        <v>8218</v>
      </c>
      <c r="G1498" t="s">
        <v>8223</v>
      </c>
      <c r="H1498" t="s">
        <v>8245</v>
      </c>
      <c r="I1498" s="12">
        <v>41905.86546296296</v>
      </c>
      <c r="J1498" s="12">
        <v>41870.86546296296</v>
      </c>
      <c r="K1498" t="b">
        <v>0</v>
      </c>
      <c r="L1498">
        <v>107</v>
      </c>
      <c r="M1498" t="b">
        <v>1</v>
      </c>
      <c r="N1498" s="15" t="s">
        <v>8314</v>
      </c>
      <c r="O1498" t="s">
        <v>8318</v>
      </c>
    </row>
    <row r="1499" spans="1:15" ht="48" x14ac:dyDescent="0.2">
      <c r="A1499">
        <v>2114</v>
      </c>
      <c r="B1499" s="3" t="s">
        <v>2115</v>
      </c>
      <c r="C1499" s="3" t="s">
        <v>6224</v>
      </c>
      <c r="D1499" s="6">
        <v>5000</v>
      </c>
      <c r="E1499" s="8">
        <v>5235</v>
      </c>
      <c r="F1499" t="s">
        <v>8218</v>
      </c>
      <c r="G1499" t="s">
        <v>8223</v>
      </c>
      <c r="H1499" t="s">
        <v>8245</v>
      </c>
      <c r="I1499" s="12">
        <v>40521.207638888889</v>
      </c>
      <c r="J1499" s="12">
        <v>40458.815625000003</v>
      </c>
      <c r="K1499" t="b">
        <v>0</v>
      </c>
      <c r="L1499">
        <v>147</v>
      </c>
      <c r="M1499" t="b">
        <v>1</v>
      </c>
      <c r="N1499" s="15" t="s">
        <v>8314</v>
      </c>
      <c r="O1499" t="s">
        <v>8318</v>
      </c>
    </row>
    <row r="1500" spans="1:15" ht="48" x14ac:dyDescent="0.2">
      <c r="A1500">
        <v>2115</v>
      </c>
      <c r="B1500" s="3" t="s">
        <v>2116</v>
      </c>
      <c r="C1500" s="3" t="s">
        <v>6225</v>
      </c>
      <c r="D1500" s="6">
        <v>1500</v>
      </c>
      <c r="E1500" s="8">
        <v>3385</v>
      </c>
      <c r="F1500" t="s">
        <v>8218</v>
      </c>
      <c r="G1500" t="s">
        <v>8223</v>
      </c>
      <c r="H1500" t="s">
        <v>8245</v>
      </c>
      <c r="I1500" s="12">
        <v>40594.081030092595</v>
      </c>
      <c r="J1500" s="12">
        <v>40564.081030092595</v>
      </c>
      <c r="K1500" t="b">
        <v>0</v>
      </c>
      <c r="L1500">
        <v>36</v>
      </c>
      <c r="M1500" t="b">
        <v>1</v>
      </c>
      <c r="N1500" s="15" t="s">
        <v>8314</v>
      </c>
      <c r="O1500" t="s">
        <v>8318</v>
      </c>
    </row>
    <row r="1501" spans="1:15" ht="48" x14ac:dyDescent="0.2">
      <c r="A1501">
        <v>2116</v>
      </c>
      <c r="B1501" s="3" t="s">
        <v>2117</v>
      </c>
      <c r="C1501" s="3" t="s">
        <v>6226</v>
      </c>
      <c r="D1501" s="6">
        <v>48000</v>
      </c>
      <c r="E1501" s="8">
        <v>48434</v>
      </c>
      <c r="F1501" t="s">
        <v>8218</v>
      </c>
      <c r="G1501" t="s">
        <v>8223</v>
      </c>
      <c r="H1501" t="s">
        <v>8245</v>
      </c>
      <c r="I1501" s="12">
        <v>41184.777812500004</v>
      </c>
      <c r="J1501" s="12">
        <v>41136.777812500004</v>
      </c>
      <c r="K1501" t="b">
        <v>0</v>
      </c>
      <c r="L1501">
        <v>92</v>
      </c>
      <c r="M1501" t="b">
        <v>1</v>
      </c>
      <c r="N1501" s="15" t="s">
        <v>8314</v>
      </c>
      <c r="O1501" t="s">
        <v>8318</v>
      </c>
    </row>
    <row r="1502" spans="1:15" ht="48" x14ac:dyDescent="0.2">
      <c r="A1502">
        <v>2117</v>
      </c>
      <c r="B1502" s="3" t="s">
        <v>2118</v>
      </c>
      <c r="C1502" s="3" t="s">
        <v>6227</v>
      </c>
      <c r="D1502" s="6">
        <v>1200</v>
      </c>
      <c r="E1502" s="8">
        <v>1773</v>
      </c>
      <c r="F1502" t="s">
        <v>8218</v>
      </c>
      <c r="G1502" t="s">
        <v>8223</v>
      </c>
      <c r="H1502" t="s">
        <v>8245</v>
      </c>
      <c r="I1502" s="12">
        <v>42304.207638888889</v>
      </c>
      <c r="J1502" s="12">
        <v>42290.059594907405</v>
      </c>
      <c r="K1502" t="b">
        <v>0</v>
      </c>
      <c r="L1502">
        <v>35</v>
      </c>
      <c r="M1502" t="b">
        <v>1</v>
      </c>
      <c r="N1502" s="15" t="s">
        <v>8314</v>
      </c>
      <c r="O1502" t="s">
        <v>8318</v>
      </c>
    </row>
    <row r="1503" spans="1:15" ht="32" x14ac:dyDescent="0.2">
      <c r="A1503">
        <v>2118</v>
      </c>
      <c r="B1503" s="3" t="s">
        <v>2119</v>
      </c>
      <c r="C1503" s="3" t="s">
        <v>6228</v>
      </c>
      <c r="D1503" s="6">
        <v>1000</v>
      </c>
      <c r="E1503" s="8">
        <v>1346.11</v>
      </c>
      <c r="F1503" t="s">
        <v>8218</v>
      </c>
      <c r="G1503" t="s">
        <v>8223</v>
      </c>
      <c r="H1503" t="s">
        <v>8245</v>
      </c>
      <c r="I1503" s="12">
        <v>40748.839537037034</v>
      </c>
      <c r="J1503" s="12">
        <v>40718.839537037034</v>
      </c>
      <c r="K1503" t="b">
        <v>0</v>
      </c>
      <c r="L1503">
        <v>17</v>
      </c>
      <c r="M1503" t="b">
        <v>1</v>
      </c>
      <c r="N1503" s="15" t="s">
        <v>8314</v>
      </c>
      <c r="O1503" t="s">
        <v>8318</v>
      </c>
    </row>
    <row r="1504" spans="1:15" ht="48" x14ac:dyDescent="0.2">
      <c r="A1504">
        <v>2119</v>
      </c>
      <c r="B1504" s="3" t="s">
        <v>2120</v>
      </c>
      <c r="C1504" s="3" t="s">
        <v>6229</v>
      </c>
      <c r="D1504" s="6">
        <v>2000</v>
      </c>
      <c r="E1504" s="8">
        <v>2015</v>
      </c>
      <c r="F1504" t="s">
        <v>8218</v>
      </c>
      <c r="G1504" t="s">
        <v>8223</v>
      </c>
      <c r="H1504" t="s">
        <v>8245</v>
      </c>
      <c r="I1504" s="12">
        <v>41137.130150462966</v>
      </c>
      <c r="J1504" s="12">
        <v>41107.130150462966</v>
      </c>
      <c r="K1504" t="b">
        <v>0</v>
      </c>
      <c r="L1504">
        <v>22</v>
      </c>
      <c r="M1504" t="b">
        <v>1</v>
      </c>
      <c r="N1504" s="15" t="s">
        <v>8314</v>
      </c>
      <c r="O1504" t="s">
        <v>8318</v>
      </c>
    </row>
    <row r="1505" spans="1:15" ht="48" x14ac:dyDescent="0.2">
      <c r="A1505">
        <v>2120</v>
      </c>
      <c r="B1505" s="3" t="s">
        <v>2121</v>
      </c>
      <c r="C1505" s="3" t="s">
        <v>6230</v>
      </c>
      <c r="D1505" s="6">
        <v>8000</v>
      </c>
      <c r="E1505" s="8">
        <v>8070.43</v>
      </c>
      <c r="F1505" t="s">
        <v>8218</v>
      </c>
      <c r="G1505" t="s">
        <v>8223</v>
      </c>
      <c r="H1505" t="s">
        <v>8245</v>
      </c>
      <c r="I1505" s="12">
        <v>41640.964537037034</v>
      </c>
      <c r="J1505" s="12">
        <v>41591.964537037034</v>
      </c>
      <c r="K1505" t="b">
        <v>0</v>
      </c>
      <c r="L1505">
        <v>69</v>
      </c>
      <c r="M1505" t="b">
        <v>1</v>
      </c>
      <c r="N1505" s="15" t="s">
        <v>8314</v>
      </c>
      <c r="O1505" t="s">
        <v>8318</v>
      </c>
    </row>
    <row r="1506" spans="1:15" ht="32" x14ac:dyDescent="0.2">
      <c r="A1506">
        <v>2161</v>
      </c>
      <c r="B1506" s="3" t="s">
        <v>2162</v>
      </c>
      <c r="C1506" s="3" t="s">
        <v>6271</v>
      </c>
      <c r="D1506" s="6">
        <v>400</v>
      </c>
      <c r="E1506" s="8">
        <v>463</v>
      </c>
      <c r="F1506" t="s">
        <v>8218</v>
      </c>
      <c r="G1506" t="s">
        <v>8223</v>
      </c>
      <c r="H1506" t="s">
        <v>8245</v>
      </c>
      <c r="I1506" s="12">
        <v>42270.852534722217</v>
      </c>
      <c r="J1506" s="12">
        <v>42240.852534722217</v>
      </c>
      <c r="K1506" t="b">
        <v>0</v>
      </c>
      <c r="L1506">
        <v>13</v>
      </c>
      <c r="M1506" t="b">
        <v>1</v>
      </c>
      <c r="N1506" s="15" t="s">
        <v>8314</v>
      </c>
      <c r="O1506" t="s">
        <v>8315</v>
      </c>
    </row>
    <row r="1507" spans="1:15" ht="48" x14ac:dyDescent="0.2">
      <c r="A1507">
        <v>2162</v>
      </c>
      <c r="B1507" s="3" t="s">
        <v>2163</v>
      </c>
      <c r="C1507" s="3" t="s">
        <v>6272</v>
      </c>
      <c r="D1507" s="6">
        <v>4500</v>
      </c>
      <c r="E1507" s="8">
        <v>5052</v>
      </c>
      <c r="F1507" t="s">
        <v>8218</v>
      </c>
      <c r="G1507" t="s">
        <v>8223</v>
      </c>
      <c r="H1507" t="s">
        <v>8245</v>
      </c>
      <c r="I1507" s="12">
        <v>41844.766099537039</v>
      </c>
      <c r="J1507" s="12">
        <v>41813.766099537039</v>
      </c>
      <c r="K1507" t="b">
        <v>0</v>
      </c>
      <c r="L1507">
        <v>58</v>
      </c>
      <c r="M1507" t="b">
        <v>1</v>
      </c>
      <c r="N1507" s="15" t="s">
        <v>8314</v>
      </c>
      <c r="O1507" t="s">
        <v>8315</v>
      </c>
    </row>
    <row r="1508" spans="1:15" ht="48" x14ac:dyDescent="0.2">
      <c r="A1508">
        <v>2163</v>
      </c>
      <c r="B1508" s="3" t="s">
        <v>2164</v>
      </c>
      <c r="C1508" s="3" t="s">
        <v>6273</v>
      </c>
      <c r="D1508" s="6">
        <v>2500</v>
      </c>
      <c r="E1508" s="8">
        <v>3305</v>
      </c>
      <c r="F1508" t="s">
        <v>8218</v>
      </c>
      <c r="G1508" t="s">
        <v>8223</v>
      </c>
      <c r="H1508" t="s">
        <v>8245</v>
      </c>
      <c r="I1508" s="12">
        <v>42163.159722222219</v>
      </c>
      <c r="J1508" s="12">
        <v>42111.899537037039</v>
      </c>
      <c r="K1508" t="b">
        <v>0</v>
      </c>
      <c r="L1508">
        <v>44</v>
      </c>
      <c r="M1508" t="b">
        <v>1</v>
      </c>
      <c r="N1508" s="15" t="s">
        <v>8314</v>
      </c>
      <c r="O1508" t="s">
        <v>8315</v>
      </c>
    </row>
    <row r="1509" spans="1:15" ht="32" x14ac:dyDescent="0.2">
      <c r="A1509">
        <v>2164</v>
      </c>
      <c r="B1509" s="3" t="s">
        <v>2165</v>
      </c>
      <c r="C1509" s="3" t="s">
        <v>6274</v>
      </c>
      <c r="D1509" s="6">
        <v>5500</v>
      </c>
      <c r="E1509" s="8">
        <v>5645</v>
      </c>
      <c r="F1509" t="s">
        <v>8218</v>
      </c>
      <c r="G1509" t="s">
        <v>8223</v>
      </c>
      <c r="H1509" t="s">
        <v>8245</v>
      </c>
      <c r="I1509" s="12">
        <v>42546.165972222225</v>
      </c>
      <c r="J1509" s="12">
        <v>42515.71775462963</v>
      </c>
      <c r="K1509" t="b">
        <v>0</v>
      </c>
      <c r="L1509">
        <v>83</v>
      </c>
      <c r="M1509" t="b">
        <v>1</v>
      </c>
      <c r="N1509" s="15" t="s">
        <v>8314</v>
      </c>
      <c r="O1509" t="s">
        <v>8315</v>
      </c>
    </row>
    <row r="1510" spans="1:15" ht="48" x14ac:dyDescent="0.2">
      <c r="A1510">
        <v>2165</v>
      </c>
      <c r="B1510" s="3" t="s">
        <v>2166</v>
      </c>
      <c r="C1510" s="3" t="s">
        <v>6275</v>
      </c>
      <c r="D1510" s="6">
        <v>2500</v>
      </c>
      <c r="E1510" s="8">
        <v>3466</v>
      </c>
      <c r="F1510" t="s">
        <v>8218</v>
      </c>
      <c r="G1510" t="s">
        <v>8229</v>
      </c>
      <c r="H1510" t="s">
        <v>8248</v>
      </c>
      <c r="I1510" s="12">
        <v>42468.625405092593</v>
      </c>
      <c r="J1510" s="12">
        <v>42438.667071759264</v>
      </c>
      <c r="K1510" t="b">
        <v>0</v>
      </c>
      <c r="L1510">
        <v>117</v>
      </c>
      <c r="M1510" t="b">
        <v>1</v>
      </c>
      <c r="N1510" s="15" t="s">
        <v>8314</v>
      </c>
      <c r="O1510" t="s">
        <v>8315</v>
      </c>
    </row>
    <row r="1511" spans="1:15" ht="48" x14ac:dyDescent="0.2">
      <c r="A1511">
        <v>2166</v>
      </c>
      <c r="B1511" s="3" t="s">
        <v>2167</v>
      </c>
      <c r="C1511" s="3" t="s">
        <v>6276</v>
      </c>
      <c r="D1511" s="6">
        <v>2000</v>
      </c>
      <c r="E1511" s="8">
        <v>2932</v>
      </c>
      <c r="F1511" t="s">
        <v>8218</v>
      </c>
      <c r="G1511" t="s">
        <v>8223</v>
      </c>
      <c r="H1511" t="s">
        <v>8245</v>
      </c>
      <c r="I1511" s="12">
        <v>41978.879837962959</v>
      </c>
      <c r="J1511" s="12">
        <v>41933.838171296295</v>
      </c>
      <c r="K1511" t="b">
        <v>0</v>
      </c>
      <c r="L1511">
        <v>32</v>
      </c>
      <c r="M1511" t="b">
        <v>1</v>
      </c>
      <c r="N1511" s="15" t="s">
        <v>8314</v>
      </c>
      <c r="O1511" t="s">
        <v>8315</v>
      </c>
    </row>
    <row r="1512" spans="1:15" ht="32" x14ac:dyDescent="0.2">
      <c r="A1512">
        <v>2167</v>
      </c>
      <c r="B1512" s="3" t="s">
        <v>2168</v>
      </c>
      <c r="C1512" s="3" t="s">
        <v>6277</v>
      </c>
      <c r="D1512" s="6">
        <v>150</v>
      </c>
      <c r="E1512" s="8">
        <v>180</v>
      </c>
      <c r="F1512" t="s">
        <v>8218</v>
      </c>
      <c r="G1512" t="s">
        <v>8223</v>
      </c>
      <c r="H1512" t="s">
        <v>8245</v>
      </c>
      <c r="I1512" s="12">
        <v>41167.066400462965</v>
      </c>
      <c r="J1512" s="12">
        <v>41153.066400462965</v>
      </c>
      <c r="K1512" t="b">
        <v>0</v>
      </c>
      <c r="L1512">
        <v>8</v>
      </c>
      <c r="M1512" t="b">
        <v>1</v>
      </c>
      <c r="N1512" s="15" t="s">
        <v>8314</v>
      </c>
      <c r="O1512" t="s">
        <v>8315</v>
      </c>
    </row>
    <row r="1513" spans="1:15" ht="32" x14ac:dyDescent="0.2">
      <c r="A1513">
        <v>2168</v>
      </c>
      <c r="B1513" s="3" t="s">
        <v>2169</v>
      </c>
      <c r="C1513" s="3" t="s">
        <v>6278</v>
      </c>
      <c r="D1513" s="6">
        <v>18000</v>
      </c>
      <c r="E1513" s="8">
        <v>21884.69</v>
      </c>
      <c r="F1513" t="s">
        <v>8218</v>
      </c>
      <c r="G1513" t="s">
        <v>8223</v>
      </c>
      <c r="H1513" t="s">
        <v>8245</v>
      </c>
      <c r="I1513" s="12">
        <v>42776.208333333328</v>
      </c>
      <c r="J1513" s="12">
        <v>42745.600243055553</v>
      </c>
      <c r="K1513" t="b">
        <v>0</v>
      </c>
      <c r="L1513">
        <v>340</v>
      </c>
      <c r="M1513" t="b">
        <v>1</v>
      </c>
      <c r="N1513" s="15" t="s">
        <v>8314</v>
      </c>
      <c r="O1513" t="s">
        <v>8315</v>
      </c>
    </row>
    <row r="1514" spans="1:15" ht="48" x14ac:dyDescent="0.2">
      <c r="A1514">
        <v>2169</v>
      </c>
      <c r="B1514" s="3" t="s">
        <v>2170</v>
      </c>
      <c r="C1514" s="3" t="s">
        <v>6279</v>
      </c>
      <c r="D1514" s="6">
        <v>153</v>
      </c>
      <c r="E1514" s="8">
        <v>153</v>
      </c>
      <c r="F1514" t="s">
        <v>8218</v>
      </c>
      <c r="G1514" t="s">
        <v>8223</v>
      </c>
      <c r="H1514" t="s">
        <v>8245</v>
      </c>
      <c r="I1514" s="12">
        <v>42796.700821759259</v>
      </c>
      <c r="J1514" s="12">
        <v>42793.700821759259</v>
      </c>
      <c r="K1514" t="b">
        <v>0</v>
      </c>
      <c r="L1514">
        <v>7</v>
      </c>
      <c r="M1514" t="b">
        <v>1</v>
      </c>
      <c r="N1514" s="15" t="s">
        <v>8314</v>
      </c>
      <c r="O1514" t="s">
        <v>8315</v>
      </c>
    </row>
    <row r="1515" spans="1:15" ht="48" x14ac:dyDescent="0.2">
      <c r="A1515">
        <v>2170</v>
      </c>
      <c r="B1515" s="3" t="s">
        <v>2171</v>
      </c>
      <c r="C1515" s="3" t="s">
        <v>6280</v>
      </c>
      <c r="D1515" s="6">
        <v>350</v>
      </c>
      <c r="E1515" s="8">
        <v>633</v>
      </c>
      <c r="F1515" t="s">
        <v>8218</v>
      </c>
      <c r="G1515" t="s">
        <v>8223</v>
      </c>
      <c r="H1515" t="s">
        <v>8245</v>
      </c>
      <c r="I1515" s="12">
        <v>42238.750254629631</v>
      </c>
      <c r="J1515" s="12">
        <v>42198.750254629631</v>
      </c>
      <c r="K1515" t="b">
        <v>0</v>
      </c>
      <c r="L1515">
        <v>19</v>
      </c>
      <c r="M1515" t="b">
        <v>1</v>
      </c>
      <c r="N1515" s="15" t="s">
        <v>8314</v>
      </c>
      <c r="O1515" t="s">
        <v>8315</v>
      </c>
    </row>
    <row r="1516" spans="1:15" ht="48" x14ac:dyDescent="0.2">
      <c r="A1516">
        <v>2171</v>
      </c>
      <c r="B1516" s="3" t="s">
        <v>2172</v>
      </c>
      <c r="C1516" s="3" t="s">
        <v>6281</v>
      </c>
      <c r="D1516" s="6">
        <v>4000</v>
      </c>
      <c r="E1516" s="8">
        <v>4243</v>
      </c>
      <c r="F1516" t="s">
        <v>8218</v>
      </c>
      <c r="G1516" t="s">
        <v>8223</v>
      </c>
      <c r="H1516" t="s">
        <v>8245</v>
      </c>
      <c r="I1516" s="12">
        <v>42177.208333333328</v>
      </c>
      <c r="J1516" s="12">
        <v>42141.95711805555</v>
      </c>
      <c r="K1516" t="b">
        <v>0</v>
      </c>
      <c r="L1516">
        <v>47</v>
      </c>
      <c r="M1516" t="b">
        <v>1</v>
      </c>
      <c r="N1516" s="15" t="s">
        <v>8314</v>
      </c>
      <c r="O1516" t="s">
        <v>8315</v>
      </c>
    </row>
    <row r="1517" spans="1:15" ht="48" x14ac:dyDescent="0.2">
      <c r="A1517">
        <v>2172</v>
      </c>
      <c r="B1517" s="3" t="s">
        <v>2173</v>
      </c>
      <c r="C1517" s="3" t="s">
        <v>6282</v>
      </c>
      <c r="D1517" s="6">
        <v>1000</v>
      </c>
      <c r="E1517" s="8">
        <v>1000</v>
      </c>
      <c r="F1517" t="s">
        <v>8218</v>
      </c>
      <c r="G1517" t="s">
        <v>8223</v>
      </c>
      <c r="H1517" t="s">
        <v>8245</v>
      </c>
      <c r="I1517" s="12">
        <v>42112.580092592587</v>
      </c>
      <c r="J1517" s="12">
        <v>42082.580092592587</v>
      </c>
      <c r="K1517" t="b">
        <v>0</v>
      </c>
      <c r="L1517">
        <v>13</v>
      </c>
      <c r="M1517" t="b">
        <v>1</v>
      </c>
      <c r="N1517" s="15" t="s">
        <v>8314</v>
      </c>
      <c r="O1517" t="s">
        <v>8315</v>
      </c>
    </row>
    <row r="1518" spans="1:15" ht="48" x14ac:dyDescent="0.2">
      <c r="A1518">
        <v>2173</v>
      </c>
      <c r="B1518" s="3" t="s">
        <v>2174</v>
      </c>
      <c r="C1518" s="3" t="s">
        <v>6283</v>
      </c>
      <c r="D1518" s="6">
        <v>4200</v>
      </c>
      <c r="E1518" s="8">
        <v>5331</v>
      </c>
      <c r="F1518" t="s">
        <v>8218</v>
      </c>
      <c r="G1518" t="s">
        <v>8223</v>
      </c>
      <c r="H1518" t="s">
        <v>8245</v>
      </c>
      <c r="I1518" s="12">
        <v>41527.165972222225</v>
      </c>
      <c r="J1518" s="12">
        <v>41495.692627314813</v>
      </c>
      <c r="K1518" t="b">
        <v>0</v>
      </c>
      <c r="L1518">
        <v>90</v>
      </c>
      <c r="M1518" t="b">
        <v>1</v>
      </c>
      <c r="N1518" s="15" t="s">
        <v>8314</v>
      </c>
      <c r="O1518" t="s">
        <v>8315</v>
      </c>
    </row>
    <row r="1519" spans="1:15" ht="48" x14ac:dyDescent="0.2">
      <c r="A1519">
        <v>2174</v>
      </c>
      <c r="B1519" s="3" t="s">
        <v>2175</v>
      </c>
      <c r="C1519" s="3" t="s">
        <v>6284</v>
      </c>
      <c r="D1519" s="6">
        <v>4000</v>
      </c>
      <c r="E1519" s="8">
        <v>4119</v>
      </c>
      <c r="F1519" t="s">
        <v>8218</v>
      </c>
      <c r="G1519" t="s">
        <v>8224</v>
      </c>
      <c r="H1519" t="s">
        <v>8246</v>
      </c>
      <c r="I1519" s="12">
        <v>42495.542905092589</v>
      </c>
      <c r="J1519" s="12">
        <v>42465.542905092589</v>
      </c>
      <c r="K1519" t="b">
        <v>0</v>
      </c>
      <c r="L1519">
        <v>63</v>
      </c>
      <c r="M1519" t="b">
        <v>1</v>
      </c>
      <c r="N1519" s="15" t="s">
        <v>8314</v>
      </c>
      <c r="O1519" t="s">
        <v>8315</v>
      </c>
    </row>
    <row r="1520" spans="1:15" ht="48" x14ac:dyDescent="0.2">
      <c r="A1520">
        <v>2175</v>
      </c>
      <c r="B1520" s="3" t="s">
        <v>2176</v>
      </c>
      <c r="C1520" s="3" t="s">
        <v>6285</v>
      </c>
      <c r="D1520" s="6">
        <v>700</v>
      </c>
      <c r="E1520" s="8">
        <v>1750</v>
      </c>
      <c r="F1520" t="s">
        <v>8218</v>
      </c>
      <c r="G1520" t="s">
        <v>8223</v>
      </c>
      <c r="H1520" t="s">
        <v>8245</v>
      </c>
      <c r="I1520" s="12">
        <v>42572.009097222224</v>
      </c>
      <c r="J1520" s="12">
        <v>42565.009097222224</v>
      </c>
      <c r="K1520" t="b">
        <v>0</v>
      </c>
      <c r="L1520">
        <v>26</v>
      </c>
      <c r="M1520" t="b">
        <v>1</v>
      </c>
      <c r="N1520" s="15" t="s">
        <v>8314</v>
      </c>
      <c r="O1520" t="s">
        <v>8315</v>
      </c>
    </row>
    <row r="1521" spans="1:15" ht="48" x14ac:dyDescent="0.2">
      <c r="A1521">
        <v>2176</v>
      </c>
      <c r="B1521" s="3" t="s">
        <v>2177</v>
      </c>
      <c r="C1521" s="3" t="s">
        <v>6286</v>
      </c>
      <c r="D1521" s="6">
        <v>5000</v>
      </c>
      <c r="E1521" s="8">
        <v>6301</v>
      </c>
      <c r="F1521" t="s">
        <v>8218</v>
      </c>
      <c r="G1521" t="s">
        <v>8223</v>
      </c>
      <c r="H1521" t="s">
        <v>8245</v>
      </c>
      <c r="I1521" s="12">
        <v>42126.633206018523</v>
      </c>
      <c r="J1521" s="12">
        <v>42096.633206018523</v>
      </c>
      <c r="K1521" t="b">
        <v>0</v>
      </c>
      <c r="L1521">
        <v>71</v>
      </c>
      <c r="M1521" t="b">
        <v>1</v>
      </c>
      <c r="N1521" s="15" t="s">
        <v>8314</v>
      </c>
      <c r="O1521" t="s">
        <v>8315</v>
      </c>
    </row>
    <row r="1522" spans="1:15" ht="64" x14ac:dyDescent="0.2">
      <c r="A1522">
        <v>2177</v>
      </c>
      <c r="B1522" s="3" t="s">
        <v>2178</v>
      </c>
      <c r="C1522" s="3" t="s">
        <v>6287</v>
      </c>
      <c r="D1522" s="6">
        <v>2500</v>
      </c>
      <c r="E1522" s="8">
        <v>2503</v>
      </c>
      <c r="F1522" t="s">
        <v>8218</v>
      </c>
      <c r="G1522" t="s">
        <v>8223</v>
      </c>
      <c r="H1522" t="s">
        <v>8245</v>
      </c>
      <c r="I1522" s="12">
        <v>42527.250775462962</v>
      </c>
      <c r="J1522" s="12">
        <v>42502.250775462962</v>
      </c>
      <c r="K1522" t="b">
        <v>0</v>
      </c>
      <c r="L1522">
        <v>38</v>
      </c>
      <c r="M1522" t="b">
        <v>1</v>
      </c>
      <c r="N1522" s="15" t="s">
        <v>8314</v>
      </c>
      <c r="O1522" t="s">
        <v>8315</v>
      </c>
    </row>
    <row r="1523" spans="1:15" ht="48" x14ac:dyDescent="0.2">
      <c r="A1523">
        <v>2178</v>
      </c>
      <c r="B1523" s="3" t="s">
        <v>2179</v>
      </c>
      <c r="C1523" s="3" t="s">
        <v>6288</v>
      </c>
      <c r="D1523" s="6">
        <v>25000</v>
      </c>
      <c r="E1523" s="8">
        <v>34660</v>
      </c>
      <c r="F1523" t="s">
        <v>8218</v>
      </c>
      <c r="G1523" t="s">
        <v>8223</v>
      </c>
      <c r="H1523" t="s">
        <v>8245</v>
      </c>
      <c r="I1523" s="12">
        <v>42753.63653935185</v>
      </c>
      <c r="J1523" s="12">
        <v>42723.63653935185</v>
      </c>
      <c r="K1523" t="b">
        <v>0</v>
      </c>
      <c r="L1523">
        <v>859</v>
      </c>
      <c r="M1523" t="b">
        <v>1</v>
      </c>
      <c r="N1523" s="15" t="s">
        <v>8314</v>
      </c>
      <c r="O1523" t="s">
        <v>8315</v>
      </c>
    </row>
    <row r="1524" spans="1:15" ht="32" x14ac:dyDescent="0.2">
      <c r="A1524">
        <v>2179</v>
      </c>
      <c r="B1524" s="3" t="s">
        <v>2180</v>
      </c>
      <c r="C1524" s="3" t="s">
        <v>6289</v>
      </c>
      <c r="D1524" s="6">
        <v>1000</v>
      </c>
      <c r="E1524" s="8">
        <v>1614</v>
      </c>
      <c r="F1524" t="s">
        <v>8218</v>
      </c>
      <c r="G1524" t="s">
        <v>8223</v>
      </c>
      <c r="H1524" t="s">
        <v>8245</v>
      </c>
      <c r="I1524" s="12">
        <v>42105.171203703707</v>
      </c>
      <c r="J1524" s="12">
        <v>42075.171203703707</v>
      </c>
      <c r="K1524" t="b">
        <v>0</v>
      </c>
      <c r="L1524">
        <v>21</v>
      </c>
      <c r="M1524" t="b">
        <v>1</v>
      </c>
      <c r="N1524" s="15" t="s">
        <v>8314</v>
      </c>
      <c r="O1524" t="s">
        <v>8315</v>
      </c>
    </row>
    <row r="1525" spans="1:15" ht="32" x14ac:dyDescent="0.2">
      <c r="A1525">
        <v>2180</v>
      </c>
      <c r="B1525" s="3" t="s">
        <v>2181</v>
      </c>
      <c r="C1525" s="3" t="s">
        <v>6290</v>
      </c>
      <c r="D1525" s="6">
        <v>5000</v>
      </c>
      <c r="E1525" s="8">
        <v>5359.21</v>
      </c>
      <c r="F1525" t="s">
        <v>8218</v>
      </c>
      <c r="G1525" t="s">
        <v>8223</v>
      </c>
      <c r="H1525" t="s">
        <v>8245</v>
      </c>
      <c r="I1525" s="12">
        <v>42321.711435185185</v>
      </c>
      <c r="J1525" s="12">
        <v>42279.669768518521</v>
      </c>
      <c r="K1525" t="b">
        <v>0</v>
      </c>
      <c r="L1525">
        <v>78</v>
      </c>
      <c r="M1525" t="b">
        <v>1</v>
      </c>
      <c r="N1525" s="15" t="s">
        <v>8314</v>
      </c>
      <c r="O1525" t="s">
        <v>8315</v>
      </c>
    </row>
    <row r="1526" spans="1:15" ht="48" x14ac:dyDescent="0.2">
      <c r="A1526">
        <v>2201</v>
      </c>
      <c r="B1526" s="3" t="s">
        <v>2202</v>
      </c>
      <c r="C1526" s="3" t="s">
        <v>6311</v>
      </c>
      <c r="D1526" s="6">
        <v>110</v>
      </c>
      <c r="E1526" s="8">
        <v>420.99</v>
      </c>
      <c r="F1526" t="s">
        <v>8218</v>
      </c>
      <c r="G1526" t="s">
        <v>8224</v>
      </c>
      <c r="H1526" t="s">
        <v>8246</v>
      </c>
      <c r="I1526" s="12">
        <v>41290.846817129634</v>
      </c>
      <c r="J1526" s="12">
        <v>41276.846817129634</v>
      </c>
      <c r="K1526" t="b">
        <v>0</v>
      </c>
      <c r="L1526">
        <v>28</v>
      </c>
      <c r="M1526" t="b">
        <v>1</v>
      </c>
      <c r="N1526" s="15" t="s">
        <v>8314</v>
      </c>
      <c r="O1526" t="s">
        <v>8319</v>
      </c>
    </row>
    <row r="1527" spans="1:15" ht="32" x14ac:dyDescent="0.2">
      <c r="A1527">
        <v>2202</v>
      </c>
      <c r="B1527" s="3" t="s">
        <v>2203</v>
      </c>
      <c r="C1527" s="3" t="s">
        <v>6312</v>
      </c>
      <c r="D1527" s="6">
        <v>4000</v>
      </c>
      <c r="E1527" s="8">
        <v>28167.25</v>
      </c>
      <c r="F1527" t="s">
        <v>8218</v>
      </c>
      <c r="G1527" t="s">
        <v>8223</v>
      </c>
      <c r="H1527" t="s">
        <v>8245</v>
      </c>
      <c r="I1527" s="12">
        <v>41214.849166666667</v>
      </c>
      <c r="J1527" s="12">
        <v>41184.849166666667</v>
      </c>
      <c r="K1527" t="b">
        <v>0</v>
      </c>
      <c r="L1527">
        <v>721</v>
      </c>
      <c r="M1527" t="b">
        <v>1</v>
      </c>
      <c r="N1527" s="15" t="s">
        <v>8314</v>
      </c>
      <c r="O1527" t="s">
        <v>8319</v>
      </c>
    </row>
    <row r="1528" spans="1:15" ht="48" x14ac:dyDescent="0.2">
      <c r="A1528">
        <v>2203</v>
      </c>
      <c r="B1528" s="3" t="s">
        <v>2204</v>
      </c>
      <c r="C1528" s="3" t="s">
        <v>6313</v>
      </c>
      <c r="D1528" s="6">
        <v>2000</v>
      </c>
      <c r="E1528" s="8">
        <v>2191</v>
      </c>
      <c r="F1528" t="s">
        <v>8218</v>
      </c>
      <c r="G1528" t="s">
        <v>8228</v>
      </c>
      <c r="H1528" t="s">
        <v>8250</v>
      </c>
      <c r="I1528" s="12">
        <v>42271.85974537037</v>
      </c>
      <c r="J1528" s="12">
        <v>42241.85974537037</v>
      </c>
      <c r="K1528" t="b">
        <v>0</v>
      </c>
      <c r="L1528">
        <v>50</v>
      </c>
      <c r="M1528" t="b">
        <v>1</v>
      </c>
      <c r="N1528" s="15" t="s">
        <v>8314</v>
      </c>
      <c r="O1528" t="s">
        <v>8319</v>
      </c>
    </row>
    <row r="1529" spans="1:15" ht="48" x14ac:dyDescent="0.2">
      <c r="A1529">
        <v>2204</v>
      </c>
      <c r="B1529" s="3" t="s">
        <v>2205</v>
      </c>
      <c r="C1529" s="3" t="s">
        <v>6314</v>
      </c>
      <c r="D1529" s="6">
        <v>1500</v>
      </c>
      <c r="E1529" s="8">
        <v>1993</v>
      </c>
      <c r="F1529" t="s">
        <v>8218</v>
      </c>
      <c r="G1529" t="s">
        <v>8223</v>
      </c>
      <c r="H1529" t="s">
        <v>8245</v>
      </c>
      <c r="I1529" s="12">
        <v>41342.311562499999</v>
      </c>
      <c r="J1529" s="12">
        <v>41312.311562499999</v>
      </c>
      <c r="K1529" t="b">
        <v>0</v>
      </c>
      <c r="L1529">
        <v>73</v>
      </c>
      <c r="M1529" t="b">
        <v>1</v>
      </c>
      <c r="N1529" s="15" t="s">
        <v>8314</v>
      </c>
      <c r="O1529" t="s">
        <v>8319</v>
      </c>
    </row>
    <row r="1530" spans="1:15" ht="48" x14ac:dyDescent="0.2">
      <c r="A1530">
        <v>2205</v>
      </c>
      <c r="B1530" s="3" t="s">
        <v>2206</v>
      </c>
      <c r="C1530" s="3" t="s">
        <v>6315</v>
      </c>
      <c r="D1530" s="6">
        <v>750</v>
      </c>
      <c r="E1530" s="8">
        <v>1140</v>
      </c>
      <c r="F1530" t="s">
        <v>8218</v>
      </c>
      <c r="G1530" t="s">
        <v>8223</v>
      </c>
      <c r="H1530" t="s">
        <v>8245</v>
      </c>
      <c r="I1530" s="12">
        <v>41061.82163194444</v>
      </c>
      <c r="J1530" s="12">
        <v>41031.82163194444</v>
      </c>
      <c r="K1530" t="b">
        <v>0</v>
      </c>
      <c r="L1530">
        <v>27</v>
      </c>
      <c r="M1530" t="b">
        <v>1</v>
      </c>
      <c r="N1530" s="15" t="s">
        <v>8314</v>
      </c>
      <c r="O1530" t="s">
        <v>8319</v>
      </c>
    </row>
    <row r="1531" spans="1:15" ht="48" x14ac:dyDescent="0.2">
      <c r="A1531">
        <v>2206</v>
      </c>
      <c r="B1531" s="3" t="s">
        <v>2207</v>
      </c>
      <c r="C1531" s="3" t="s">
        <v>6316</v>
      </c>
      <c r="D1531" s="6">
        <v>1100</v>
      </c>
      <c r="E1531" s="8">
        <v>1130</v>
      </c>
      <c r="F1531" t="s">
        <v>8218</v>
      </c>
      <c r="G1531" t="s">
        <v>8223</v>
      </c>
      <c r="H1531" t="s">
        <v>8245</v>
      </c>
      <c r="I1531" s="12">
        <v>41015.257222222222</v>
      </c>
      <c r="J1531" s="12">
        <v>40997.257222222222</v>
      </c>
      <c r="K1531" t="b">
        <v>0</v>
      </c>
      <c r="L1531">
        <v>34</v>
      </c>
      <c r="M1531" t="b">
        <v>1</v>
      </c>
      <c r="N1531" s="15" t="s">
        <v>8314</v>
      </c>
      <c r="O1531" t="s">
        <v>8319</v>
      </c>
    </row>
    <row r="1532" spans="1:15" ht="48" x14ac:dyDescent="0.2">
      <c r="A1532">
        <v>2207</v>
      </c>
      <c r="B1532" s="3" t="s">
        <v>2208</v>
      </c>
      <c r="C1532" s="3" t="s">
        <v>6317</v>
      </c>
      <c r="D1532" s="6">
        <v>2000</v>
      </c>
      <c r="E1532" s="8">
        <v>2000</v>
      </c>
      <c r="F1532" t="s">
        <v>8218</v>
      </c>
      <c r="G1532" t="s">
        <v>8223</v>
      </c>
      <c r="H1532" t="s">
        <v>8245</v>
      </c>
      <c r="I1532" s="12">
        <v>41594.235798611109</v>
      </c>
      <c r="J1532" s="12">
        <v>41564.194131944445</v>
      </c>
      <c r="K1532" t="b">
        <v>0</v>
      </c>
      <c r="L1532">
        <v>7</v>
      </c>
      <c r="M1532" t="b">
        <v>1</v>
      </c>
      <c r="N1532" s="15" t="s">
        <v>8314</v>
      </c>
      <c r="O1532" t="s">
        <v>8319</v>
      </c>
    </row>
    <row r="1533" spans="1:15" ht="48" x14ac:dyDescent="0.2">
      <c r="A1533">
        <v>2208</v>
      </c>
      <c r="B1533" s="3" t="s">
        <v>2209</v>
      </c>
      <c r="C1533" s="3" t="s">
        <v>6318</v>
      </c>
      <c r="D1533" s="6">
        <v>1000</v>
      </c>
      <c r="E1533" s="8">
        <v>1016</v>
      </c>
      <c r="F1533" t="s">
        <v>8218</v>
      </c>
      <c r="G1533" t="s">
        <v>8223</v>
      </c>
      <c r="H1533" t="s">
        <v>8245</v>
      </c>
      <c r="I1533" s="12">
        <v>41006.166666666664</v>
      </c>
      <c r="J1533" s="12">
        <v>40946.882245370369</v>
      </c>
      <c r="K1533" t="b">
        <v>0</v>
      </c>
      <c r="L1533">
        <v>24</v>
      </c>
      <c r="M1533" t="b">
        <v>1</v>
      </c>
      <c r="N1533" s="15" t="s">
        <v>8314</v>
      </c>
      <c r="O1533" t="s">
        <v>8319</v>
      </c>
    </row>
    <row r="1534" spans="1:15" ht="32" x14ac:dyDescent="0.2">
      <c r="A1534">
        <v>2209</v>
      </c>
      <c r="B1534" s="3" t="s">
        <v>2210</v>
      </c>
      <c r="C1534" s="3" t="s">
        <v>6319</v>
      </c>
      <c r="D1534" s="6">
        <v>500</v>
      </c>
      <c r="E1534" s="8">
        <v>754</v>
      </c>
      <c r="F1534" t="s">
        <v>8218</v>
      </c>
      <c r="G1534" t="s">
        <v>8224</v>
      </c>
      <c r="H1534" t="s">
        <v>8246</v>
      </c>
      <c r="I1534" s="12">
        <v>41743.958333333336</v>
      </c>
      <c r="J1534" s="12">
        <v>41732.479675925926</v>
      </c>
      <c r="K1534" t="b">
        <v>0</v>
      </c>
      <c r="L1534">
        <v>15</v>
      </c>
      <c r="M1534" t="b">
        <v>1</v>
      </c>
      <c r="N1534" s="15" t="s">
        <v>8314</v>
      </c>
      <c r="O1534" t="s">
        <v>8319</v>
      </c>
    </row>
    <row r="1535" spans="1:15" ht="48" x14ac:dyDescent="0.2">
      <c r="A1535">
        <v>2210</v>
      </c>
      <c r="B1535" s="3" t="s">
        <v>2211</v>
      </c>
      <c r="C1535" s="3" t="s">
        <v>6320</v>
      </c>
      <c r="D1535" s="6">
        <v>4000</v>
      </c>
      <c r="E1535" s="8">
        <v>4457</v>
      </c>
      <c r="F1535" t="s">
        <v>8218</v>
      </c>
      <c r="G1535" t="s">
        <v>8223</v>
      </c>
      <c r="H1535" t="s">
        <v>8245</v>
      </c>
      <c r="I1535" s="12">
        <v>41013.73333333333</v>
      </c>
      <c r="J1535" s="12">
        <v>40956.066087962965</v>
      </c>
      <c r="K1535" t="b">
        <v>0</v>
      </c>
      <c r="L1535">
        <v>72</v>
      </c>
      <c r="M1535" t="b">
        <v>1</v>
      </c>
      <c r="N1535" s="15" t="s">
        <v>8314</v>
      </c>
      <c r="O1535" t="s">
        <v>8319</v>
      </c>
    </row>
    <row r="1536" spans="1:15" ht="48" x14ac:dyDescent="0.2">
      <c r="A1536">
        <v>2211</v>
      </c>
      <c r="B1536" s="3" t="s">
        <v>2212</v>
      </c>
      <c r="C1536" s="3" t="s">
        <v>6321</v>
      </c>
      <c r="D1536" s="6">
        <v>2500</v>
      </c>
      <c r="E1536" s="8">
        <v>4890</v>
      </c>
      <c r="F1536" t="s">
        <v>8218</v>
      </c>
      <c r="G1536" t="s">
        <v>8223</v>
      </c>
      <c r="H1536" t="s">
        <v>8245</v>
      </c>
      <c r="I1536" s="12">
        <v>41739.290972222225</v>
      </c>
      <c r="J1536" s="12">
        <v>41716.785011574073</v>
      </c>
      <c r="K1536" t="b">
        <v>0</v>
      </c>
      <c r="L1536">
        <v>120</v>
      </c>
      <c r="M1536" t="b">
        <v>1</v>
      </c>
      <c r="N1536" s="15" t="s">
        <v>8314</v>
      </c>
      <c r="O1536" t="s">
        <v>8319</v>
      </c>
    </row>
    <row r="1537" spans="1:15" ht="48" x14ac:dyDescent="0.2">
      <c r="A1537">
        <v>2212</v>
      </c>
      <c r="B1537" s="3" t="s">
        <v>2213</v>
      </c>
      <c r="C1537" s="3" t="s">
        <v>6322</v>
      </c>
      <c r="D1537" s="6">
        <v>6000</v>
      </c>
      <c r="E1537" s="8">
        <v>6863</v>
      </c>
      <c r="F1537" t="s">
        <v>8218</v>
      </c>
      <c r="G1537" t="s">
        <v>8223</v>
      </c>
      <c r="H1537" t="s">
        <v>8245</v>
      </c>
      <c r="I1537" s="12">
        <v>41582.041666666664</v>
      </c>
      <c r="J1537" s="12">
        <v>41548.747418981482</v>
      </c>
      <c r="K1537" t="b">
        <v>0</v>
      </c>
      <c r="L1537">
        <v>123</v>
      </c>
      <c r="M1537" t="b">
        <v>1</v>
      </c>
      <c r="N1537" s="15" t="s">
        <v>8314</v>
      </c>
      <c r="O1537" t="s">
        <v>8319</v>
      </c>
    </row>
    <row r="1538" spans="1:15" ht="48" x14ac:dyDescent="0.2">
      <c r="A1538">
        <v>2213</v>
      </c>
      <c r="B1538" s="3" t="s">
        <v>2214</v>
      </c>
      <c r="C1538" s="3" t="s">
        <v>6323</v>
      </c>
      <c r="D1538" s="6">
        <v>5</v>
      </c>
      <c r="E1538" s="8">
        <v>10</v>
      </c>
      <c r="F1538" t="s">
        <v>8218</v>
      </c>
      <c r="G1538" t="s">
        <v>8223</v>
      </c>
      <c r="H1538" t="s">
        <v>8245</v>
      </c>
      <c r="I1538" s="12">
        <v>42139.826145833329</v>
      </c>
      <c r="J1538" s="12">
        <v>42109.826145833329</v>
      </c>
      <c r="K1538" t="b">
        <v>0</v>
      </c>
      <c r="L1538">
        <v>1</v>
      </c>
      <c r="M1538" t="b">
        <v>1</v>
      </c>
      <c r="N1538" s="15" t="s">
        <v>8314</v>
      </c>
      <c r="O1538" t="s">
        <v>8319</v>
      </c>
    </row>
    <row r="1539" spans="1:15" ht="48" x14ac:dyDescent="0.2">
      <c r="A1539">
        <v>2214</v>
      </c>
      <c r="B1539" s="3" t="s">
        <v>2215</v>
      </c>
      <c r="C1539" s="3" t="s">
        <v>6324</v>
      </c>
      <c r="D1539" s="6">
        <v>600</v>
      </c>
      <c r="E1539" s="8">
        <v>1755.01</v>
      </c>
      <c r="F1539" t="s">
        <v>8218</v>
      </c>
      <c r="G1539" t="s">
        <v>8223</v>
      </c>
      <c r="H1539" t="s">
        <v>8245</v>
      </c>
      <c r="I1539" s="12">
        <v>41676.792222222226</v>
      </c>
      <c r="J1539" s="12">
        <v>41646.792222222226</v>
      </c>
      <c r="K1539" t="b">
        <v>0</v>
      </c>
      <c r="L1539">
        <v>24</v>
      </c>
      <c r="M1539" t="b">
        <v>1</v>
      </c>
      <c r="N1539" s="15" t="s">
        <v>8314</v>
      </c>
      <c r="O1539" t="s">
        <v>8319</v>
      </c>
    </row>
    <row r="1540" spans="1:15" ht="32" x14ac:dyDescent="0.2">
      <c r="A1540">
        <v>2215</v>
      </c>
      <c r="B1540" s="3" t="s">
        <v>2216</v>
      </c>
      <c r="C1540" s="3" t="s">
        <v>6325</v>
      </c>
      <c r="D1540" s="6">
        <v>550</v>
      </c>
      <c r="E1540" s="8">
        <v>860</v>
      </c>
      <c r="F1540" t="s">
        <v>8218</v>
      </c>
      <c r="G1540" t="s">
        <v>8223</v>
      </c>
      <c r="H1540" t="s">
        <v>8245</v>
      </c>
      <c r="I1540" s="12">
        <v>40981.290972222225</v>
      </c>
      <c r="J1540" s="12">
        <v>40958.717268518521</v>
      </c>
      <c r="K1540" t="b">
        <v>0</v>
      </c>
      <c r="L1540">
        <v>33</v>
      </c>
      <c r="M1540" t="b">
        <v>1</v>
      </c>
      <c r="N1540" s="15" t="s">
        <v>8314</v>
      </c>
      <c r="O1540" t="s">
        <v>8319</v>
      </c>
    </row>
    <row r="1541" spans="1:15" ht="48" x14ac:dyDescent="0.2">
      <c r="A1541">
        <v>2216</v>
      </c>
      <c r="B1541" s="3" t="s">
        <v>2217</v>
      </c>
      <c r="C1541" s="3" t="s">
        <v>6326</v>
      </c>
      <c r="D1541" s="6">
        <v>300</v>
      </c>
      <c r="E1541" s="8">
        <v>317</v>
      </c>
      <c r="F1541" t="s">
        <v>8218</v>
      </c>
      <c r="G1541" t="s">
        <v>8223</v>
      </c>
      <c r="H1541" t="s">
        <v>8245</v>
      </c>
      <c r="I1541" s="12">
        <v>42208.751678240747</v>
      </c>
      <c r="J1541" s="12">
        <v>42194.751678240747</v>
      </c>
      <c r="K1541" t="b">
        <v>0</v>
      </c>
      <c r="L1541">
        <v>14</v>
      </c>
      <c r="M1541" t="b">
        <v>1</v>
      </c>
      <c r="N1541" s="15" t="s">
        <v>8314</v>
      </c>
      <c r="O1541" t="s">
        <v>8319</v>
      </c>
    </row>
    <row r="1542" spans="1:15" ht="48" x14ac:dyDescent="0.2">
      <c r="A1542">
        <v>2217</v>
      </c>
      <c r="B1542" s="3" t="s">
        <v>2218</v>
      </c>
      <c r="C1542" s="3" t="s">
        <v>6327</v>
      </c>
      <c r="D1542" s="6">
        <v>420</v>
      </c>
      <c r="E1542" s="8">
        <v>425</v>
      </c>
      <c r="F1542" t="s">
        <v>8218</v>
      </c>
      <c r="G1542" t="s">
        <v>8223</v>
      </c>
      <c r="H1542" t="s">
        <v>8245</v>
      </c>
      <c r="I1542" s="12">
        <v>42310.333333333328</v>
      </c>
      <c r="J1542" s="12">
        <v>42299.776770833334</v>
      </c>
      <c r="K1542" t="b">
        <v>0</v>
      </c>
      <c r="L1542">
        <v>9</v>
      </c>
      <c r="M1542" t="b">
        <v>1</v>
      </c>
      <c r="N1542" s="15" t="s">
        <v>8314</v>
      </c>
      <c r="O1542" t="s">
        <v>8319</v>
      </c>
    </row>
    <row r="1543" spans="1:15" ht="48" x14ac:dyDescent="0.2">
      <c r="A1543">
        <v>2218</v>
      </c>
      <c r="B1543" s="3" t="s">
        <v>2219</v>
      </c>
      <c r="C1543" s="3" t="s">
        <v>6328</v>
      </c>
      <c r="D1543" s="6">
        <v>2000</v>
      </c>
      <c r="E1543" s="8">
        <v>2456.66</v>
      </c>
      <c r="F1543" t="s">
        <v>8218</v>
      </c>
      <c r="G1543" t="s">
        <v>8223</v>
      </c>
      <c r="H1543" t="s">
        <v>8245</v>
      </c>
      <c r="I1543" s="12">
        <v>41150</v>
      </c>
      <c r="J1543" s="12">
        <v>41127.812303240738</v>
      </c>
      <c r="K1543" t="b">
        <v>0</v>
      </c>
      <c r="L1543">
        <v>76</v>
      </c>
      <c r="M1543" t="b">
        <v>1</v>
      </c>
      <c r="N1543" s="15" t="s">
        <v>8314</v>
      </c>
      <c r="O1543" t="s">
        <v>8319</v>
      </c>
    </row>
    <row r="1544" spans="1:15" ht="48" x14ac:dyDescent="0.2">
      <c r="A1544">
        <v>2219</v>
      </c>
      <c r="B1544" s="3" t="s">
        <v>2220</v>
      </c>
      <c r="C1544" s="3" t="s">
        <v>6329</v>
      </c>
      <c r="D1544" s="6">
        <v>1000</v>
      </c>
      <c r="E1544" s="8">
        <v>1015</v>
      </c>
      <c r="F1544" t="s">
        <v>8218</v>
      </c>
      <c r="G1544" t="s">
        <v>8223</v>
      </c>
      <c r="H1544" t="s">
        <v>8245</v>
      </c>
      <c r="I1544" s="12">
        <v>42235.718888888892</v>
      </c>
      <c r="J1544" s="12">
        <v>42205.718888888892</v>
      </c>
      <c r="K1544" t="b">
        <v>0</v>
      </c>
      <c r="L1544">
        <v>19</v>
      </c>
      <c r="M1544" t="b">
        <v>1</v>
      </c>
      <c r="N1544" s="15" t="s">
        <v>8314</v>
      </c>
      <c r="O1544" t="s">
        <v>8319</v>
      </c>
    </row>
    <row r="1545" spans="1:15" ht="48" x14ac:dyDescent="0.2">
      <c r="A1545">
        <v>2220</v>
      </c>
      <c r="B1545" s="3" t="s">
        <v>2221</v>
      </c>
      <c r="C1545" s="3" t="s">
        <v>6330</v>
      </c>
      <c r="D1545" s="6">
        <v>3500</v>
      </c>
      <c r="E1545" s="8">
        <v>3540</v>
      </c>
      <c r="F1545" t="s">
        <v>8218</v>
      </c>
      <c r="G1545" t="s">
        <v>8223</v>
      </c>
      <c r="H1545" t="s">
        <v>8245</v>
      </c>
      <c r="I1545" s="12">
        <v>41482.060601851852</v>
      </c>
      <c r="J1545" s="12">
        <v>41452.060601851852</v>
      </c>
      <c r="K1545" t="b">
        <v>0</v>
      </c>
      <c r="L1545">
        <v>69</v>
      </c>
      <c r="M1545" t="b">
        <v>1</v>
      </c>
      <c r="N1545" s="15" t="s">
        <v>8314</v>
      </c>
      <c r="O1545" t="s">
        <v>8319</v>
      </c>
    </row>
    <row r="1546" spans="1:15" ht="48" x14ac:dyDescent="0.2">
      <c r="A1546">
        <v>2281</v>
      </c>
      <c r="B1546" s="3" t="s">
        <v>2282</v>
      </c>
      <c r="C1546" s="3" t="s">
        <v>6391</v>
      </c>
      <c r="D1546" s="6">
        <v>300</v>
      </c>
      <c r="E1546" s="8">
        <v>555</v>
      </c>
      <c r="F1546" t="s">
        <v>8218</v>
      </c>
      <c r="G1546" t="s">
        <v>8223</v>
      </c>
      <c r="H1546" t="s">
        <v>8245</v>
      </c>
      <c r="I1546" s="12">
        <v>40749.284722222219</v>
      </c>
      <c r="J1546" s="12">
        <v>40687.285844907405</v>
      </c>
      <c r="K1546" t="b">
        <v>0</v>
      </c>
      <c r="L1546">
        <v>11</v>
      </c>
      <c r="M1546" t="b">
        <v>1</v>
      </c>
      <c r="N1546" s="15" t="s">
        <v>8314</v>
      </c>
      <c r="O1546" t="s">
        <v>8315</v>
      </c>
    </row>
    <row r="1547" spans="1:15" ht="32" x14ac:dyDescent="0.2">
      <c r="A1547">
        <v>2282</v>
      </c>
      <c r="B1547" s="3" t="s">
        <v>2283</v>
      </c>
      <c r="C1547" s="3" t="s">
        <v>6392</v>
      </c>
      <c r="D1547" s="6">
        <v>750</v>
      </c>
      <c r="E1547" s="8">
        <v>1390</v>
      </c>
      <c r="F1547" t="s">
        <v>8218</v>
      </c>
      <c r="G1547" t="s">
        <v>8223</v>
      </c>
      <c r="H1547" t="s">
        <v>8245</v>
      </c>
      <c r="I1547" s="12">
        <v>42383.17460648148</v>
      </c>
      <c r="J1547" s="12">
        <v>42323.17460648148</v>
      </c>
      <c r="K1547" t="b">
        <v>0</v>
      </c>
      <c r="L1547">
        <v>12</v>
      </c>
      <c r="M1547" t="b">
        <v>1</v>
      </c>
      <c r="N1547" s="15" t="s">
        <v>8314</v>
      </c>
      <c r="O1547" t="s">
        <v>8315</v>
      </c>
    </row>
    <row r="1548" spans="1:15" ht="48" x14ac:dyDescent="0.2">
      <c r="A1548">
        <v>2283</v>
      </c>
      <c r="B1548" s="3" t="s">
        <v>2284</v>
      </c>
      <c r="C1548" s="3" t="s">
        <v>6393</v>
      </c>
      <c r="D1548" s="6">
        <v>3000</v>
      </c>
      <c r="E1548" s="8">
        <v>3025.66</v>
      </c>
      <c r="F1548" t="s">
        <v>8218</v>
      </c>
      <c r="G1548" t="s">
        <v>8223</v>
      </c>
      <c r="H1548" t="s">
        <v>8245</v>
      </c>
      <c r="I1548" s="12">
        <v>41038.083379629628</v>
      </c>
      <c r="J1548" s="12">
        <v>40978.125046296293</v>
      </c>
      <c r="K1548" t="b">
        <v>0</v>
      </c>
      <c r="L1548">
        <v>48</v>
      </c>
      <c r="M1548" t="b">
        <v>1</v>
      </c>
      <c r="N1548" s="15" t="s">
        <v>8314</v>
      </c>
      <c r="O1548" t="s">
        <v>8315</v>
      </c>
    </row>
    <row r="1549" spans="1:15" ht="32" x14ac:dyDescent="0.2">
      <c r="A1549">
        <v>2284</v>
      </c>
      <c r="B1549" s="3" t="s">
        <v>2285</v>
      </c>
      <c r="C1549" s="3" t="s">
        <v>6394</v>
      </c>
      <c r="D1549" s="6">
        <v>6000</v>
      </c>
      <c r="E1549" s="8">
        <v>6373.27</v>
      </c>
      <c r="F1549" t="s">
        <v>8218</v>
      </c>
      <c r="G1549" t="s">
        <v>8223</v>
      </c>
      <c r="H1549" t="s">
        <v>8245</v>
      </c>
      <c r="I1549" s="12">
        <v>40614.166666666664</v>
      </c>
      <c r="J1549" s="12">
        <v>40585.796817129631</v>
      </c>
      <c r="K1549" t="b">
        <v>0</v>
      </c>
      <c r="L1549">
        <v>59</v>
      </c>
      <c r="M1549" t="b">
        <v>1</v>
      </c>
      <c r="N1549" s="15" t="s">
        <v>8314</v>
      </c>
      <c r="O1549" t="s">
        <v>8315</v>
      </c>
    </row>
    <row r="1550" spans="1:15" ht="48" x14ac:dyDescent="0.2">
      <c r="A1550">
        <v>2285</v>
      </c>
      <c r="B1550" s="3" t="s">
        <v>2286</v>
      </c>
      <c r="C1550" s="3" t="s">
        <v>6395</v>
      </c>
      <c r="D1550" s="6">
        <v>3000</v>
      </c>
      <c r="E1550" s="8">
        <v>3641</v>
      </c>
      <c r="F1550" t="s">
        <v>8218</v>
      </c>
      <c r="G1550" t="s">
        <v>8223</v>
      </c>
      <c r="H1550" t="s">
        <v>8245</v>
      </c>
      <c r="I1550" s="12">
        <v>41089.185682870368</v>
      </c>
      <c r="J1550" s="12">
        <v>41059.185682870368</v>
      </c>
      <c r="K1550" t="b">
        <v>0</v>
      </c>
      <c r="L1550">
        <v>79</v>
      </c>
      <c r="M1550" t="b">
        <v>1</v>
      </c>
      <c r="N1550" s="15" t="s">
        <v>8314</v>
      </c>
      <c r="O1550" t="s">
        <v>8315</v>
      </c>
    </row>
    <row r="1551" spans="1:15" ht="48" x14ac:dyDescent="0.2">
      <c r="A1551">
        <v>2286</v>
      </c>
      <c r="B1551" s="3" t="s">
        <v>2287</v>
      </c>
      <c r="C1551" s="3" t="s">
        <v>6396</v>
      </c>
      <c r="D1551" s="6">
        <v>1500</v>
      </c>
      <c r="E1551" s="8">
        <v>1501</v>
      </c>
      <c r="F1551" t="s">
        <v>8218</v>
      </c>
      <c r="G1551" t="s">
        <v>8223</v>
      </c>
      <c r="H1551" t="s">
        <v>8245</v>
      </c>
      <c r="I1551" s="12">
        <v>41523.165972222225</v>
      </c>
      <c r="J1551" s="12">
        <v>41494.963587962964</v>
      </c>
      <c r="K1551" t="b">
        <v>0</v>
      </c>
      <c r="L1551">
        <v>14</v>
      </c>
      <c r="M1551" t="b">
        <v>1</v>
      </c>
      <c r="N1551" s="15" t="s">
        <v>8314</v>
      </c>
      <c r="O1551" t="s">
        <v>8315</v>
      </c>
    </row>
    <row r="1552" spans="1:15" ht="48" x14ac:dyDescent="0.2">
      <c r="A1552">
        <v>2287</v>
      </c>
      <c r="B1552" s="3" t="s">
        <v>2288</v>
      </c>
      <c r="C1552" s="3" t="s">
        <v>6397</v>
      </c>
      <c r="D1552" s="6">
        <v>4500</v>
      </c>
      <c r="E1552" s="8">
        <v>5398.99</v>
      </c>
      <c r="F1552" t="s">
        <v>8218</v>
      </c>
      <c r="G1552" t="s">
        <v>8223</v>
      </c>
      <c r="H1552" t="s">
        <v>8245</v>
      </c>
      <c r="I1552" s="12">
        <v>41813.667361111111</v>
      </c>
      <c r="J1552" s="12">
        <v>41792.667361111111</v>
      </c>
      <c r="K1552" t="b">
        <v>0</v>
      </c>
      <c r="L1552">
        <v>106</v>
      </c>
      <c r="M1552" t="b">
        <v>1</v>
      </c>
      <c r="N1552" s="15" t="s">
        <v>8314</v>
      </c>
      <c r="O1552" t="s">
        <v>8315</v>
      </c>
    </row>
    <row r="1553" spans="1:15" ht="48" x14ac:dyDescent="0.2">
      <c r="A1553">
        <v>2288</v>
      </c>
      <c r="B1553" s="3" t="s">
        <v>2289</v>
      </c>
      <c r="C1553" s="3" t="s">
        <v>6398</v>
      </c>
      <c r="D1553" s="6">
        <v>1000</v>
      </c>
      <c r="E1553" s="8">
        <v>1001</v>
      </c>
      <c r="F1553" t="s">
        <v>8218</v>
      </c>
      <c r="G1553" t="s">
        <v>8223</v>
      </c>
      <c r="H1553" t="s">
        <v>8245</v>
      </c>
      <c r="I1553" s="12">
        <v>41086.75</v>
      </c>
      <c r="J1553" s="12">
        <v>41067.827418981484</v>
      </c>
      <c r="K1553" t="b">
        <v>0</v>
      </c>
      <c r="L1553">
        <v>25</v>
      </c>
      <c r="M1553" t="b">
        <v>1</v>
      </c>
      <c r="N1553" s="15" t="s">
        <v>8314</v>
      </c>
      <c r="O1553" t="s">
        <v>8315</v>
      </c>
    </row>
    <row r="1554" spans="1:15" ht="48" x14ac:dyDescent="0.2">
      <c r="A1554">
        <v>2289</v>
      </c>
      <c r="B1554" s="3" t="s">
        <v>2290</v>
      </c>
      <c r="C1554" s="3" t="s">
        <v>6399</v>
      </c>
      <c r="D1554" s="6">
        <v>1500</v>
      </c>
      <c r="E1554" s="8">
        <v>1611</v>
      </c>
      <c r="F1554" t="s">
        <v>8218</v>
      </c>
      <c r="G1554" t="s">
        <v>8223</v>
      </c>
      <c r="H1554" t="s">
        <v>8245</v>
      </c>
      <c r="I1554" s="12">
        <v>41614.973611111112</v>
      </c>
      <c r="J1554" s="12">
        <v>41571.998379629629</v>
      </c>
      <c r="K1554" t="b">
        <v>0</v>
      </c>
      <c r="L1554">
        <v>25</v>
      </c>
      <c r="M1554" t="b">
        <v>1</v>
      </c>
      <c r="N1554" s="15" t="s">
        <v>8314</v>
      </c>
      <c r="O1554" t="s">
        <v>8315</v>
      </c>
    </row>
    <row r="1555" spans="1:15" ht="48" x14ac:dyDescent="0.2">
      <c r="A1555">
        <v>2290</v>
      </c>
      <c r="B1555" s="3" t="s">
        <v>2291</v>
      </c>
      <c r="C1555" s="3" t="s">
        <v>6400</v>
      </c>
      <c r="D1555" s="6">
        <v>1500</v>
      </c>
      <c r="E1555" s="8">
        <v>1561</v>
      </c>
      <c r="F1555" t="s">
        <v>8218</v>
      </c>
      <c r="G1555" t="s">
        <v>8223</v>
      </c>
      <c r="H1555" t="s">
        <v>8245</v>
      </c>
      <c r="I1555" s="12">
        <v>40148.708333333336</v>
      </c>
      <c r="J1555" s="12">
        <v>40070.253819444442</v>
      </c>
      <c r="K1555" t="b">
        <v>0</v>
      </c>
      <c r="L1555">
        <v>29</v>
      </c>
      <c r="M1555" t="b">
        <v>1</v>
      </c>
      <c r="N1555" s="15" t="s">
        <v>8314</v>
      </c>
      <c r="O1555" t="s">
        <v>8315</v>
      </c>
    </row>
    <row r="1556" spans="1:15" ht="48" x14ac:dyDescent="0.2">
      <c r="A1556">
        <v>2291</v>
      </c>
      <c r="B1556" s="3" t="s">
        <v>2292</v>
      </c>
      <c r="C1556" s="3" t="s">
        <v>6401</v>
      </c>
      <c r="D1556" s="6">
        <v>2500</v>
      </c>
      <c r="E1556" s="8">
        <v>4320</v>
      </c>
      <c r="F1556" t="s">
        <v>8218</v>
      </c>
      <c r="G1556" t="s">
        <v>8223</v>
      </c>
      <c r="H1556" t="s">
        <v>8245</v>
      </c>
      <c r="I1556" s="12">
        <v>41022.166666666664</v>
      </c>
      <c r="J1556" s="12">
        <v>40987.977060185185</v>
      </c>
      <c r="K1556" t="b">
        <v>0</v>
      </c>
      <c r="L1556">
        <v>43</v>
      </c>
      <c r="M1556" t="b">
        <v>1</v>
      </c>
      <c r="N1556" s="15" t="s">
        <v>8314</v>
      </c>
      <c r="O1556" t="s">
        <v>8315</v>
      </c>
    </row>
    <row r="1557" spans="1:15" ht="48" x14ac:dyDescent="0.2">
      <c r="A1557">
        <v>2292</v>
      </c>
      <c r="B1557" s="3" t="s">
        <v>2293</v>
      </c>
      <c r="C1557" s="3" t="s">
        <v>6402</v>
      </c>
      <c r="D1557" s="6">
        <v>2000</v>
      </c>
      <c r="E1557" s="8">
        <v>2145.0100000000002</v>
      </c>
      <c r="F1557" t="s">
        <v>8218</v>
      </c>
      <c r="G1557" t="s">
        <v>8223</v>
      </c>
      <c r="H1557" t="s">
        <v>8245</v>
      </c>
      <c r="I1557" s="12">
        <v>41017.697638888887</v>
      </c>
      <c r="J1557" s="12">
        <v>40987.697638888887</v>
      </c>
      <c r="K1557" t="b">
        <v>0</v>
      </c>
      <c r="L1557">
        <v>46</v>
      </c>
      <c r="M1557" t="b">
        <v>1</v>
      </c>
      <c r="N1557" s="15" t="s">
        <v>8314</v>
      </c>
      <c r="O1557" t="s">
        <v>8315</v>
      </c>
    </row>
    <row r="1558" spans="1:15" ht="32" x14ac:dyDescent="0.2">
      <c r="A1558">
        <v>2293</v>
      </c>
      <c r="B1558" s="3" t="s">
        <v>2294</v>
      </c>
      <c r="C1558" s="3" t="s">
        <v>6403</v>
      </c>
      <c r="D1558" s="6">
        <v>850</v>
      </c>
      <c r="E1558" s="8">
        <v>920</v>
      </c>
      <c r="F1558" t="s">
        <v>8218</v>
      </c>
      <c r="G1558" t="s">
        <v>8223</v>
      </c>
      <c r="H1558" t="s">
        <v>8245</v>
      </c>
      <c r="I1558" s="12">
        <v>41177.165972222225</v>
      </c>
      <c r="J1558" s="12">
        <v>41151.708321759259</v>
      </c>
      <c r="K1558" t="b">
        <v>0</v>
      </c>
      <c r="L1558">
        <v>27</v>
      </c>
      <c r="M1558" t="b">
        <v>1</v>
      </c>
      <c r="N1558" s="15" t="s">
        <v>8314</v>
      </c>
      <c r="O1558" t="s">
        <v>8315</v>
      </c>
    </row>
    <row r="1559" spans="1:15" ht="48" x14ac:dyDescent="0.2">
      <c r="A1559">
        <v>2294</v>
      </c>
      <c r="B1559" s="3" t="s">
        <v>2295</v>
      </c>
      <c r="C1559" s="3" t="s">
        <v>6404</v>
      </c>
      <c r="D1559" s="6">
        <v>5000</v>
      </c>
      <c r="E1559" s="8">
        <v>7304.04</v>
      </c>
      <c r="F1559" t="s">
        <v>8218</v>
      </c>
      <c r="G1559" t="s">
        <v>8223</v>
      </c>
      <c r="H1559" t="s">
        <v>8245</v>
      </c>
      <c r="I1559" s="12">
        <v>41294.72314814815</v>
      </c>
      <c r="J1559" s="12">
        <v>41264.72314814815</v>
      </c>
      <c r="K1559" t="b">
        <v>0</v>
      </c>
      <c r="L1559">
        <v>112</v>
      </c>
      <c r="M1559" t="b">
        <v>1</v>
      </c>
      <c r="N1559" s="15" t="s">
        <v>8314</v>
      </c>
      <c r="O1559" t="s">
        <v>8315</v>
      </c>
    </row>
    <row r="1560" spans="1:15" ht="48" x14ac:dyDescent="0.2">
      <c r="A1560">
        <v>2295</v>
      </c>
      <c r="B1560" s="3" t="s">
        <v>2296</v>
      </c>
      <c r="C1560" s="3" t="s">
        <v>6405</v>
      </c>
      <c r="D1560" s="6">
        <v>1200</v>
      </c>
      <c r="E1560" s="8">
        <v>1503</v>
      </c>
      <c r="F1560" t="s">
        <v>8218</v>
      </c>
      <c r="G1560" t="s">
        <v>8223</v>
      </c>
      <c r="H1560" t="s">
        <v>8245</v>
      </c>
      <c r="I1560" s="12">
        <v>41300.954351851848</v>
      </c>
      <c r="J1560" s="12">
        <v>41270.954351851848</v>
      </c>
      <c r="K1560" t="b">
        <v>0</v>
      </c>
      <c r="L1560">
        <v>34</v>
      </c>
      <c r="M1560" t="b">
        <v>1</v>
      </c>
      <c r="N1560" s="15" t="s">
        <v>8314</v>
      </c>
      <c r="O1560" t="s">
        <v>8315</v>
      </c>
    </row>
    <row r="1561" spans="1:15" ht="48" x14ac:dyDescent="0.2">
      <c r="A1561">
        <v>2296</v>
      </c>
      <c r="B1561" s="3" t="s">
        <v>2297</v>
      </c>
      <c r="C1561" s="3" t="s">
        <v>6406</v>
      </c>
      <c r="D1561" s="6">
        <v>7000</v>
      </c>
      <c r="E1561" s="8">
        <v>10435</v>
      </c>
      <c r="F1561" t="s">
        <v>8218</v>
      </c>
      <c r="G1561" t="s">
        <v>8223</v>
      </c>
      <c r="H1561" t="s">
        <v>8245</v>
      </c>
      <c r="I1561" s="12">
        <v>40962.731782407405</v>
      </c>
      <c r="J1561" s="12">
        <v>40927.731782407405</v>
      </c>
      <c r="K1561" t="b">
        <v>0</v>
      </c>
      <c r="L1561">
        <v>145</v>
      </c>
      <c r="M1561" t="b">
        <v>1</v>
      </c>
      <c r="N1561" s="15" t="s">
        <v>8314</v>
      </c>
      <c r="O1561" t="s">
        <v>8315</v>
      </c>
    </row>
    <row r="1562" spans="1:15" ht="32" x14ac:dyDescent="0.2">
      <c r="A1562">
        <v>2297</v>
      </c>
      <c r="B1562" s="3" t="s">
        <v>2298</v>
      </c>
      <c r="C1562" s="3" t="s">
        <v>6407</v>
      </c>
      <c r="D1562" s="6">
        <v>1000</v>
      </c>
      <c r="E1562" s="8">
        <v>1006</v>
      </c>
      <c r="F1562" t="s">
        <v>8218</v>
      </c>
      <c r="G1562" t="s">
        <v>8223</v>
      </c>
      <c r="H1562" t="s">
        <v>8245</v>
      </c>
      <c r="I1562" s="12">
        <v>40982.165972222225</v>
      </c>
      <c r="J1562" s="12">
        <v>40948.042233796295</v>
      </c>
      <c r="K1562" t="b">
        <v>0</v>
      </c>
      <c r="L1562">
        <v>19</v>
      </c>
      <c r="M1562" t="b">
        <v>1</v>
      </c>
      <c r="N1562" s="15" t="s">
        <v>8314</v>
      </c>
      <c r="O1562" t="s">
        <v>8315</v>
      </c>
    </row>
    <row r="1563" spans="1:15" ht="48" x14ac:dyDescent="0.2">
      <c r="A1563">
        <v>2298</v>
      </c>
      <c r="B1563" s="3" t="s">
        <v>2299</v>
      </c>
      <c r="C1563" s="3" t="s">
        <v>6408</v>
      </c>
      <c r="D1563" s="6">
        <v>30000</v>
      </c>
      <c r="E1563" s="8">
        <v>31522</v>
      </c>
      <c r="F1563" t="s">
        <v>8218</v>
      </c>
      <c r="G1563" t="s">
        <v>8223</v>
      </c>
      <c r="H1563" t="s">
        <v>8245</v>
      </c>
      <c r="I1563" s="12">
        <v>41724.798993055556</v>
      </c>
      <c r="J1563" s="12">
        <v>41694.84065972222</v>
      </c>
      <c r="K1563" t="b">
        <v>0</v>
      </c>
      <c r="L1563">
        <v>288</v>
      </c>
      <c r="M1563" t="b">
        <v>1</v>
      </c>
      <c r="N1563" s="15" t="s">
        <v>8314</v>
      </c>
      <c r="O1563" t="s">
        <v>8315</v>
      </c>
    </row>
    <row r="1564" spans="1:15" ht="48" x14ac:dyDescent="0.2">
      <c r="A1564">
        <v>2299</v>
      </c>
      <c r="B1564" s="3" t="s">
        <v>2300</v>
      </c>
      <c r="C1564" s="3" t="s">
        <v>6409</v>
      </c>
      <c r="D1564" s="6">
        <v>300</v>
      </c>
      <c r="E1564" s="8">
        <v>1050.5</v>
      </c>
      <c r="F1564" t="s">
        <v>8218</v>
      </c>
      <c r="G1564" t="s">
        <v>8223</v>
      </c>
      <c r="H1564" t="s">
        <v>8245</v>
      </c>
      <c r="I1564" s="12">
        <v>40580.032511574071</v>
      </c>
      <c r="J1564" s="12">
        <v>40565.032511574071</v>
      </c>
      <c r="K1564" t="b">
        <v>0</v>
      </c>
      <c r="L1564">
        <v>14</v>
      </c>
      <c r="M1564" t="b">
        <v>1</v>
      </c>
      <c r="N1564" s="15" t="s">
        <v>8314</v>
      </c>
      <c r="O1564" t="s">
        <v>8315</v>
      </c>
    </row>
    <row r="1565" spans="1:15" ht="48" x14ac:dyDescent="0.2">
      <c r="A1565">
        <v>2300</v>
      </c>
      <c r="B1565" s="3" t="s">
        <v>2301</v>
      </c>
      <c r="C1565" s="3" t="s">
        <v>6410</v>
      </c>
      <c r="D1565" s="6">
        <v>800</v>
      </c>
      <c r="E1565" s="8">
        <v>810</v>
      </c>
      <c r="F1565" t="s">
        <v>8218</v>
      </c>
      <c r="G1565" t="s">
        <v>8223</v>
      </c>
      <c r="H1565" t="s">
        <v>8245</v>
      </c>
      <c r="I1565" s="12">
        <v>41088.727037037039</v>
      </c>
      <c r="J1565" s="12">
        <v>41074.727037037039</v>
      </c>
      <c r="K1565" t="b">
        <v>0</v>
      </c>
      <c r="L1565">
        <v>7</v>
      </c>
      <c r="M1565" t="b">
        <v>1</v>
      </c>
      <c r="N1565" s="15" t="s">
        <v>8314</v>
      </c>
      <c r="O1565" t="s">
        <v>8315</v>
      </c>
    </row>
    <row r="1566" spans="1:15" ht="32" x14ac:dyDescent="0.2">
      <c r="A1566">
        <v>2301</v>
      </c>
      <c r="B1566" s="3" t="s">
        <v>2302</v>
      </c>
      <c r="C1566" s="3" t="s">
        <v>6411</v>
      </c>
      <c r="D1566" s="6">
        <v>5000</v>
      </c>
      <c r="E1566" s="8">
        <v>6680.22</v>
      </c>
      <c r="F1566" t="s">
        <v>8218</v>
      </c>
      <c r="G1566" t="s">
        <v>8223</v>
      </c>
      <c r="H1566" t="s">
        <v>8245</v>
      </c>
      <c r="I1566" s="12">
        <v>41446.146944444445</v>
      </c>
      <c r="J1566" s="12">
        <v>41416.146944444445</v>
      </c>
      <c r="K1566" t="b">
        <v>1</v>
      </c>
      <c r="L1566">
        <v>211</v>
      </c>
      <c r="M1566" t="b">
        <v>1</v>
      </c>
      <c r="N1566" s="15" t="s">
        <v>8314</v>
      </c>
      <c r="O1566" t="s">
        <v>8318</v>
      </c>
    </row>
    <row r="1567" spans="1:15" ht="48" x14ac:dyDescent="0.2">
      <c r="A1567">
        <v>2302</v>
      </c>
      <c r="B1567" s="3" t="s">
        <v>2303</v>
      </c>
      <c r="C1567" s="3" t="s">
        <v>6412</v>
      </c>
      <c r="D1567" s="6">
        <v>2300</v>
      </c>
      <c r="E1567" s="8">
        <v>3925</v>
      </c>
      <c r="F1567" t="s">
        <v>8218</v>
      </c>
      <c r="G1567" t="s">
        <v>8223</v>
      </c>
      <c r="H1567" t="s">
        <v>8245</v>
      </c>
      <c r="I1567" s="12">
        <v>41639.291666666664</v>
      </c>
      <c r="J1567" s="12">
        <v>41605.868449074071</v>
      </c>
      <c r="K1567" t="b">
        <v>1</v>
      </c>
      <c r="L1567">
        <v>85</v>
      </c>
      <c r="M1567" t="b">
        <v>1</v>
      </c>
      <c r="N1567" s="15" t="s">
        <v>8314</v>
      </c>
      <c r="O1567" t="s">
        <v>8318</v>
      </c>
    </row>
    <row r="1568" spans="1:15" ht="48" x14ac:dyDescent="0.2">
      <c r="A1568">
        <v>2303</v>
      </c>
      <c r="B1568" s="3" t="s">
        <v>2304</v>
      </c>
      <c r="C1568" s="3" t="s">
        <v>6413</v>
      </c>
      <c r="D1568" s="6">
        <v>6450</v>
      </c>
      <c r="E1568" s="8">
        <v>7053.61</v>
      </c>
      <c r="F1568" t="s">
        <v>8218</v>
      </c>
      <c r="G1568" t="s">
        <v>8223</v>
      </c>
      <c r="H1568" t="s">
        <v>8245</v>
      </c>
      <c r="I1568" s="12">
        <v>40890.152731481481</v>
      </c>
      <c r="J1568" s="12">
        <v>40850.111064814817</v>
      </c>
      <c r="K1568" t="b">
        <v>1</v>
      </c>
      <c r="L1568">
        <v>103</v>
      </c>
      <c r="M1568" t="b">
        <v>1</v>
      </c>
      <c r="N1568" s="15" t="s">
        <v>8314</v>
      </c>
      <c r="O1568" t="s">
        <v>8318</v>
      </c>
    </row>
    <row r="1569" spans="1:15" ht="48" x14ac:dyDescent="0.2">
      <c r="A1569">
        <v>2304</v>
      </c>
      <c r="B1569" s="3" t="s">
        <v>2305</v>
      </c>
      <c r="C1569" s="3" t="s">
        <v>6414</v>
      </c>
      <c r="D1569" s="6">
        <v>6000</v>
      </c>
      <c r="E1569" s="8">
        <v>6042.02</v>
      </c>
      <c r="F1569" t="s">
        <v>8218</v>
      </c>
      <c r="G1569" t="s">
        <v>8223</v>
      </c>
      <c r="H1569" t="s">
        <v>8245</v>
      </c>
      <c r="I1569" s="12">
        <v>40544.207638888889</v>
      </c>
      <c r="J1569" s="12">
        <v>40502.815868055557</v>
      </c>
      <c r="K1569" t="b">
        <v>1</v>
      </c>
      <c r="L1569">
        <v>113</v>
      </c>
      <c r="M1569" t="b">
        <v>1</v>
      </c>
      <c r="N1569" s="15" t="s">
        <v>8314</v>
      </c>
      <c r="O1569" t="s">
        <v>8318</v>
      </c>
    </row>
    <row r="1570" spans="1:15" ht="48" x14ac:dyDescent="0.2">
      <c r="A1570">
        <v>2305</v>
      </c>
      <c r="B1570" s="3" t="s">
        <v>2306</v>
      </c>
      <c r="C1570" s="3" t="s">
        <v>6415</v>
      </c>
      <c r="D1570" s="6">
        <v>18000</v>
      </c>
      <c r="E1570" s="8">
        <v>18221</v>
      </c>
      <c r="F1570" t="s">
        <v>8218</v>
      </c>
      <c r="G1570" t="s">
        <v>8223</v>
      </c>
      <c r="H1570" t="s">
        <v>8245</v>
      </c>
      <c r="I1570" s="12">
        <v>41859.75</v>
      </c>
      <c r="J1570" s="12">
        <v>41834.695277777777</v>
      </c>
      <c r="K1570" t="b">
        <v>1</v>
      </c>
      <c r="L1570">
        <v>167</v>
      </c>
      <c r="M1570" t="b">
        <v>1</v>
      </c>
      <c r="N1570" s="15" t="s">
        <v>8314</v>
      </c>
      <c r="O1570" t="s">
        <v>8318</v>
      </c>
    </row>
    <row r="1571" spans="1:15" ht="48" x14ac:dyDescent="0.2">
      <c r="A1571">
        <v>2306</v>
      </c>
      <c r="B1571" s="3" t="s">
        <v>2307</v>
      </c>
      <c r="C1571" s="3" t="s">
        <v>6416</v>
      </c>
      <c r="D1571" s="6">
        <v>3500</v>
      </c>
      <c r="E1571" s="8">
        <v>3736.55</v>
      </c>
      <c r="F1571" t="s">
        <v>8218</v>
      </c>
      <c r="G1571" t="s">
        <v>8223</v>
      </c>
      <c r="H1571" t="s">
        <v>8245</v>
      </c>
      <c r="I1571" s="12">
        <v>40978.16815972222</v>
      </c>
      <c r="J1571" s="12">
        <v>40948.16815972222</v>
      </c>
      <c r="K1571" t="b">
        <v>1</v>
      </c>
      <c r="L1571">
        <v>73</v>
      </c>
      <c r="M1571" t="b">
        <v>1</v>
      </c>
      <c r="N1571" s="15" t="s">
        <v>8314</v>
      </c>
      <c r="O1571" t="s">
        <v>8318</v>
      </c>
    </row>
    <row r="1572" spans="1:15" ht="48" x14ac:dyDescent="0.2">
      <c r="A1572">
        <v>2307</v>
      </c>
      <c r="B1572" s="3" t="s">
        <v>2308</v>
      </c>
      <c r="C1572" s="3" t="s">
        <v>6417</v>
      </c>
      <c r="D1572" s="6">
        <v>1964.47</v>
      </c>
      <c r="E1572" s="8">
        <v>2095.2600000000002</v>
      </c>
      <c r="F1572" t="s">
        <v>8218</v>
      </c>
      <c r="G1572" t="s">
        <v>8223</v>
      </c>
      <c r="H1572" t="s">
        <v>8245</v>
      </c>
      <c r="I1572" s="12">
        <v>41034.802407407406</v>
      </c>
      <c r="J1572" s="12">
        <v>41004.802465277775</v>
      </c>
      <c r="K1572" t="b">
        <v>1</v>
      </c>
      <c r="L1572">
        <v>75</v>
      </c>
      <c r="M1572" t="b">
        <v>1</v>
      </c>
      <c r="N1572" s="15" t="s">
        <v>8314</v>
      </c>
      <c r="O1572" t="s">
        <v>8318</v>
      </c>
    </row>
    <row r="1573" spans="1:15" ht="48" x14ac:dyDescent="0.2">
      <c r="A1573">
        <v>2308</v>
      </c>
      <c r="B1573" s="3" t="s">
        <v>2309</v>
      </c>
      <c r="C1573" s="3" t="s">
        <v>6418</v>
      </c>
      <c r="D1573" s="6">
        <v>50000</v>
      </c>
      <c r="E1573" s="8">
        <v>50653.11</v>
      </c>
      <c r="F1573" t="s">
        <v>8218</v>
      </c>
      <c r="G1573" t="s">
        <v>8223</v>
      </c>
      <c r="H1573" t="s">
        <v>8245</v>
      </c>
      <c r="I1573" s="12">
        <v>41880.041666666664</v>
      </c>
      <c r="J1573" s="12">
        <v>41851.962916666671</v>
      </c>
      <c r="K1573" t="b">
        <v>1</v>
      </c>
      <c r="L1573">
        <v>614</v>
      </c>
      <c r="M1573" t="b">
        <v>1</v>
      </c>
      <c r="N1573" s="15" t="s">
        <v>8314</v>
      </c>
      <c r="O1573" t="s">
        <v>8318</v>
      </c>
    </row>
    <row r="1574" spans="1:15" ht="48" x14ac:dyDescent="0.2">
      <c r="A1574">
        <v>2309</v>
      </c>
      <c r="B1574" s="3" t="s">
        <v>2310</v>
      </c>
      <c r="C1574" s="3" t="s">
        <v>6419</v>
      </c>
      <c r="D1574" s="6">
        <v>6000</v>
      </c>
      <c r="E1574" s="8">
        <v>6400.47</v>
      </c>
      <c r="F1574" t="s">
        <v>8218</v>
      </c>
      <c r="G1574" t="s">
        <v>8223</v>
      </c>
      <c r="H1574" t="s">
        <v>8245</v>
      </c>
      <c r="I1574" s="12">
        <v>41342.987696759257</v>
      </c>
      <c r="J1574" s="12">
        <v>41307.987696759257</v>
      </c>
      <c r="K1574" t="b">
        <v>1</v>
      </c>
      <c r="L1574">
        <v>107</v>
      </c>
      <c r="M1574" t="b">
        <v>1</v>
      </c>
      <c r="N1574" s="15" t="s">
        <v>8314</v>
      </c>
      <c r="O1574" t="s">
        <v>8318</v>
      </c>
    </row>
    <row r="1575" spans="1:15" ht="48" x14ac:dyDescent="0.2">
      <c r="A1575">
        <v>2310</v>
      </c>
      <c r="B1575" s="3" t="s">
        <v>2311</v>
      </c>
      <c r="C1575" s="3" t="s">
        <v>6420</v>
      </c>
      <c r="D1575" s="6">
        <v>18500</v>
      </c>
      <c r="E1575" s="8">
        <v>79335.360000000001</v>
      </c>
      <c r="F1575" t="s">
        <v>8218</v>
      </c>
      <c r="G1575" t="s">
        <v>8223</v>
      </c>
      <c r="H1575" t="s">
        <v>8245</v>
      </c>
      <c r="I1575" s="12">
        <v>41354.752488425926</v>
      </c>
      <c r="J1575" s="12">
        <v>41324.79415509259</v>
      </c>
      <c r="K1575" t="b">
        <v>1</v>
      </c>
      <c r="L1575">
        <v>1224</v>
      </c>
      <c r="M1575" t="b">
        <v>1</v>
      </c>
      <c r="N1575" s="15" t="s">
        <v>8314</v>
      </c>
      <c r="O1575" t="s">
        <v>8318</v>
      </c>
    </row>
    <row r="1576" spans="1:15" ht="48" x14ac:dyDescent="0.2">
      <c r="A1576">
        <v>2311</v>
      </c>
      <c r="B1576" s="3" t="s">
        <v>2312</v>
      </c>
      <c r="C1576" s="3" t="s">
        <v>6421</v>
      </c>
      <c r="D1576" s="6">
        <v>9000</v>
      </c>
      <c r="E1576" s="8">
        <v>9370</v>
      </c>
      <c r="F1576" t="s">
        <v>8218</v>
      </c>
      <c r="G1576" t="s">
        <v>8223</v>
      </c>
      <c r="H1576" t="s">
        <v>8245</v>
      </c>
      <c r="I1576" s="12">
        <v>41766.004502314812</v>
      </c>
      <c r="J1576" s="12">
        <v>41736.004502314812</v>
      </c>
      <c r="K1576" t="b">
        <v>1</v>
      </c>
      <c r="L1576">
        <v>104</v>
      </c>
      <c r="M1576" t="b">
        <v>1</v>
      </c>
      <c r="N1576" s="15" t="s">
        <v>8314</v>
      </c>
      <c r="O1576" t="s">
        <v>8318</v>
      </c>
    </row>
    <row r="1577" spans="1:15" ht="48" x14ac:dyDescent="0.2">
      <c r="A1577">
        <v>2312</v>
      </c>
      <c r="B1577" s="3" t="s">
        <v>2313</v>
      </c>
      <c r="C1577" s="3" t="s">
        <v>6422</v>
      </c>
      <c r="D1577" s="6">
        <v>3000</v>
      </c>
      <c r="E1577" s="8">
        <v>3236</v>
      </c>
      <c r="F1577" t="s">
        <v>8218</v>
      </c>
      <c r="G1577" t="s">
        <v>8223</v>
      </c>
      <c r="H1577" t="s">
        <v>8245</v>
      </c>
      <c r="I1577" s="12">
        <v>41747.958333333336</v>
      </c>
      <c r="J1577" s="12">
        <v>41716.632847222223</v>
      </c>
      <c r="K1577" t="b">
        <v>1</v>
      </c>
      <c r="L1577">
        <v>79</v>
      </c>
      <c r="M1577" t="b">
        <v>1</v>
      </c>
      <c r="N1577" s="15" t="s">
        <v>8314</v>
      </c>
      <c r="O1577" t="s">
        <v>8318</v>
      </c>
    </row>
    <row r="1578" spans="1:15" ht="32" x14ac:dyDescent="0.2">
      <c r="A1578">
        <v>2313</v>
      </c>
      <c r="B1578" s="3" t="s">
        <v>2314</v>
      </c>
      <c r="C1578" s="3" t="s">
        <v>6423</v>
      </c>
      <c r="D1578" s="6">
        <v>5000</v>
      </c>
      <c r="E1578" s="8">
        <v>8792.02</v>
      </c>
      <c r="F1578" t="s">
        <v>8218</v>
      </c>
      <c r="G1578" t="s">
        <v>8223</v>
      </c>
      <c r="H1578" t="s">
        <v>8245</v>
      </c>
      <c r="I1578" s="12">
        <v>41032.958634259259</v>
      </c>
      <c r="J1578" s="12">
        <v>41002.958634259259</v>
      </c>
      <c r="K1578" t="b">
        <v>1</v>
      </c>
      <c r="L1578">
        <v>157</v>
      </c>
      <c r="M1578" t="b">
        <v>1</v>
      </c>
      <c r="N1578" s="15" t="s">
        <v>8314</v>
      </c>
      <c r="O1578" t="s">
        <v>8318</v>
      </c>
    </row>
    <row r="1579" spans="1:15" ht="48" x14ac:dyDescent="0.2">
      <c r="A1579">
        <v>2314</v>
      </c>
      <c r="B1579" s="3" t="s">
        <v>2315</v>
      </c>
      <c r="C1579" s="3" t="s">
        <v>6424</v>
      </c>
      <c r="D1579" s="6">
        <v>1200</v>
      </c>
      <c r="E1579" s="8">
        <v>1883.64</v>
      </c>
      <c r="F1579" t="s">
        <v>8218</v>
      </c>
      <c r="G1579" t="s">
        <v>8223</v>
      </c>
      <c r="H1579" t="s">
        <v>8245</v>
      </c>
      <c r="I1579" s="12">
        <v>41067.551585648151</v>
      </c>
      <c r="J1579" s="12">
        <v>41037.551585648151</v>
      </c>
      <c r="K1579" t="b">
        <v>1</v>
      </c>
      <c r="L1579">
        <v>50</v>
      </c>
      <c r="M1579" t="b">
        <v>1</v>
      </c>
      <c r="N1579" s="15" t="s">
        <v>8314</v>
      </c>
      <c r="O1579" t="s">
        <v>8318</v>
      </c>
    </row>
    <row r="1580" spans="1:15" ht="32" x14ac:dyDescent="0.2">
      <c r="A1580">
        <v>2315</v>
      </c>
      <c r="B1580" s="3" t="s">
        <v>2316</v>
      </c>
      <c r="C1580" s="3" t="s">
        <v>6425</v>
      </c>
      <c r="D1580" s="6">
        <v>2500</v>
      </c>
      <c r="E1580" s="8">
        <v>2565</v>
      </c>
      <c r="F1580" t="s">
        <v>8218</v>
      </c>
      <c r="G1580" t="s">
        <v>8223</v>
      </c>
      <c r="H1580" t="s">
        <v>8245</v>
      </c>
      <c r="I1580" s="12">
        <v>41034.72619212963</v>
      </c>
      <c r="J1580" s="12">
        <v>41004.72619212963</v>
      </c>
      <c r="K1580" t="b">
        <v>1</v>
      </c>
      <c r="L1580">
        <v>64</v>
      </c>
      <c r="M1580" t="b">
        <v>1</v>
      </c>
      <c r="N1580" s="15" t="s">
        <v>8314</v>
      </c>
      <c r="O1580" t="s">
        <v>8318</v>
      </c>
    </row>
    <row r="1581" spans="1:15" ht="48" x14ac:dyDescent="0.2">
      <c r="A1581">
        <v>2316</v>
      </c>
      <c r="B1581" s="3" t="s">
        <v>2317</v>
      </c>
      <c r="C1581" s="3" t="s">
        <v>6426</v>
      </c>
      <c r="D1581" s="6">
        <v>15000</v>
      </c>
      <c r="E1581" s="8">
        <v>15606.4</v>
      </c>
      <c r="F1581" t="s">
        <v>8218</v>
      </c>
      <c r="G1581" t="s">
        <v>8223</v>
      </c>
      <c r="H1581" t="s">
        <v>8245</v>
      </c>
      <c r="I1581" s="12">
        <v>40156.76666666667</v>
      </c>
      <c r="J1581" s="12">
        <v>40079.725115740745</v>
      </c>
      <c r="K1581" t="b">
        <v>1</v>
      </c>
      <c r="L1581">
        <v>200</v>
      </c>
      <c r="M1581" t="b">
        <v>1</v>
      </c>
      <c r="N1581" s="15" t="s">
        <v>8314</v>
      </c>
      <c r="O1581" t="s">
        <v>8318</v>
      </c>
    </row>
    <row r="1582" spans="1:15" ht="48" x14ac:dyDescent="0.2">
      <c r="A1582">
        <v>2317</v>
      </c>
      <c r="B1582" s="3" t="s">
        <v>2318</v>
      </c>
      <c r="C1582" s="3" t="s">
        <v>6427</v>
      </c>
      <c r="D1582" s="6">
        <v>400</v>
      </c>
      <c r="E1582" s="8">
        <v>416</v>
      </c>
      <c r="F1582" t="s">
        <v>8218</v>
      </c>
      <c r="G1582" t="s">
        <v>8223</v>
      </c>
      <c r="H1582" t="s">
        <v>8245</v>
      </c>
      <c r="I1582" s="12">
        <v>40224.208333333336</v>
      </c>
      <c r="J1582" s="12">
        <v>40192.542233796295</v>
      </c>
      <c r="K1582" t="b">
        <v>1</v>
      </c>
      <c r="L1582">
        <v>22</v>
      </c>
      <c r="M1582" t="b">
        <v>1</v>
      </c>
      <c r="N1582" s="15" t="s">
        <v>8314</v>
      </c>
      <c r="O1582" t="s">
        <v>8318</v>
      </c>
    </row>
    <row r="1583" spans="1:15" ht="64" x14ac:dyDescent="0.2">
      <c r="A1583">
        <v>2318</v>
      </c>
      <c r="B1583" s="3" t="s">
        <v>2319</v>
      </c>
      <c r="C1583" s="3" t="s">
        <v>6428</v>
      </c>
      <c r="D1583" s="6">
        <v>5000</v>
      </c>
      <c r="E1583" s="8">
        <v>6053</v>
      </c>
      <c r="F1583" t="s">
        <v>8218</v>
      </c>
      <c r="G1583" t="s">
        <v>8223</v>
      </c>
      <c r="H1583" t="s">
        <v>8245</v>
      </c>
      <c r="I1583" s="12">
        <v>40082.165972222225</v>
      </c>
      <c r="J1583" s="12">
        <v>40050.643680555557</v>
      </c>
      <c r="K1583" t="b">
        <v>1</v>
      </c>
      <c r="L1583">
        <v>163</v>
      </c>
      <c r="M1583" t="b">
        <v>1</v>
      </c>
      <c r="N1583" s="15" t="s">
        <v>8314</v>
      </c>
      <c r="O1583" t="s">
        <v>8318</v>
      </c>
    </row>
    <row r="1584" spans="1:15" ht="48" x14ac:dyDescent="0.2">
      <c r="A1584">
        <v>2319</v>
      </c>
      <c r="B1584" s="3" t="s">
        <v>2320</v>
      </c>
      <c r="C1584" s="3" t="s">
        <v>6429</v>
      </c>
      <c r="D1584" s="6">
        <v>3000</v>
      </c>
      <c r="E1584" s="8">
        <v>3231</v>
      </c>
      <c r="F1584" t="s">
        <v>8218</v>
      </c>
      <c r="G1584" t="s">
        <v>8223</v>
      </c>
      <c r="H1584" t="s">
        <v>8245</v>
      </c>
      <c r="I1584" s="12">
        <v>41623.082002314812</v>
      </c>
      <c r="J1584" s="12">
        <v>41593.082002314812</v>
      </c>
      <c r="K1584" t="b">
        <v>1</v>
      </c>
      <c r="L1584">
        <v>77</v>
      </c>
      <c r="M1584" t="b">
        <v>1</v>
      </c>
      <c r="N1584" s="15" t="s">
        <v>8314</v>
      </c>
      <c r="O1584" t="s">
        <v>8318</v>
      </c>
    </row>
    <row r="1585" spans="1:15" ht="48" x14ac:dyDescent="0.2">
      <c r="A1585">
        <v>2320</v>
      </c>
      <c r="B1585" s="3" t="s">
        <v>2321</v>
      </c>
      <c r="C1585" s="3" t="s">
        <v>6430</v>
      </c>
      <c r="D1585" s="6">
        <v>5000</v>
      </c>
      <c r="E1585" s="8">
        <v>5433</v>
      </c>
      <c r="F1585" t="s">
        <v>8218</v>
      </c>
      <c r="G1585" t="s">
        <v>8223</v>
      </c>
      <c r="H1585" t="s">
        <v>8245</v>
      </c>
      <c r="I1585" s="12">
        <v>41731.775462962964</v>
      </c>
      <c r="J1585" s="12">
        <v>41696.817129629628</v>
      </c>
      <c r="K1585" t="b">
        <v>1</v>
      </c>
      <c r="L1585">
        <v>89</v>
      </c>
      <c r="M1585" t="b">
        <v>1</v>
      </c>
      <c r="N1585" s="15" t="s">
        <v>8314</v>
      </c>
      <c r="O1585" t="s">
        <v>8318</v>
      </c>
    </row>
    <row r="1586" spans="1:15" ht="48" x14ac:dyDescent="0.2">
      <c r="A1586">
        <v>2461</v>
      </c>
      <c r="B1586" s="3" t="s">
        <v>2462</v>
      </c>
      <c r="C1586" s="3" t="s">
        <v>6571</v>
      </c>
      <c r="D1586" s="6">
        <v>7500</v>
      </c>
      <c r="E1586" s="8">
        <v>7785</v>
      </c>
      <c r="F1586" t="s">
        <v>8218</v>
      </c>
      <c r="G1586" t="s">
        <v>8223</v>
      </c>
      <c r="H1586" t="s">
        <v>8245</v>
      </c>
      <c r="I1586" s="12">
        <v>40817.125</v>
      </c>
      <c r="J1586" s="12">
        <v>40784.012696759259</v>
      </c>
      <c r="K1586" t="b">
        <v>0</v>
      </c>
      <c r="L1586">
        <v>86</v>
      </c>
      <c r="M1586" t="b">
        <v>1</v>
      </c>
      <c r="N1586" s="15" t="s">
        <v>8314</v>
      </c>
      <c r="O1586" t="s">
        <v>8318</v>
      </c>
    </row>
    <row r="1587" spans="1:15" ht="48" x14ac:dyDescent="0.2">
      <c r="A1587">
        <v>2462</v>
      </c>
      <c r="B1587" s="3" t="s">
        <v>2463</v>
      </c>
      <c r="C1587" s="3" t="s">
        <v>6572</v>
      </c>
      <c r="D1587" s="6">
        <v>3000</v>
      </c>
      <c r="E1587" s="8">
        <v>3321.25</v>
      </c>
      <c r="F1587" t="s">
        <v>8218</v>
      </c>
      <c r="G1587" t="s">
        <v>8223</v>
      </c>
      <c r="H1587" t="s">
        <v>8245</v>
      </c>
      <c r="I1587" s="12">
        <v>41109.186296296299</v>
      </c>
      <c r="J1587" s="12">
        <v>41089.186296296299</v>
      </c>
      <c r="K1587" t="b">
        <v>0</v>
      </c>
      <c r="L1587">
        <v>115</v>
      </c>
      <c r="M1587" t="b">
        <v>1</v>
      </c>
      <c r="N1587" s="15" t="s">
        <v>8314</v>
      </c>
      <c r="O1587" t="s">
        <v>8318</v>
      </c>
    </row>
    <row r="1588" spans="1:15" ht="16" x14ac:dyDescent="0.2">
      <c r="A1588">
        <v>2463</v>
      </c>
      <c r="B1588" s="3" t="s">
        <v>2464</v>
      </c>
      <c r="C1588" s="3" t="s">
        <v>6573</v>
      </c>
      <c r="D1588" s="6">
        <v>2000</v>
      </c>
      <c r="E1588" s="8">
        <v>2325</v>
      </c>
      <c r="F1588" t="s">
        <v>8218</v>
      </c>
      <c r="G1588" t="s">
        <v>8223</v>
      </c>
      <c r="H1588" t="s">
        <v>8245</v>
      </c>
      <c r="I1588" s="12">
        <v>41380.791666666664</v>
      </c>
      <c r="J1588" s="12">
        <v>41341.111400462964</v>
      </c>
      <c r="K1588" t="b">
        <v>0</v>
      </c>
      <c r="L1588">
        <v>75</v>
      </c>
      <c r="M1588" t="b">
        <v>1</v>
      </c>
      <c r="N1588" s="15" t="s">
        <v>8314</v>
      </c>
      <c r="O1588" t="s">
        <v>8318</v>
      </c>
    </row>
    <row r="1589" spans="1:15" ht="48" x14ac:dyDescent="0.2">
      <c r="A1589">
        <v>2464</v>
      </c>
      <c r="B1589" s="3" t="s">
        <v>2465</v>
      </c>
      <c r="C1589" s="3" t="s">
        <v>6574</v>
      </c>
      <c r="D1589" s="6">
        <v>2000</v>
      </c>
      <c r="E1589" s="8">
        <v>2222</v>
      </c>
      <c r="F1589" t="s">
        <v>8218</v>
      </c>
      <c r="G1589" t="s">
        <v>8228</v>
      </c>
      <c r="H1589" t="s">
        <v>8250</v>
      </c>
      <c r="I1589" s="12">
        <v>42277.811805555553</v>
      </c>
      <c r="J1589" s="12">
        <v>42248.90042824074</v>
      </c>
      <c r="K1589" t="b">
        <v>0</v>
      </c>
      <c r="L1589">
        <v>43</v>
      </c>
      <c r="M1589" t="b">
        <v>1</v>
      </c>
      <c r="N1589" s="15" t="s">
        <v>8314</v>
      </c>
      <c r="O1589" t="s">
        <v>8318</v>
      </c>
    </row>
    <row r="1590" spans="1:15" ht="32" x14ac:dyDescent="0.2">
      <c r="A1590">
        <v>2465</v>
      </c>
      <c r="B1590" s="3" t="s">
        <v>2466</v>
      </c>
      <c r="C1590" s="3" t="s">
        <v>6575</v>
      </c>
      <c r="D1590" s="6">
        <v>700</v>
      </c>
      <c r="E1590" s="8">
        <v>1261</v>
      </c>
      <c r="F1590" t="s">
        <v>8218</v>
      </c>
      <c r="G1590" t="s">
        <v>8223</v>
      </c>
      <c r="H1590" t="s">
        <v>8245</v>
      </c>
      <c r="I1590" s="12">
        <v>41175.719305555554</v>
      </c>
      <c r="J1590" s="12">
        <v>41145.719305555554</v>
      </c>
      <c r="K1590" t="b">
        <v>0</v>
      </c>
      <c r="L1590">
        <v>48</v>
      </c>
      <c r="M1590" t="b">
        <v>1</v>
      </c>
      <c r="N1590" s="15" t="s">
        <v>8314</v>
      </c>
      <c r="O1590" t="s">
        <v>8318</v>
      </c>
    </row>
    <row r="1591" spans="1:15" ht="48" x14ac:dyDescent="0.2">
      <c r="A1591">
        <v>2466</v>
      </c>
      <c r="B1591" s="3" t="s">
        <v>2467</v>
      </c>
      <c r="C1591" s="3" t="s">
        <v>6576</v>
      </c>
      <c r="D1591" s="6">
        <v>2500</v>
      </c>
      <c r="E1591" s="8">
        <v>2500</v>
      </c>
      <c r="F1591" t="s">
        <v>8218</v>
      </c>
      <c r="G1591" t="s">
        <v>8223</v>
      </c>
      <c r="H1591" t="s">
        <v>8245</v>
      </c>
      <c r="I1591" s="12">
        <v>41403.102465277778</v>
      </c>
      <c r="J1591" s="12">
        <v>41373.102465277778</v>
      </c>
      <c r="K1591" t="b">
        <v>0</v>
      </c>
      <c r="L1591">
        <v>52</v>
      </c>
      <c r="M1591" t="b">
        <v>1</v>
      </c>
      <c r="N1591" s="15" t="s">
        <v>8314</v>
      </c>
      <c r="O1591" t="s">
        <v>8318</v>
      </c>
    </row>
    <row r="1592" spans="1:15" ht="48" x14ac:dyDescent="0.2">
      <c r="A1592">
        <v>2467</v>
      </c>
      <c r="B1592" s="3" t="s">
        <v>2468</v>
      </c>
      <c r="C1592" s="3" t="s">
        <v>6577</v>
      </c>
      <c r="D1592" s="6">
        <v>1000</v>
      </c>
      <c r="E1592" s="8">
        <v>1185</v>
      </c>
      <c r="F1592" t="s">
        <v>8218</v>
      </c>
      <c r="G1592" t="s">
        <v>8223</v>
      </c>
      <c r="H1592" t="s">
        <v>8245</v>
      </c>
      <c r="I1592" s="12">
        <v>41039.708333333336</v>
      </c>
      <c r="J1592" s="12">
        <v>41025.874201388891</v>
      </c>
      <c r="K1592" t="b">
        <v>0</v>
      </c>
      <c r="L1592">
        <v>43</v>
      </c>
      <c r="M1592" t="b">
        <v>1</v>
      </c>
      <c r="N1592" s="15" t="s">
        <v>8314</v>
      </c>
      <c r="O1592" t="s">
        <v>8318</v>
      </c>
    </row>
    <row r="1593" spans="1:15" ht="32" x14ac:dyDescent="0.2">
      <c r="A1593">
        <v>2468</v>
      </c>
      <c r="B1593" s="3" t="s">
        <v>2469</v>
      </c>
      <c r="C1593" s="3" t="s">
        <v>6578</v>
      </c>
      <c r="D1593" s="6">
        <v>2000</v>
      </c>
      <c r="E1593" s="8">
        <v>2144.34</v>
      </c>
      <c r="F1593" t="s">
        <v>8218</v>
      </c>
      <c r="G1593" t="s">
        <v>8223</v>
      </c>
      <c r="H1593" t="s">
        <v>8245</v>
      </c>
      <c r="I1593" s="12">
        <v>41210.208333333336</v>
      </c>
      <c r="J1593" s="12">
        <v>41174.154178240737</v>
      </c>
      <c r="K1593" t="b">
        <v>0</v>
      </c>
      <c r="L1593">
        <v>58</v>
      </c>
      <c r="M1593" t="b">
        <v>1</v>
      </c>
      <c r="N1593" s="15" t="s">
        <v>8314</v>
      </c>
      <c r="O1593" t="s">
        <v>8318</v>
      </c>
    </row>
    <row r="1594" spans="1:15" ht="48" x14ac:dyDescent="0.2">
      <c r="A1594">
        <v>2469</v>
      </c>
      <c r="B1594" s="3" t="s">
        <v>2470</v>
      </c>
      <c r="C1594" s="3" t="s">
        <v>6579</v>
      </c>
      <c r="D1594" s="6">
        <v>1200</v>
      </c>
      <c r="E1594" s="8">
        <v>1364</v>
      </c>
      <c r="F1594" t="s">
        <v>8218</v>
      </c>
      <c r="G1594" t="s">
        <v>8223</v>
      </c>
      <c r="H1594" t="s">
        <v>8245</v>
      </c>
      <c r="I1594" s="12">
        <v>40582.429733796293</v>
      </c>
      <c r="J1594" s="12">
        <v>40557.429733796293</v>
      </c>
      <c r="K1594" t="b">
        <v>0</v>
      </c>
      <c r="L1594">
        <v>47</v>
      </c>
      <c r="M1594" t="b">
        <v>1</v>
      </c>
      <c r="N1594" s="15" t="s">
        <v>8314</v>
      </c>
      <c r="O1594" t="s">
        <v>8318</v>
      </c>
    </row>
    <row r="1595" spans="1:15" ht="48" x14ac:dyDescent="0.2">
      <c r="A1595">
        <v>2470</v>
      </c>
      <c r="B1595" s="3" t="s">
        <v>2471</v>
      </c>
      <c r="C1595" s="3" t="s">
        <v>6580</v>
      </c>
      <c r="D1595" s="6">
        <v>1000</v>
      </c>
      <c r="E1595" s="8">
        <v>1031.6400000000001</v>
      </c>
      <c r="F1595" t="s">
        <v>8218</v>
      </c>
      <c r="G1595" t="s">
        <v>8223</v>
      </c>
      <c r="H1595" t="s">
        <v>8245</v>
      </c>
      <c r="I1595" s="12">
        <v>41053.07471064815</v>
      </c>
      <c r="J1595" s="12">
        <v>41023.07471064815</v>
      </c>
      <c r="K1595" t="b">
        <v>0</v>
      </c>
      <c r="L1595">
        <v>36</v>
      </c>
      <c r="M1595" t="b">
        <v>1</v>
      </c>
      <c r="N1595" s="15" t="s">
        <v>8314</v>
      </c>
      <c r="O1595" t="s">
        <v>8318</v>
      </c>
    </row>
    <row r="1596" spans="1:15" ht="48" x14ac:dyDescent="0.2">
      <c r="A1596">
        <v>2471</v>
      </c>
      <c r="B1596" s="3" t="s">
        <v>2472</v>
      </c>
      <c r="C1596" s="3" t="s">
        <v>6581</v>
      </c>
      <c r="D1596" s="6">
        <v>500</v>
      </c>
      <c r="E1596" s="8">
        <v>640</v>
      </c>
      <c r="F1596" t="s">
        <v>8218</v>
      </c>
      <c r="G1596" t="s">
        <v>8223</v>
      </c>
      <c r="H1596" t="s">
        <v>8245</v>
      </c>
      <c r="I1596" s="12">
        <v>40933.992962962962</v>
      </c>
      <c r="J1596" s="12">
        <v>40893.992962962962</v>
      </c>
      <c r="K1596" t="b">
        <v>0</v>
      </c>
      <c r="L1596">
        <v>17</v>
      </c>
      <c r="M1596" t="b">
        <v>1</v>
      </c>
      <c r="N1596" s="15" t="s">
        <v>8314</v>
      </c>
      <c r="O1596" t="s">
        <v>8318</v>
      </c>
    </row>
    <row r="1597" spans="1:15" ht="48" x14ac:dyDescent="0.2">
      <c r="A1597">
        <v>2472</v>
      </c>
      <c r="B1597" s="3" t="s">
        <v>2473</v>
      </c>
      <c r="C1597" s="3" t="s">
        <v>6582</v>
      </c>
      <c r="D1597" s="6">
        <v>7500</v>
      </c>
      <c r="E1597" s="8">
        <v>10182.02</v>
      </c>
      <c r="F1597" t="s">
        <v>8218</v>
      </c>
      <c r="G1597" t="s">
        <v>8223</v>
      </c>
      <c r="H1597" t="s">
        <v>8245</v>
      </c>
      <c r="I1597" s="12">
        <v>40425.043749999997</v>
      </c>
      <c r="J1597" s="12">
        <v>40354.11550925926</v>
      </c>
      <c r="K1597" t="b">
        <v>0</v>
      </c>
      <c r="L1597">
        <v>104</v>
      </c>
      <c r="M1597" t="b">
        <v>1</v>
      </c>
      <c r="N1597" s="15" t="s">
        <v>8314</v>
      </c>
      <c r="O1597" t="s">
        <v>8318</v>
      </c>
    </row>
    <row r="1598" spans="1:15" ht="48" x14ac:dyDescent="0.2">
      <c r="A1598">
        <v>2473</v>
      </c>
      <c r="B1598" s="3" t="s">
        <v>2474</v>
      </c>
      <c r="C1598" s="3" t="s">
        <v>6583</v>
      </c>
      <c r="D1598" s="6">
        <v>2000</v>
      </c>
      <c r="E1598" s="8">
        <v>2000</v>
      </c>
      <c r="F1598" t="s">
        <v>8218</v>
      </c>
      <c r="G1598" t="s">
        <v>8223</v>
      </c>
      <c r="H1598" t="s">
        <v>8245</v>
      </c>
      <c r="I1598" s="12">
        <v>41223.790150462963</v>
      </c>
      <c r="J1598" s="12">
        <v>41193.748483796298</v>
      </c>
      <c r="K1598" t="b">
        <v>0</v>
      </c>
      <c r="L1598">
        <v>47</v>
      </c>
      <c r="M1598" t="b">
        <v>1</v>
      </c>
      <c r="N1598" s="15" t="s">
        <v>8314</v>
      </c>
      <c r="O1598" t="s">
        <v>8318</v>
      </c>
    </row>
    <row r="1599" spans="1:15" ht="48" x14ac:dyDescent="0.2">
      <c r="A1599">
        <v>2474</v>
      </c>
      <c r="B1599" s="3" t="s">
        <v>2475</v>
      </c>
      <c r="C1599" s="3" t="s">
        <v>6584</v>
      </c>
      <c r="D1599" s="6">
        <v>5000</v>
      </c>
      <c r="E1599" s="8">
        <v>5000.18</v>
      </c>
      <c r="F1599" t="s">
        <v>8218</v>
      </c>
      <c r="G1599" t="s">
        <v>8223</v>
      </c>
      <c r="H1599" t="s">
        <v>8245</v>
      </c>
      <c r="I1599" s="12">
        <v>40462.011296296296</v>
      </c>
      <c r="J1599" s="12">
        <v>40417.011296296296</v>
      </c>
      <c r="K1599" t="b">
        <v>0</v>
      </c>
      <c r="L1599">
        <v>38</v>
      </c>
      <c r="M1599" t="b">
        <v>1</v>
      </c>
      <c r="N1599" s="15" t="s">
        <v>8314</v>
      </c>
      <c r="O1599" t="s">
        <v>8318</v>
      </c>
    </row>
    <row r="1600" spans="1:15" ht="32" x14ac:dyDescent="0.2">
      <c r="A1600">
        <v>2475</v>
      </c>
      <c r="B1600" s="3" t="s">
        <v>2476</v>
      </c>
      <c r="C1600" s="3" t="s">
        <v>6585</v>
      </c>
      <c r="D1600" s="6">
        <v>2500</v>
      </c>
      <c r="E1600" s="8">
        <v>2618</v>
      </c>
      <c r="F1600" t="s">
        <v>8218</v>
      </c>
      <c r="G1600" t="s">
        <v>8223</v>
      </c>
      <c r="H1600" t="s">
        <v>8245</v>
      </c>
      <c r="I1600" s="12">
        <v>40369.916666666664</v>
      </c>
      <c r="J1600" s="12">
        <v>40310.287673611114</v>
      </c>
      <c r="K1600" t="b">
        <v>0</v>
      </c>
      <c r="L1600">
        <v>81</v>
      </c>
      <c r="M1600" t="b">
        <v>1</v>
      </c>
      <c r="N1600" s="15" t="s">
        <v>8314</v>
      </c>
      <c r="O1600" t="s">
        <v>8318</v>
      </c>
    </row>
    <row r="1601" spans="1:15" ht="48" x14ac:dyDescent="0.2">
      <c r="A1601">
        <v>2476</v>
      </c>
      <c r="B1601" s="3" t="s">
        <v>2477</v>
      </c>
      <c r="C1601" s="3" t="s">
        <v>6586</v>
      </c>
      <c r="D1601" s="6">
        <v>3200</v>
      </c>
      <c r="E1601" s="8">
        <v>3360.72</v>
      </c>
      <c r="F1601" t="s">
        <v>8218</v>
      </c>
      <c r="G1601" t="s">
        <v>8223</v>
      </c>
      <c r="H1601" t="s">
        <v>8245</v>
      </c>
      <c r="I1601" s="12">
        <v>41946.370023148149</v>
      </c>
      <c r="J1601" s="12">
        <v>41913.328356481477</v>
      </c>
      <c r="K1601" t="b">
        <v>0</v>
      </c>
      <c r="L1601">
        <v>55</v>
      </c>
      <c r="M1601" t="b">
        <v>1</v>
      </c>
      <c r="N1601" s="15" t="s">
        <v>8314</v>
      </c>
      <c r="O1601" t="s">
        <v>8318</v>
      </c>
    </row>
    <row r="1602" spans="1:15" ht="32" x14ac:dyDescent="0.2">
      <c r="A1602">
        <v>2477</v>
      </c>
      <c r="B1602" s="3" t="s">
        <v>824</v>
      </c>
      <c r="C1602" s="3" t="s">
        <v>6587</v>
      </c>
      <c r="D1602" s="6">
        <v>750</v>
      </c>
      <c r="E1602" s="8">
        <v>1285</v>
      </c>
      <c r="F1602" t="s">
        <v>8218</v>
      </c>
      <c r="G1602" t="s">
        <v>8223</v>
      </c>
      <c r="H1602" t="s">
        <v>8245</v>
      </c>
      <c r="I1602" s="12">
        <v>41133.691493055558</v>
      </c>
      <c r="J1602" s="12">
        <v>41088.691493055558</v>
      </c>
      <c r="K1602" t="b">
        <v>0</v>
      </c>
      <c r="L1602">
        <v>41</v>
      </c>
      <c r="M1602" t="b">
        <v>1</v>
      </c>
      <c r="N1602" s="15" t="s">
        <v>8314</v>
      </c>
      <c r="O1602" t="s">
        <v>8318</v>
      </c>
    </row>
    <row r="1603" spans="1:15" ht="48" x14ac:dyDescent="0.2">
      <c r="A1603">
        <v>2478</v>
      </c>
      <c r="B1603" s="3" t="s">
        <v>2478</v>
      </c>
      <c r="C1603" s="3" t="s">
        <v>6588</v>
      </c>
      <c r="D1603" s="6">
        <v>8000</v>
      </c>
      <c r="E1603" s="8">
        <v>10200</v>
      </c>
      <c r="F1603" t="s">
        <v>8218</v>
      </c>
      <c r="G1603" t="s">
        <v>8223</v>
      </c>
      <c r="H1603" t="s">
        <v>8245</v>
      </c>
      <c r="I1603" s="12">
        <v>41287.950381944444</v>
      </c>
      <c r="J1603" s="12">
        <v>41257.950381944444</v>
      </c>
      <c r="K1603" t="b">
        <v>0</v>
      </c>
      <c r="L1603">
        <v>79</v>
      </c>
      <c r="M1603" t="b">
        <v>1</v>
      </c>
      <c r="N1603" s="15" t="s">
        <v>8314</v>
      </c>
      <c r="O1603" t="s">
        <v>8318</v>
      </c>
    </row>
    <row r="1604" spans="1:15" ht="32" x14ac:dyDescent="0.2">
      <c r="A1604">
        <v>2479</v>
      </c>
      <c r="B1604" s="3" t="s">
        <v>2479</v>
      </c>
      <c r="C1604" s="3" t="s">
        <v>6589</v>
      </c>
      <c r="D1604" s="6">
        <v>300</v>
      </c>
      <c r="E1604" s="8">
        <v>400.33</v>
      </c>
      <c r="F1604" t="s">
        <v>8218</v>
      </c>
      <c r="G1604" t="s">
        <v>8223</v>
      </c>
      <c r="H1604" t="s">
        <v>8245</v>
      </c>
      <c r="I1604" s="12">
        <v>41118.083333333336</v>
      </c>
      <c r="J1604" s="12">
        <v>41107.726782407408</v>
      </c>
      <c r="K1604" t="b">
        <v>0</v>
      </c>
      <c r="L1604">
        <v>16</v>
      </c>
      <c r="M1604" t="b">
        <v>1</v>
      </c>
      <c r="N1604" s="15" t="s">
        <v>8314</v>
      </c>
      <c r="O1604" t="s">
        <v>8318</v>
      </c>
    </row>
    <row r="1605" spans="1:15" ht="48" x14ac:dyDescent="0.2">
      <c r="A1605">
        <v>2480</v>
      </c>
      <c r="B1605" s="3" t="s">
        <v>2480</v>
      </c>
      <c r="C1605" s="3" t="s">
        <v>6590</v>
      </c>
      <c r="D1605" s="6">
        <v>2000</v>
      </c>
      <c r="E1605" s="8">
        <v>2000</v>
      </c>
      <c r="F1605" t="s">
        <v>8218</v>
      </c>
      <c r="G1605" t="s">
        <v>8223</v>
      </c>
      <c r="H1605" t="s">
        <v>8245</v>
      </c>
      <c r="I1605" s="12">
        <v>42287.936157407406</v>
      </c>
      <c r="J1605" s="12">
        <v>42227.936157407406</v>
      </c>
      <c r="K1605" t="b">
        <v>0</v>
      </c>
      <c r="L1605">
        <v>8</v>
      </c>
      <c r="M1605" t="b">
        <v>1</v>
      </c>
      <c r="N1605" s="15" t="s">
        <v>8314</v>
      </c>
      <c r="O1605" t="s">
        <v>8318</v>
      </c>
    </row>
    <row r="1606" spans="1:15" ht="48" x14ac:dyDescent="0.2">
      <c r="A1606">
        <v>2481</v>
      </c>
      <c r="B1606" s="3" t="s">
        <v>2481</v>
      </c>
      <c r="C1606" s="3" t="s">
        <v>6591</v>
      </c>
      <c r="D1606" s="6">
        <v>4000</v>
      </c>
      <c r="E1606" s="8">
        <v>4516.4399999999996</v>
      </c>
      <c r="F1606" t="s">
        <v>8218</v>
      </c>
      <c r="G1606" t="s">
        <v>8223</v>
      </c>
      <c r="H1606" t="s">
        <v>8245</v>
      </c>
      <c r="I1606" s="12">
        <v>41029.645925925928</v>
      </c>
      <c r="J1606" s="12">
        <v>40999.645925925928</v>
      </c>
      <c r="K1606" t="b">
        <v>0</v>
      </c>
      <c r="L1606">
        <v>95</v>
      </c>
      <c r="M1606" t="b">
        <v>1</v>
      </c>
      <c r="N1606" s="15" t="s">
        <v>8314</v>
      </c>
      <c r="O1606" t="s">
        <v>8318</v>
      </c>
    </row>
    <row r="1607" spans="1:15" ht="48" x14ac:dyDescent="0.2">
      <c r="A1607">
        <v>2482</v>
      </c>
      <c r="B1607" s="3" t="s">
        <v>2482</v>
      </c>
      <c r="C1607" s="3" t="s">
        <v>6592</v>
      </c>
      <c r="D1607" s="6">
        <v>1000</v>
      </c>
      <c r="E1607" s="8">
        <v>1001</v>
      </c>
      <c r="F1607" t="s">
        <v>8218</v>
      </c>
      <c r="G1607" t="s">
        <v>8223</v>
      </c>
      <c r="H1607" t="s">
        <v>8245</v>
      </c>
      <c r="I1607" s="12">
        <v>40756.782210648147</v>
      </c>
      <c r="J1607" s="12">
        <v>40711.782210648147</v>
      </c>
      <c r="K1607" t="b">
        <v>0</v>
      </c>
      <c r="L1607">
        <v>25</v>
      </c>
      <c r="M1607" t="b">
        <v>1</v>
      </c>
      <c r="N1607" s="15" t="s">
        <v>8314</v>
      </c>
      <c r="O1607" t="s">
        <v>8318</v>
      </c>
    </row>
    <row r="1608" spans="1:15" ht="32" x14ac:dyDescent="0.2">
      <c r="A1608">
        <v>2483</v>
      </c>
      <c r="B1608" s="3" t="s">
        <v>2483</v>
      </c>
      <c r="C1608" s="3" t="s">
        <v>6593</v>
      </c>
      <c r="D1608" s="6">
        <v>1100</v>
      </c>
      <c r="E1608" s="8">
        <v>1251</v>
      </c>
      <c r="F1608" t="s">
        <v>8218</v>
      </c>
      <c r="G1608" t="s">
        <v>8223</v>
      </c>
      <c r="H1608" t="s">
        <v>8245</v>
      </c>
      <c r="I1608" s="12">
        <v>41030.708368055559</v>
      </c>
      <c r="J1608" s="12">
        <v>40970.750034722223</v>
      </c>
      <c r="K1608" t="b">
        <v>0</v>
      </c>
      <c r="L1608">
        <v>19</v>
      </c>
      <c r="M1608" t="b">
        <v>1</v>
      </c>
      <c r="N1608" s="15" t="s">
        <v>8314</v>
      </c>
      <c r="O1608" t="s">
        <v>8318</v>
      </c>
    </row>
    <row r="1609" spans="1:15" ht="48" x14ac:dyDescent="0.2">
      <c r="A1609">
        <v>2484</v>
      </c>
      <c r="B1609" s="3" t="s">
        <v>2484</v>
      </c>
      <c r="C1609" s="3" t="s">
        <v>6594</v>
      </c>
      <c r="D1609" s="6">
        <v>3500</v>
      </c>
      <c r="E1609" s="8">
        <v>4176.1099999999997</v>
      </c>
      <c r="F1609" t="s">
        <v>8218</v>
      </c>
      <c r="G1609" t="s">
        <v>8223</v>
      </c>
      <c r="H1609" t="s">
        <v>8245</v>
      </c>
      <c r="I1609" s="12">
        <v>40801.916701388887</v>
      </c>
      <c r="J1609" s="12">
        <v>40771.916701388887</v>
      </c>
      <c r="K1609" t="b">
        <v>0</v>
      </c>
      <c r="L1609">
        <v>90</v>
      </c>
      <c r="M1609" t="b">
        <v>1</v>
      </c>
      <c r="N1609" s="15" t="s">
        <v>8314</v>
      </c>
      <c r="O1609" t="s">
        <v>8318</v>
      </c>
    </row>
    <row r="1610" spans="1:15" ht="48" x14ac:dyDescent="0.2">
      <c r="A1610">
        <v>2485</v>
      </c>
      <c r="B1610" s="3" t="s">
        <v>2485</v>
      </c>
      <c r="C1610" s="3" t="s">
        <v>6595</v>
      </c>
      <c r="D1610" s="6">
        <v>2000</v>
      </c>
      <c r="E1610" s="8">
        <v>2065</v>
      </c>
      <c r="F1610" t="s">
        <v>8218</v>
      </c>
      <c r="G1610" t="s">
        <v>8223</v>
      </c>
      <c r="H1610" t="s">
        <v>8245</v>
      </c>
      <c r="I1610" s="12">
        <v>40828.998599537037</v>
      </c>
      <c r="J1610" s="12">
        <v>40793.998599537037</v>
      </c>
      <c r="K1610" t="b">
        <v>0</v>
      </c>
      <c r="L1610">
        <v>41</v>
      </c>
      <c r="M1610" t="b">
        <v>1</v>
      </c>
      <c r="N1610" s="15" t="s">
        <v>8314</v>
      </c>
      <c r="O1610" t="s">
        <v>8318</v>
      </c>
    </row>
    <row r="1611" spans="1:15" ht="48" x14ac:dyDescent="0.2">
      <c r="A1611">
        <v>2486</v>
      </c>
      <c r="B1611" s="3" t="s">
        <v>2486</v>
      </c>
      <c r="C1611" s="3" t="s">
        <v>6596</v>
      </c>
      <c r="D1611" s="6">
        <v>300</v>
      </c>
      <c r="E1611" s="8">
        <v>797</v>
      </c>
      <c r="F1611" t="s">
        <v>8218</v>
      </c>
      <c r="G1611" t="s">
        <v>8223</v>
      </c>
      <c r="H1611" t="s">
        <v>8245</v>
      </c>
      <c r="I1611" s="12">
        <v>41021.708055555559</v>
      </c>
      <c r="J1611" s="12">
        <v>40991.708055555559</v>
      </c>
      <c r="K1611" t="b">
        <v>0</v>
      </c>
      <c r="L1611">
        <v>30</v>
      </c>
      <c r="M1611" t="b">
        <v>1</v>
      </c>
      <c r="N1611" s="15" t="s">
        <v>8314</v>
      </c>
      <c r="O1611" t="s">
        <v>8318</v>
      </c>
    </row>
    <row r="1612" spans="1:15" ht="48" x14ac:dyDescent="0.2">
      <c r="A1612">
        <v>2487</v>
      </c>
      <c r="B1612" s="3" t="s">
        <v>2487</v>
      </c>
      <c r="C1612" s="3" t="s">
        <v>6597</v>
      </c>
      <c r="D1612" s="6">
        <v>1500</v>
      </c>
      <c r="E1612" s="8">
        <v>1500.76</v>
      </c>
      <c r="F1612" t="s">
        <v>8218</v>
      </c>
      <c r="G1612" t="s">
        <v>8223</v>
      </c>
      <c r="H1612" t="s">
        <v>8245</v>
      </c>
      <c r="I1612" s="12">
        <v>41056.083298611113</v>
      </c>
      <c r="J1612" s="12">
        <v>41026.083298611113</v>
      </c>
      <c r="K1612" t="b">
        <v>0</v>
      </c>
      <c r="L1612">
        <v>38</v>
      </c>
      <c r="M1612" t="b">
        <v>1</v>
      </c>
      <c r="N1612" s="15" t="s">
        <v>8314</v>
      </c>
      <c r="O1612" t="s">
        <v>8318</v>
      </c>
    </row>
    <row r="1613" spans="1:15" ht="48" x14ac:dyDescent="0.2">
      <c r="A1613">
        <v>2488</v>
      </c>
      <c r="B1613" s="3" t="s">
        <v>2488</v>
      </c>
      <c r="C1613" s="3" t="s">
        <v>6598</v>
      </c>
      <c r="D1613" s="6">
        <v>3000</v>
      </c>
      <c r="E1613" s="8">
        <v>3201</v>
      </c>
      <c r="F1613" t="s">
        <v>8218</v>
      </c>
      <c r="G1613" t="s">
        <v>8223</v>
      </c>
      <c r="H1613" t="s">
        <v>8245</v>
      </c>
      <c r="I1613" s="12">
        <v>40863.674861111111</v>
      </c>
      <c r="J1613" s="12">
        <v>40833.633194444446</v>
      </c>
      <c r="K1613" t="b">
        <v>0</v>
      </c>
      <c r="L1613">
        <v>65</v>
      </c>
      <c r="M1613" t="b">
        <v>1</v>
      </c>
      <c r="N1613" s="15" t="s">
        <v>8314</v>
      </c>
      <c r="O1613" t="s">
        <v>8318</v>
      </c>
    </row>
    <row r="1614" spans="1:15" ht="48" x14ac:dyDescent="0.2">
      <c r="A1614">
        <v>2489</v>
      </c>
      <c r="B1614" s="3" t="s">
        <v>2489</v>
      </c>
      <c r="C1614" s="3" t="s">
        <v>6599</v>
      </c>
      <c r="D1614" s="6">
        <v>3500</v>
      </c>
      <c r="E1614" s="8">
        <v>4678.5</v>
      </c>
      <c r="F1614" t="s">
        <v>8218</v>
      </c>
      <c r="G1614" t="s">
        <v>8223</v>
      </c>
      <c r="H1614" t="s">
        <v>8245</v>
      </c>
      <c r="I1614" s="12">
        <v>41403.690266203703</v>
      </c>
      <c r="J1614" s="12">
        <v>41373.690266203703</v>
      </c>
      <c r="K1614" t="b">
        <v>0</v>
      </c>
      <c r="L1614">
        <v>75</v>
      </c>
      <c r="M1614" t="b">
        <v>1</v>
      </c>
      <c r="N1614" s="15" t="s">
        <v>8314</v>
      </c>
      <c r="O1614" t="s">
        <v>8318</v>
      </c>
    </row>
    <row r="1615" spans="1:15" ht="48" x14ac:dyDescent="0.2">
      <c r="A1615">
        <v>2490</v>
      </c>
      <c r="B1615" s="3" t="s">
        <v>2490</v>
      </c>
      <c r="C1615" s="3" t="s">
        <v>6600</v>
      </c>
      <c r="D1615" s="6">
        <v>500</v>
      </c>
      <c r="E1615" s="8">
        <v>607</v>
      </c>
      <c r="F1615" t="s">
        <v>8218</v>
      </c>
      <c r="G1615" t="s">
        <v>8223</v>
      </c>
      <c r="H1615" t="s">
        <v>8245</v>
      </c>
      <c r="I1615" s="12">
        <v>41083.227731481478</v>
      </c>
      <c r="J1615" s="12">
        <v>41023.227731481478</v>
      </c>
      <c r="K1615" t="b">
        <v>0</v>
      </c>
      <c r="L1615">
        <v>16</v>
      </c>
      <c r="M1615" t="b">
        <v>1</v>
      </c>
      <c r="N1615" s="15" t="s">
        <v>8314</v>
      </c>
      <c r="O1615" t="s">
        <v>8318</v>
      </c>
    </row>
    <row r="1616" spans="1:15" ht="48" x14ac:dyDescent="0.2">
      <c r="A1616">
        <v>2491</v>
      </c>
      <c r="B1616" s="3" t="s">
        <v>2491</v>
      </c>
      <c r="C1616" s="3" t="s">
        <v>6601</v>
      </c>
      <c r="D1616" s="6">
        <v>500</v>
      </c>
      <c r="E1616" s="8">
        <v>516</v>
      </c>
      <c r="F1616" t="s">
        <v>8218</v>
      </c>
      <c r="G1616" t="s">
        <v>8223</v>
      </c>
      <c r="H1616" t="s">
        <v>8245</v>
      </c>
      <c r="I1616" s="12">
        <v>40559.07708333333</v>
      </c>
      <c r="J1616" s="12">
        <v>40542.839282407411</v>
      </c>
      <c r="K1616" t="b">
        <v>0</v>
      </c>
      <c r="L1616">
        <v>10</v>
      </c>
      <c r="M1616" t="b">
        <v>1</v>
      </c>
      <c r="N1616" s="15" t="s">
        <v>8314</v>
      </c>
      <c r="O1616" t="s">
        <v>8318</v>
      </c>
    </row>
    <row r="1617" spans="1:15" ht="32" x14ac:dyDescent="0.2">
      <c r="A1617">
        <v>2492</v>
      </c>
      <c r="B1617" s="3" t="s">
        <v>2492</v>
      </c>
      <c r="C1617" s="3" t="s">
        <v>6602</v>
      </c>
      <c r="D1617" s="6">
        <v>600</v>
      </c>
      <c r="E1617" s="8">
        <v>750</v>
      </c>
      <c r="F1617" t="s">
        <v>8218</v>
      </c>
      <c r="G1617" t="s">
        <v>8223</v>
      </c>
      <c r="H1617" t="s">
        <v>8245</v>
      </c>
      <c r="I1617" s="12">
        <v>41076.415972222225</v>
      </c>
      <c r="J1617" s="12">
        <v>41024.985972222225</v>
      </c>
      <c r="K1617" t="b">
        <v>0</v>
      </c>
      <c r="L1617">
        <v>27</v>
      </c>
      <c r="M1617" t="b">
        <v>1</v>
      </c>
      <c r="N1617" s="15" t="s">
        <v>8314</v>
      </c>
      <c r="O1617" t="s">
        <v>8318</v>
      </c>
    </row>
    <row r="1618" spans="1:15" ht="48" x14ac:dyDescent="0.2">
      <c r="A1618">
        <v>2493</v>
      </c>
      <c r="B1618" s="3" t="s">
        <v>2493</v>
      </c>
      <c r="C1618" s="3" t="s">
        <v>6603</v>
      </c>
      <c r="D1618" s="6">
        <v>20000</v>
      </c>
      <c r="E1618" s="8">
        <v>25740</v>
      </c>
      <c r="F1618" t="s">
        <v>8218</v>
      </c>
      <c r="G1618" t="s">
        <v>8223</v>
      </c>
      <c r="H1618" t="s">
        <v>8245</v>
      </c>
      <c r="I1618" s="12">
        <v>41393.168287037035</v>
      </c>
      <c r="J1618" s="12">
        <v>41348.168287037035</v>
      </c>
      <c r="K1618" t="b">
        <v>0</v>
      </c>
      <c r="L1618">
        <v>259</v>
      </c>
      <c r="M1618" t="b">
        <v>1</v>
      </c>
      <c r="N1618" s="15" t="s">
        <v>8314</v>
      </c>
      <c r="O1618" t="s">
        <v>8318</v>
      </c>
    </row>
    <row r="1619" spans="1:15" ht="48" x14ac:dyDescent="0.2">
      <c r="A1619">
        <v>2494</v>
      </c>
      <c r="B1619" s="3" t="s">
        <v>2494</v>
      </c>
      <c r="C1619" s="3" t="s">
        <v>6604</v>
      </c>
      <c r="D1619" s="6">
        <v>1500</v>
      </c>
      <c r="E1619" s="8">
        <v>1515.08</v>
      </c>
      <c r="F1619" t="s">
        <v>8218</v>
      </c>
      <c r="G1619" t="s">
        <v>8223</v>
      </c>
      <c r="H1619" t="s">
        <v>8245</v>
      </c>
      <c r="I1619" s="12">
        <v>41052.645185185182</v>
      </c>
      <c r="J1619" s="12">
        <v>41022.645185185182</v>
      </c>
      <c r="K1619" t="b">
        <v>0</v>
      </c>
      <c r="L1619">
        <v>39</v>
      </c>
      <c r="M1619" t="b">
        <v>1</v>
      </c>
      <c r="N1619" s="15" t="s">
        <v>8314</v>
      </c>
      <c r="O1619" t="s">
        <v>8318</v>
      </c>
    </row>
    <row r="1620" spans="1:15" ht="48" x14ac:dyDescent="0.2">
      <c r="A1620">
        <v>2495</v>
      </c>
      <c r="B1620" s="3" t="s">
        <v>2495</v>
      </c>
      <c r="C1620" s="3" t="s">
        <v>6605</v>
      </c>
      <c r="D1620" s="6">
        <v>1500</v>
      </c>
      <c r="E1620" s="8">
        <v>1913.05</v>
      </c>
      <c r="F1620" t="s">
        <v>8218</v>
      </c>
      <c r="G1620" t="s">
        <v>8223</v>
      </c>
      <c r="H1620" t="s">
        <v>8245</v>
      </c>
      <c r="I1620" s="12">
        <v>41066.946469907409</v>
      </c>
      <c r="J1620" s="12">
        <v>41036.946469907409</v>
      </c>
      <c r="K1620" t="b">
        <v>0</v>
      </c>
      <c r="L1620">
        <v>42</v>
      </c>
      <c r="M1620" t="b">
        <v>1</v>
      </c>
      <c r="N1620" s="15" t="s">
        <v>8314</v>
      </c>
      <c r="O1620" t="s">
        <v>8318</v>
      </c>
    </row>
    <row r="1621" spans="1:15" ht="32" x14ac:dyDescent="0.2">
      <c r="A1621">
        <v>2496</v>
      </c>
      <c r="B1621" s="3" t="s">
        <v>2496</v>
      </c>
      <c r="C1621" s="3" t="s">
        <v>6606</v>
      </c>
      <c r="D1621" s="6">
        <v>6000</v>
      </c>
      <c r="E1621" s="8">
        <v>6000</v>
      </c>
      <c r="F1621" t="s">
        <v>8218</v>
      </c>
      <c r="G1621" t="s">
        <v>8223</v>
      </c>
      <c r="H1621" t="s">
        <v>8245</v>
      </c>
      <c r="I1621" s="12">
        <v>41362.954768518517</v>
      </c>
      <c r="J1621" s="12">
        <v>41327.996435185189</v>
      </c>
      <c r="K1621" t="b">
        <v>0</v>
      </c>
      <c r="L1621">
        <v>10</v>
      </c>
      <c r="M1621" t="b">
        <v>1</v>
      </c>
      <c r="N1621" s="15" t="s">
        <v>8314</v>
      </c>
      <c r="O1621" t="s">
        <v>8318</v>
      </c>
    </row>
    <row r="1622" spans="1:15" ht="48" x14ac:dyDescent="0.2">
      <c r="A1622">
        <v>2497</v>
      </c>
      <c r="B1622" s="3" t="s">
        <v>2497</v>
      </c>
      <c r="C1622" s="3" t="s">
        <v>6607</v>
      </c>
      <c r="D1622" s="6">
        <v>4000</v>
      </c>
      <c r="E1622" s="8">
        <v>4510.8599999999997</v>
      </c>
      <c r="F1622" t="s">
        <v>8218</v>
      </c>
      <c r="G1622" t="s">
        <v>8223</v>
      </c>
      <c r="H1622" t="s">
        <v>8245</v>
      </c>
      <c r="I1622" s="12">
        <v>40760.878912037035</v>
      </c>
      <c r="J1622" s="12">
        <v>40730.878912037035</v>
      </c>
      <c r="K1622" t="b">
        <v>0</v>
      </c>
      <c r="L1622">
        <v>56</v>
      </c>
      <c r="M1622" t="b">
        <v>1</v>
      </c>
      <c r="N1622" s="15" t="s">
        <v>8314</v>
      </c>
      <c r="O1622" t="s">
        <v>8318</v>
      </c>
    </row>
    <row r="1623" spans="1:15" ht="48" x14ac:dyDescent="0.2">
      <c r="A1623">
        <v>2498</v>
      </c>
      <c r="B1623" s="3" t="s">
        <v>2498</v>
      </c>
      <c r="C1623" s="3" t="s">
        <v>6608</v>
      </c>
      <c r="D1623" s="6">
        <v>1000</v>
      </c>
      <c r="E1623" s="8">
        <v>1056</v>
      </c>
      <c r="F1623" t="s">
        <v>8218</v>
      </c>
      <c r="G1623" t="s">
        <v>8223</v>
      </c>
      <c r="H1623" t="s">
        <v>8245</v>
      </c>
      <c r="I1623" s="12">
        <v>42031.967442129629</v>
      </c>
      <c r="J1623" s="12">
        <v>42017.967442129629</v>
      </c>
      <c r="K1623" t="b">
        <v>0</v>
      </c>
      <c r="L1623">
        <v>20</v>
      </c>
      <c r="M1623" t="b">
        <v>1</v>
      </c>
      <c r="N1623" s="15" t="s">
        <v>8314</v>
      </c>
      <c r="O1623" t="s">
        <v>8318</v>
      </c>
    </row>
    <row r="1624" spans="1:15" ht="48" x14ac:dyDescent="0.2">
      <c r="A1624">
        <v>2499</v>
      </c>
      <c r="B1624" s="3" t="s">
        <v>2499</v>
      </c>
      <c r="C1624" s="3" t="s">
        <v>6609</v>
      </c>
      <c r="D1624" s="6">
        <v>4000</v>
      </c>
      <c r="E1624" s="8">
        <v>8105</v>
      </c>
      <c r="F1624" t="s">
        <v>8218</v>
      </c>
      <c r="G1624" t="s">
        <v>8223</v>
      </c>
      <c r="H1624" t="s">
        <v>8245</v>
      </c>
      <c r="I1624" s="12">
        <v>41274.75</v>
      </c>
      <c r="J1624" s="12">
        <v>41226.648576388885</v>
      </c>
      <c r="K1624" t="b">
        <v>0</v>
      </c>
      <c r="L1624">
        <v>170</v>
      </c>
      <c r="M1624" t="b">
        <v>1</v>
      </c>
      <c r="N1624" s="15" t="s">
        <v>8314</v>
      </c>
      <c r="O1624" t="s">
        <v>8318</v>
      </c>
    </row>
    <row r="1625" spans="1:15" ht="48" x14ac:dyDescent="0.2">
      <c r="A1625">
        <v>2500</v>
      </c>
      <c r="B1625" s="3" t="s">
        <v>2500</v>
      </c>
      <c r="C1625" s="3" t="s">
        <v>6610</v>
      </c>
      <c r="D1625" s="6">
        <v>600</v>
      </c>
      <c r="E1625" s="8">
        <v>680</v>
      </c>
      <c r="F1625" t="s">
        <v>8218</v>
      </c>
      <c r="G1625" t="s">
        <v>8223</v>
      </c>
      <c r="H1625" t="s">
        <v>8245</v>
      </c>
      <c r="I1625" s="12">
        <v>41083.772858796299</v>
      </c>
      <c r="J1625" s="12">
        <v>41053.772858796299</v>
      </c>
      <c r="K1625" t="b">
        <v>0</v>
      </c>
      <c r="L1625">
        <v>29</v>
      </c>
      <c r="M1625" t="b">
        <v>1</v>
      </c>
      <c r="N1625" s="15" t="s">
        <v>8314</v>
      </c>
      <c r="O1625" t="s">
        <v>8318</v>
      </c>
    </row>
    <row r="1626" spans="1:15" ht="48" x14ac:dyDescent="0.2">
      <c r="A1626">
        <v>2521</v>
      </c>
      <c r="B1626" s="3" t="s">
        <v>2521</v>
      </c>
      <c r="C1626" s="3" t="s">
        <v>6631</v>
      </c>
      <c r="D1626" s="6">
        <v>12500</v>
      </c>
      <c r="E1626" s="8">
        <v>13685.99</v>
      </c>
      <c r="F1626" t="s">
        <v>8218</v>
      </c>
      <c r="G1626" t="s">
        <v>8223</v>
      </c>
      <c r="H1626" t="s">
        <v>8245</v>
      </c>
      <c r="I1626" s="12">
        <v>42290.967835648145</v>
      </c>
      <c r="J1626" s="12">
        <v>42269.967835648145</v>
      </c>
      <c r="K1626" t="b">
        <v>0</v>
      </c>
      <c r="L1626">
        <v>132</v>
      </c>
      <c r="M1626" t="b">
        <v>1</v>
      </c>
      <c r="N1626" s="15" t="s">
        <v>8314</v>
      </c>
      <c r="O1626" t="s">
        <v>8343</v>
      </c>
    </row>
    <row r="1627" spans="1:15" ht="48" x14ac:dyDescent="0.2">
      <c r="A1627">
        <v>2522</v>
      </c>
      <c r="B1627" s="3" t="s">
        <v>2522</v>
      </c>
      <c r="C1627" s="3" t="s">
        <v>6632</v>
      </c>
      <c r="D1627" s="6">
        <v>5000</v>
      </c>
      <c r="E1627" s="8">
        <v>5000</v>
      </c>
      <c r="F1627" t="s">
        <v>8218</v>
      </c>
      <c r="G1627" t="s">
        <v>8223</v>
      </c>
      <c r="H1627" t="s">
        <v>8245</v>
      </c>
      <c r="I1627" s="12">
        <v>42482.619444444441</v>
      </c>
      <c r="J1627" s="12">
        <v>42460.573611111111</v>
      </c>
      <c r="K1627" t="b">
        <v>0</v>
      </c>
      <c r="L1627">
        <v>27</v>
      </c>
      <c r="M1627" t="b">
        <v>1</v>
      </c>
      <c r="N1627" s="15" t="s">
        <v>8314</v>
      </c>
      <c r="O1627" t="s">
        <v>8343</v>
      </c>
    </row>
    <row r="1628" spans="1:15" ht="48" x14ac:dyDescent="0.2">
      <c r="A1628">
        <v>2523</v>
      </c>
      <c r="B1628" s="3" t="s">
        <v>2523</v>
      </c>
      <c r="C1628" s="3" t="s">
        <v>6633</v>
      </c>
      <c r="D1628" s="6">
        <v>900</v>
      </c>
      <c r="E1628" s="8">
        <v>1408</v>
      </c>
      <c r="F1628" t="s">
        <v>8218</v>
      </c>
      <c r="G1628" t="s">
        <v>8223</v>
      </c>
      <c r="H1628" t="s">
        <v>8245</v>
      </c>
      <c r="I1628" s="12">
        <v>41961.017268518524</v>
      </c>
      <c r="J1628" s="12">
        <v>41930.975601851853</v>
      </c>
      <c r="K1628" t="b">
        <v>0</v>
      </c>
      <c r="L1628">
        <v>26</v>
      </c>
      <c r="M1628" t="b">
        <v>1</v>
      </c>
      <c r="N1628" s="15" t="s">
        <v>8314</v>
      </c>
      <c r="O1628" t="s">
        <v>8343</v>
      </c>
    </row>
    <row r="1629" spans="1:15" ht="32" x14ac:dyDescent="0.2">
      <c r="A1629">
        <v>2524</v>
      </c>
      <c r="B1629" s="3" t="s">
        <v>2524</v>
      </c>
      <c r="C1629" s="3" t="s">
        <v>6634</v>
      </c>
      <c r="D1629" s="6">
        <v>7500</v>
      </c>
      <c r="E1629" s="8">
        <v>7620</v>
      </c>
      <c r="F1629" t="s">
        <v>8218</v>
      </c>
      <c r="G1629" t="s">
        <v>8223</v>
      </c>
      <c r="H1629" t="s">
        <v>8245</v>
      </c>
      <c r="I1629" s="12">
        <v>41994.1875</v>
      </c>
      <c r="J1629" s="12">
        <v>41961.807372685187</v>
      </c>
      <c r="K1629" t="b">
        <v>0</v>
      </c>
      <c r="L1629">
        <v>43</v>
      </c>
      <c r="M1629" t="b">
        <v>1</v>
      </c>
      <c r="N1629" s="15" t="s">
        <v>8314</v>
      </c>
      <c r="O1629" t="s">
        <v>8343</v>
      </c>
    </row>
    <row r="1630" spans="1:15" ht="48" x14ac:dyDescent="0.2">
      <c r="A1630">
        <v>2525</v>
      </c>
      <c r="B1630" s="3" t="s">
        <v>2525</v>
      </c>
      <c r="C1630" s="3" t="s">
        <v>6635</v>
      </c>
      <c r="D1630" s="6">
        <v>8000</v>
      </c>
      <c r="E1630" s="8">
        <v>8026</v>
      </c>
      <c r="F1630" t="s">
        <v>8218</v>
      </c>
      <c r="G1630" t="s">
        <v>8223</v>
      </c>
      <c r="H1630" t="s">
        <v>8245</v>
      </c>
      <c r="I1630" s="12">
        <v>41088.844571759262</v>
      </c>
      <c r="J1630" s="12">
        <v>41058.844571759262</v>
      </c>
      <c r="K1630" t="b">
        <v>0</v>
      </c>
      <c r="L1630">
        <v>80</v>
      </c>
      <c r="M1630" t="b">
        <v>1</v>
      </c>
      <c r="N1630" s="15" t="s">
        <v>8314</v>
      </c>
      <c r="O1630" t="s">
        <v>8343</v>
      </c>
    </row>
    <row r="1631" spans="1:15" ht="48" x14ac:dyDescent="0.2">
      <c r="A1631">
        <v>2526</v>
      </c>
      <c r="B1631" s="3" t="s">
        <v>2526</v>
      </c>
      <c r="C1631" s="3" t="s">
        <v>6636</v>
      </c>
      <c r="D1631" s="6">
        <v>4000</v>
      </c>
      <c r="E1631" s="8">
        <v>4518</v>
      </c>
      <c r="F1631" t="s">
        <v>8218</v>
      </c>
      <c r="G1631" t="s">
        <v>8223</v>
      </c>
      <c r="H1631" t="s">
        <v>8245</v>
      </c>
      <c r="I1631" s="12">
        <v>41981.207638888889</v>
      </c>
      <c r="J1631" s="12">
        <v>41953.091134259259</v>
      </c>
      <c r="K1631" t="b">
        <v>0</v>
      </c>
      <c r="L1631">
        <v>33</v>
      </c>
      <c r="M1631" t="b">
        <v>1</v>
      </c>
      <c r="N1631" s="15" t="s">
        <v>8314</v>
      </c>
      <c r="O1631" t="s">
        <v>8343</v>
      </c>
    </row>
    <row r="1632" spans="1:15" ht="48" x14ac:dyDescent="0.2">
      <c r="A1632">
        <v>2527</v>
      </c>
      <c r="B1632" s="3" t="s">
        <v>2527</v>
      </c>
      <c r="C1632" s="3" t="s">
        <v>6637</v>
      </c>
      <c r="D1632" s="6">
        <v>4000</v>
      </c>
      <c r="E1632" s="8">
        <v>4085</v>
      </c>
      <c r="F1632" t="s">
        <v>8218</v>
      </c>
      <c r="G1632" t="s">
        <v>8223</v>
      </c>
      <c r="H1632" t="s">
        <v>8245</v>
      </c>
      <c r="I1632" s="12">
        <v>41565.165972222225</v>
      </c>
      <c r="J1632" s="12">
        <v>41546.75105324074</v>
      </c>
      <c r="K1632" t="b">
        <v>0</v>
      </c>
      <c r="L1632">
        <v>71</v>
      </c>
      <c r="M1632" t="b">
        <v>1</v>
      </c>
      <c r="N1632" s="15" t="s">
        <v>8314</v>
      </c>
      <c r="O1632" t="s">
        <v>8343</v>
      </c>
    </row>
    <row r="1633" spans="1:15" ht="48" x14ac:dyDescent="0.2">
      <c r="A1633">
        <v>2528</v>
      </c>
      <c r="B1633" s="3" t="s">
        <v>2528</v>
      </c>
      <c r="C1633" s="3" t="s">
        <v>6638</v>
      </c>
      <c r="D1633" s="6">
        <v>4000</v>
      </c>
      <c r="E1633" s="8">
        <v>4289.99</v>
      </c>
      <c r="F1633" t="s">
        <v>8218</v>
      </c>
      <c r="G1633" t="s">
        <v>8224</v>
      </c>
      <c r="H1633" t="s">
        <v>8246</v>
      </c>
      <c r="I1633" s="12">
        <v>42236.458333333328</v>
      </c>
      <c r="J1633" s="12">
        <v>42217.834525462968</v>
      </c>
      <c r="K1633" t="b">
        <v>0</v>
      </c>
      <c r="L1633">
        <v>81</v>
      </c>
      <c r="M1633" t="b">
        <v>1</v>
      </c>
      <c r="N1633" s="15" t="s">
        <v>8314</v>
      </c>
      <c r="O1633" t="s">
        <v>8343</v>
      </c>
    </row>
    <row r="1634" spans="1:15" ht="32" x14ac:dyDescent="0.2">
      <c r="A1634">
        <v>2529</v>
      </c>
      <c r="B1634" s="3" t="s">
        <v>2529</v>
      </c>
      <c r="C1634" s="3" t="s">
        <v>6639</v>
      </c>
      <c r="D1634" s="6">
        <v>6000</v>
      </c>
      <c r="E1634" s="8">
        <v>6257</v>
      </c>
      <c r="F1634" t="s">
        <v>8218</v>
      </c>
      <c r="G1634" t="s">
        <v>8223</v>
      </c>
      <c r="H1634" t="s">
        <v>8245</v>
      </c>
      <c r="I1634" s="12">
        <v>40993.0390625</v>
      </c>
      <c r="J1634" s="12">
        <v>40948.080729166664</v>
      </c>
      <c r="K1634" t="b">
        <v>0</v>
      </c>
      <c r="L1634">
        <v>76</v>
      </c>
      <c r="M1634" t="b">
        <v>1</v>
      </c>
      <c r="N1634" s="15" t="s">
        <v>8314</v>
      </c>
      <c r="O1634" t="s">
        <v>8343</v>
      </c>
    </row>
    <row r="1635" spans="1:15" ht="48" x14ac:dyDescent="0.2">
      <c r="A1635">
        <v>2530</v>
      </c>
      <c r="B1635" s="3" t="s">
        <v>2530</v>
      </c>
      <c r="C1635" s="3" t="s">
        <v>6640</v>
      </c>
      <c r="D1635" s="6">
        <v>6500</v>
      </c>
      <c r="E1635" s="8">
        <v>6500</v>
      </c>
      <c r="F1635" t="s">
        <v>8218</v>
      </c>
      <c r="G1635" t="s">
        <v>8223</v>
      </c>
      <c r="H1635" t="s">
        <v>8245</v>
      </c>
      <c r="I1635" s="12">
        <v>42114.201388888891</v>
      </c>
      <c r="J1635" s="12">
        <v>42081.864641203705</v>
      </c>
      <c r="K1635" t="b">
        <v>0</v>
      </c>
      <c r="L1635">
        <v>48</v>
      </c>
      <c r="M1635" t="b">
        <v>1</v>
      </c>
      <c r="N1635" s="15" t="s">
        <v>8314</v>
      </c>
      <c r="O1635" t="s">
        <v>8343</v>
      </c>
    </row>
    <row r="1636" spans="1:15" ht="48" x14ac:dyDescent="0.2">
      <c r="A1636">
        <v>2531</v>
      </c>
      <c r="B1636" s="3" t="s">
        <v>2531</v>
      </c>
      <c r="C1636" s="3" t="s">
        <v>6641</v>
      </c>
      <c r="D1636" s="6">
        <v>4500</v>
      </c>
      <c r="E1636" s="8">
        <v>4518</v>
      </c>
      <c r="F1636" t="s">
        <v>8218</v>
      </c>
      <c r="G1636" t="s">
        <v>8223</v>
      </c>
      <c r="H1636" t="s">
        <v>8245</v>
      </c>
      <c r="I1636" s="12">
        <v>42231.165972222225</v>
      </c>
      <c r="J1636" s="12">
        <v>42208.680023148147</v>
      </c>
      <c r="K1636" t="b">
        <v>0</v>
      </c>
      <c r="L1636">
        <v>61</v>
      </c>
      <c r="M1636" t="b">
        <v>1</v>
      </c>
      <c r="N1636" s="15" t="s">
        <v>8314</v>
      </c>
      <c r="O1636" t="s">
        <v>8343</v>
      </c>
    </row>
    <row r="1637" spans="1:15" ht="48" x14ac:dyDescent="0.2">
      <c r="A1637">
        <v>2532</v>
      </c>
      <c r="B1637" s="3" t="s">
        <v>2532</v>
      </c>
      <c r="C1637" s="3" t="s">
        <v>6642</v>
      </c>
      <c r="D1637" s="6">
        <v>4000</v>
      </c>
      <c r="E1637" s="8">
        <v>5045</v>
      </c>
      <c r="F1637" t="s">
        <v>8218</v>
      </c>
      <c r="G1637" t="s">
        <v>8223</v>
      </c>
      <c r="H1637" t="s">
        <v>8245</v>
      </c>
      <c r="I1637" s="12">
        <v>41137.849143518521</v>
      </c>
      <c r="J1637" s="12">
        <v>41107.849143518521</v>
      </c>
      <c r="K1637" t="b">
        <v>0</v>
      </c>
      <c r="L1637">
        <v>60</v>
      </c>
      <c r="M1637" t="b">
        <v>1</v>
      </c>
      <c r="N1637" s="15" t="s">
        <v>8314</v>
      </c>
      <c r="O1637" t="s">
        <v>8343</v>
      </c>
    </row>
    <row r="1638" spans="1:15" ht="48" x14ac:dyDescent="0.2">
      <c r="A1638">
        <v>2533</v>
      </c>
      <c r="B1638" s="3" t="s">
        <v>2533</v>
      </c>
      <c r="C1638" s="3" t="s">
        <v>6643</v>
      </c>
      <c r="D1638" s="6">
        <v>7500</v>
      </c>
      <c r="E1638" s="8">
        <v>8300</v>
      </c>
      <c r="F1638" t="s">
        <v>8218</v>
      </c>
      <c r="G1638" t="s">
        <v>8223</v>
      </c>
      <c r="H1638" t="s">
        <v>8245</v>
      </c>
      <c r="I1638" s="12">
        <v>41334.750787037039</v>
      </c>
      <c r="J1638" s="12">
        <v>41304.751284722224</v>
      </c>
      <c r="K1638" t="b">
        <v>0</v>
      </c>
      <c r="L1638">
        <v>136</v>
      </c>
      <c r="M1638" t="b">
        <v>1</v>
      </c>
      <c r="N1638" s="15" t="s">
        <v>8314</v>
      </c>
      <c r="O1638" t="s">
        <v>8343</v>
      </c>
    </row>
    <row r="1639" spans="1:15" ht="64" x14ac:dyDescent="0.2">
      <c r="A1639">
        <v>2534</v>
      </c>
      <c r="B1639" s="3" t="s">
        <v>2534</v>
      </c>
      <c r="C1639" s="3" t="s">
        <v>6644</v>
      </c>
      <c r="D1639" s="6">
        <v>2000</v>
      </c>
      <c r="E1639" s="8">
        <v>2100</v>
      </c>
      <c r="F1639" t="s">
        <v>8218</v>
      </c>
      <c r="G1639" t="s">
        <v>8223</v>
      </c>
      <c r="H1639" t="s">
        <v>8245</v>
      </c>
      <c r="I1639" s="12">
        <v>40179.25</v>
      </c>
      <c r="J1639" s="12">
        <v>40127.700370370374</v>
      </c>
      <c r="K1639" t="b">
        <v>0</v>
      </c>
      <c r="L1639">
        <v>14</v>
      </c>
      <c r="M1639" t="b">
        <v>1</v>
      </c>
      <c r="N1639" s="15" t="s">
        <v>8314</v>
      </c>
      <c r="O1639" t="s">
        <v>8343</v>
      </c>
    </row>
    <row r="1640" spans="1:15" ht="16" x14ac:dyDescent="0.2">
      <c r="A1640">
        <v>2535</v>
      </c>
      <c r="B1640" s="3" t="s">
        <v>2535</v>
      </c>
      <c r="C1640" s="3" t="s">
        <v>6645</v>
      </c>
      <c r="D1640" s="6">
        <v>20000</v>
      </c>
      <c r="E1640" s="8">
        <v>20755</v>
      </c>
      <c r="F1640" t="s">
        <v>8218</v>
      </c>
      <c r="G1640" t="s">
        <v>8223</v>
      </c>
      <c r="H1640" t="s">
        <v>8245</v>
      </c>
      <c r="I1640" s="12">
        <v>41974.832696759258</v>
      </c>
      <c r="J1640" s="12">
        <v>41943.791030092594</v>
      </c>
      <c r="K1640" t="b">
        <v>0</v>
      </c>
      <c r="L1640">
        <v>78</v>
      </c>
      <c r="M1640" t="b">
        <v>1</v>
      </c>
      <c r="N1640" s="15" t="s">
        <v>8314</v>
      </c>
      <c r="O1640" t="s">
        <v>8343</v>
      </c>
    </row>
    <row r="1641" spans="1:15" ht="48" x14ac:dyDescent="0.2">
      <c r="A1641">
        <v>2536</v>
      </c>
      <c r="B1641" s="3" t="s">
        <v>2536</v>
      </c>
      <c r="C1641" s="3" t="s">
        <v>6646</v>
      </c>
      <c r="D1641" s="6">
        <v>25</v>
      </c>
      <c r="E1641" s="8">
        <v>29</v>
      </c>
      <c r="F1641" t="s">
        <v>8218</v>
      </c>
      <c r="G1641" t="s">
        <v>8223</v>
      </c>
      <c r="H1641" t="s">
        <v>8245</v>
      </c>
      <c r="I1641" s="12">
        <v>41485.106087962966</v>
      </c>
      <c r="J1641" s="12">
        <v>41464.106087962966</v>
      </c>
      <c r="K1641" t="b">
        <v>0</v>
      </c>
      <c r="L1641">
        <v>4</v>
      </c>
      <c r="M1641" t="b">
        <v>1</v>
      </c>
      <c r="N1641" s="15" t="s">
        <v>8314</v>
      </c>
      <c r="O1641" t="s">
        <v>8343</v>
      </c>
    </row>
    <row r="1642" spans="1:15" ht="48" x14ac:dyDescent="0.2">
      <c r="A1642">
        <v>2537</v>
      </c>
      <c r="B1642" s="3" t="s">
        <v>2537</v>
      </c>
      <c r="C1642" s="3" t="s">
        <v>6647</v>
      </c>
      <c r="D1642" s="6">
        <v>1000</v>
      </c>
      <c r="E1642" s="8">
        <v>1100</v>
      </c>
      <c r="F1642" t="s">
        <v>8218</v>
      </c>
      <c r="G1642" t="s">
        <v>8223</v>
      </c>
      <c r="H1642" t="s">
        <v>8245</v>
      </c>
      <c r="I1642" s="12">
        <v>40756.648784722223</v>
      </c>
      <c r="J1642" s="12">
        <v>40696.648784722223</v>
      </c>
      <c r="K1642" t="b">
        <v>0</v>
      </c>
      <c r="L1642">
        <v>11</v>
      </c>
      <c r="M1642" t="b">
        <v>1</v>
      </c>
      <c r="N1642" s="15" t="s">
        <v>8314</v>
      </c>
      <c r="O1642" t="s">
        <v>8343</v>
      </c>
    </row>
    <row r="1643" spans="1:15" ht="32" x14ac:dyDescent="0.2">
      <c r="A1643">
        <v>2538</v>
      </c>
      <c r="B1643" s="3" t="s">
        <v>2538</v>
      </c>
      <c r="C1643" s="3" t="s">
        <v>6648</v>
      </c>
      <c r="D1643" s="6">
        <v>18000</v>
      </c>
      <c r="E1643" s="8">
        <v>20343.169999999998</v>
      </c>
      <c r="F1643" t="s">
        <v>8218</v>
      </c>
      <c r="G1643" t="s">
        <v>8223</v>
      </c>
      <c r="H1643" t="s">
        <v>8245</v>
      </c>
      <c r="I1643" s="12">
        <v>41329.207638888889</v>
      </c>
      <c r="J1643" s="12">
        <v>41298.509965277779</v>
      </c>
      <c r="K1643" t="b">
        <v>0</v>
      </c>
      <c r="L1643">
        <v>185</v>
      </c>
      <c r="M1643" t="b">
        <v>1</v>
      </c>
      <c r="N1643" s="15" t="s">
        <v>8314</v>
      </c>
      <c r="O1643" t="s">
        <v>8343</v>
      </c>
    </row>
    <row r="1644" spans="1:15" ht="48" x14ac:dyDescent="0.2">
      <c r="A1644">
        <v>2539</v>
      </c>
      <c r="B1644" s="3" t="s">
        <v>2539</v>
      </c>
      <c r="C1644" s="3" t="s">
        <v>6649</v>
      </c>
      <c r="D1644" s="6">
        <v>10000</v>
      </c>
      <c r="E1644" s="8">
        <v>10025</v>
      </c>
      <c r="F1644" t="s">
        <v>8218</v>
      </c>
      <c r="G1644" t="s">
        <v>8223</v>
      </c>
      <c r="H1644" t="s">
        <v>8245</v>
      </c>
      <c r="I1644" s="12">
        <v>42037.902222222227</v>
      </c>
      <c r="J1644" s="12">
        <v>41977.902222222227</v>
      </c>
      <c r="K1644" t="b">
        <v>0</v>
      </c>
      <c r="L1644">
        <v>59</v>
      </c>
      <c r="M1644" t="b">
        <v>1</v>
      </c>
      <c r="N1644" s="15" t="s">
        <v>8314</v>
      </c>
      <c r="O1644" t="s">
        <v>8343</v>
      </c>
    </row>
    <row r="1645" spans="1:15" ht="48" x14ac:dyDescent="0.2">
      <c r="A1645">
        <v>2540</v>
      </c>
      <c r="B1645" s="3" t="s">
        <v>2540</v>
      </c>
      <c r="C1645" s="3" t="s">
        <v>6650</v>
      </c>
      <c r="D1645" s="6">
        <v>2500</v>
      </c>
      <c r="E1645" s="8">
        <v>2585</v>
      </c>
      <c r="F1645" t="s">
        <v>8218</v>
      </c>
      <c r="G1645" t="s">
        <v>8223</v>
      </c>
      <c r="H1645" t="s">
        <v>8245</v>
      </c>
      <c r="I1645" s="12">
        <v>40845.675011574072</v>
      </c>
      <c r="J1645" s="12">
        <v>40785.675011574072</v>
      </c>
      <c r="K1645" t="b">
        <v>0</v>
      </c>
      <c r="L1645">
        <v>27</v>
      </c>
      <c r="M1645" t="b">
        <v>1</v>
      </c>
      <c r="N1645" s="15" t="s">
        <v>8314</v>
      </c>
      <c r="O1645" t="s">
        <v>8343</v>
      </c>
    </row>
    <row r="1646" spans="1:15" ht="48" x14ac:dyDescent="0.2">
      <c r="A1646">
        <v>2541</v>
      </c>
      <c r="B1646" s="3" t="s">
        <v>2541</v>
      </c>
      <c r="C1646" s="3" t="s">
        <v>6651</v>
      </c>
      <c r="D1646" s="6">
        <v>3500</v>
      </c>
      <c r="E1646" s="8">
        <v>3746</v>
      </c>
      <c r="F1646" t="s">
        <v>8218</v>
      </c>
      <c r="G1646" t="s">
        <v>8224</v>
      </c>
      <c r="H1646" t="s">
        <v>8246</v>
      </c>
      <c r="I1646" s="12">
        <v>41543.449282407404</v>
      </c>
      <c r="J1646" s="12">
        <v>41483.449282407404</v>
      </c>
      <c r="K1646" t="b">
        <v>0</v>
      </c>
      <c r="L1646">
        <v>63</v>
      </c>
      <c r="M1646" t="b">
        <v>1</v>
      </c>
      <c r="N1646" s="15" t="s">
        <v>8314</v>
      </c>
      <c r="O1646" t="s">
        <v>8343</v>
      </c>
    </row>
    <row r="1647" spans="1:15" ht="48" x14ac:dyDescent="0.2">
      <c r="A1647">
        <v>2542</v>
      </c>
      <c r="B1647" s="3" t="s">
        <v>2542</v>
      </c>
      <c r="C1647" s="3" t="s">
        <v>6652</v>
      </c>
      <c r="D1647" s="6">
        <v>700</v>
      </c>
      <c r="E1647" s="8">
        <v>725</v>
      </c>
      <c r="F1647" t="s">
        <v>8218</v>
      </c>
      <c r="G1647" t="s">
        <v>8223</v>
      </c>
      <c r="H1647" t="s">
        <v>8245</v>
      </c>
      <c r="I1647" s="12">
        <v>41548.165972222225</v>
      </c>
      <c r="J1647" s="12">
        <v>41509.426585648151</v>
      </c>
      <c r="K1647" t="b">
        <v>0</v>
      </c>
      <c r="L1647">
        <v>13</v>
      </c>
      <c r="M1647" t="b">
        <v>1</v>
      </c>
      <c r="N1647" s="15" t="s">
        <v>8314</v>
      </c>
      <c r="O1647" t="s">
        <v>8343</v>
      </c>
    </row>
    <row r="1648" spans="1:15" ht="48" x14ac:dyDescent="0.2">
      <c r="A1648">
        <v>2543</v>
      </c>
      <c r="B1648" s="3" t="s">
        <v>2543</v>
      </c>
      <c r="C1648" s="3" t="s">
        <v>6653</v>
      </c>
      <c r="D1648" s="6">
        <v>250</v>
      </c>
      <c r="E1648" s="8">
        <v>391</v>
      </c>
      <c r="F1648" t="s">
        <v>8218</v>
      </c>
      <c r="G1648" t="s">
        <v>8223</v>
      </c>
      <c r="H1648" t="s">
        <v>8245</v>
      </c>
      <c r="I1648" s="12">
        <v>40545.125</v>
      </c>
      <c r="J1648" s="12">
        <v>40514.107615740737</v>
      </c>
      <c r="K1648" t="b">
        <v>0</v>
      </c>
      <c r="L1648">
        <v>13</v>
      </c>
      <c r="M1648" t="b">
        <v>1</v>
      </c>
      <c r="N1648" s="15" t="s">
        <v>8314</v>
      </c>
      <c r="O1648" t="s">
        <v>8343</v>
      </c>
    </row>
    <row r="1649" spans="1:15" ht="48" x14ac:dyDescent="0.2">
      <c r="A1649">
        <v>2544</v>
      </c>
      <c r="B1649" s="3" t="s">
        <v>2544</v>
      </c>
      <c r="C1649" s="3" t="s">
        <v>6654</v>
      </c>
      <c r="D1649" s="6">
        <v>5000</v>
      </c>
      <c r="E1649" s="8">
        <v>5041</v>
      </c>
      <c r="F1649" t="s">
        <v>8218</v>
      </c>
      <c r="G1649" t="s">
        <v>8223</v>
      </c>
      <c r="H1649" t="s">
        <v>8245</v>
      </c>
      <c r="I1649" s="12">
        <v>41098.520474537036</v>
      </c>
      <c r="J1649" s="12">
        <v>41068.520474537036</v>
      </c>
      <c r="K1649" t="b">
        <v>0</v>
      </c>
      <c r="L1649">
        <v>57</v>
      </c>
      <c r="M1649" t="b">
        <v>1</v>
      </c>
      <c r="N1649" s="15" t="s">
        <v>8314</v>
      </c>
      <c r="O1649" t="s">
        <v>8343</v>
      </c>
    </row>
    <row r="1650" spans="1:15" ht="48" x14ac:dyDescent="0.2">
      <c r="A1650">
        <v>2545</v>
      </c>
      <c r="B1650" s="3" t="s">
        <v>2545</v>
      </c>
      <c r="C1650" s="3" t="s">
        <v>6655</v>
      </c>
      <c r="D1650" s="6">
        <v>2000</v>
      </c>
      <c r="E1650" s="8">
        <v>3906</v>
      </c>
      <c r="F1650" t="s">
        <v>8218</v>
      </c>
      <c r="G1650" t="s">
        <v>8223</v>
      </c>
      <c r="H1650" t="s">
        <v>8245</v>
      </c>
      <c r="I1650" s="12">
        <v>42062.020833333328</v>
      </c>
      <c r="J1650" s="12">
        <v>42027.13817129629</v>
      </c>
      <c r="K1650" t="b">
        <v>0</v>
      </c>
      <c r="L1650">
        <v>61</v>
      </c>
      <c r="M1650" t="b">
        <v>1</v>
      </c>
      <c r="N1650" s="15" t="s">
        <v>8314</v>
      </c>
      <c r="O1650" t="s">
        <v>8343</v>
      </c>
    </row>
    <row r="1651" spans="1:15" ht="48" x14ac:dyDescent="0.2">
      <c r="A1651">
        <v>2546</v>
      </c>
      <c r="B1651" s="3" t="s">
        <v>2546</v>
      </c>
      <c r="C1651" s="3" t="s">
        <v>6656</v>
      </c>
      <c r="D1651" s="6">
        <v>3500</v>
      </c>
      <c r="E1651" s="8">
        <v>3910</v>
      </c>
      <c r="F1651" t="s">
        <v>8218</v>
      </c>
      <c r="G1651" t="s">
        <v>8223</v>
      </c>
      <c r="H1651" t="s">
        <v>8245</v>
      </c>
      <c r="I1651" s="12">
        <v>41552.208333333336</v>
      </c>
      <c r="J1651" s="12">
        <v>41524.858553240738</v>
      </c>
      <c r="K1651" t="b">
        <v>0</v>
      </c>
      <c r="L1651">
        <v>65</v>
      </c>
      <c r="M1651" t="b">
        <v>1</v>
      </c>
      <c r="N1651" s="15" t="s">
        <v>8314</v>
      </c>
      <c r="O1651" t="s">
        <v>8343</v>
      </c>
    </row>
    <row r="1652" spans="1:15" ht="48" x14ac:dyDescent="0.2">
      <c r="A1652">
        <v>2547</v>
      </c>
      <c r="B1652" s="3" t="s">
        <v>2547</v>
      </c>
      <c r="C1652" s="3" t="s">
        <v>6657</v>
      </c>
      <c r="D1652" s="6">
        <v>5500</v>
      </c>
      <c r="E1652" s="8">
        <v>6592</v>
      </c>
      <c r="F1652" t="s">
        <v>8218</v>
      </c>
      <c r="G1652" t="s">
        <v>8223</v>
      </c>
      <c r="H1652" t="s">
        <v>8245</v>
      </c>
      <c r="I1652" s="12">
        <v>41003.731516203705</v>
      </c>
      <c r="J1652" s="12">
        <v>40973.773182870369</v>
      </c>
      <c r="K1652" t="b">
        <v>0</v>
      </c>
      <c r="L1652">
        <v>134</v>
      </c>
      <c r="M1652" t="b">
        <v>1</v>
      </c>
      <c r="N1652" s="15" t="s">
        <v>8314</v>
      </c>
      <c r="O1652" t="s">
        <v>8343</v>
      </c>
    </row>
    <row r="1653" spans="1:15" ht="48" x14ac:dyDescent="0.2">
      <c r="A1653">
        <v>2548</v>
      </c>
      <c r="B1653" s="3" t="s">
        <v>2548</v>
      </c>
      <c r="C1653" s="3" t="s">
        <v>6658</v>
      </c>
      <c r="D1653" s="6">
        <v>6000</v>
      </c>
      <c r="E1653" s="8">
        <v>6111</v>
      </c>
      <c r="F1653" t="s">
        <v>8218</v>
      </c>
      <c r="G1653" t="s">
        <v>8229</v>
      </c>
      <c r="H1653" t="s">
        <v>8248</v>
      </c>
      <c r="I1653" s="12">
        <v>42643.185416666667</v>
      </c>
      <c r="J1653" s="12">
        <v>42618.625428240746</v>
      </c>
      <c r="K1653" t="b">
        <v>0</v>
      </c>
      <c r="L1653">
        <v>37</v>
      </c>
      <c r="M1653" t="b">
        <v>1</v>
      </c>
      <c r="N1653" s="15" t="s">
        <v>8314</v>
      </c>
      <c r="O1653" t="s">
        <v>8343</v>
      </c>
    </row>
    <row r="1654" spans="1:15" ht="48" x14ac:dyDescent="0.2">
      <c r="A1654">
        <v>2549</v>
      </c>
      <c r="B1654" s="3" t="s">
        <v>2549</v>
      </c>
      <c r="C1654" s="3" t="s">
        <v>6659</v>
      </c>
      <c r="D1654" s="6">
        <v>1570</v>
      </c>
      <c r="E1654" s="8">
        <v>1614</v>
      </c>
      <c r="F1654" t="s">
        <v>8218</v>
      </c>
      <c r="G1654" t="s">
        <v>8224</v>
      </c>
      <c r="H1654" t="s">
        <v>8246</v>
      </c>
      <c r="I1654" s="12">
        <v>41425.708333333336</v>
      </c>
      <c r="J1654" s="12">
        <v>41390.757754629631</v>
      </c>
      <c r="K1654" t="b">
        <v>0</v>
      </c>
      <c r="L1654">
        <v>37</v>
      </c>
      <c r="M1654" t="b">
        <v>1</v>
      </c>
      <c r="N1654" s="15" t="s">
        <v>8314</v>
      </c>
      <c r="O1654" t="s">
        <v>8343</v>
      </c>
    </row>
    <row r="1655" spans="1:15" ht="48" x14ac:dyDescent="0.2">
      <c r="A1655">
        <v>2550</v>
      </c>
      <c r="B1655" s="3" t="s">
        <v>2550</v>
      </c>
      <c r="C1655" s="3" t="s">
        <v>6660</v>
      </c>
      <c r="D1655" s="6">
        <v>6500</v>
      </c>
      <c r="E1655" s="8">
        <v>6555</v>
      </c>
      <c r="F1655" t="s">
        <v>8218</v>
      </c>
      <c r="G1655" t="s">
        <v>8223</v>
      </c>
      <c r="H1655" t="s">
        <v>8245</v>
      </c>
      <c r="I1655" s="12">
        <v>42285.165972222225</v>
      </c>
      <c r="J1655" s="12">
        <v>42228.634328703702</v>
      </c>
      <c r="K1655" t="b">
        <v>0</v>
      </c>
      <c r="L1655">
        <v>150</v>
      </c>
      <c r="M1655" t="b">
        <v>1</v>
      </c>
      <c r="N1655" s="15" t="s">
        <v>8314</v>
      </c>
      <c r="O1655" t="s">
        <v>8343</v>
      </c>
    </row>
    <row r="1656" spans="1:15" ht="48" x14ac:dyDescent="0.2">
      <c r="A1656">
        <v>2551</v>
      </c>
      <c r="B1656" s="3" t="s">
        <v>2551</v>
      </c>
      <c r="C1656" s="3" t="s">
        <v>6661</v>
      </c>
      <c r="D1656" s="6">
        <v>3675</v>
      </c>
      <c r="E1656" s="8">
        <v>3775.5</v>
      </c>
      <c r="F1656" t="s">
        <v>8218</v>
      </c>
      <c r="G1656" t="s">
        <v>8223</v>
      </c>
      <c r="H1656" t="s">
        <v>8245</v>
      </c>
      <c r="I1656" s="12">
        <v>40989.866666666669</v>
      </c>
      <c r="J1656" s="12">
        <v>40961.252141203702</v>
      </c>
      <c r="K1656" t="b">
        <v>0</v>
      </c>
      <c r="L1656">
        <v>56</v>
      </c>
      <c r="M1656" t="b">
        <v>1</v>
      </c>
      <c r="N1656" s="15" t="s">
        <v>8314</v>
      </c>
      <c r="O1656" t="s">
        <v>8343</v>
      </c>
    </row>
    <row r="1657" spans="1:15" ht="48" x14ac:dyDescent="0.2">
      <c r="A1657">
        <v>2552</v>
      </c>
      <c r="B1657" s="3" t="s">
        <v>2552</v>
      </c>
      <c r="C1657" s="3" t="s">
        <v>6662</v>
      </c>
      <c r="D1657" s="6">
        <v>3000</v>
      </c>
      <c r="E1657" s="8">
        <v>3195</v>
      </c>
      <c r="F1657" t="s">
        <v>8218</v>
      </c>
      <c r="G1657" t="s">
        <v>8223</v>
      </c>
      <c r="H1657" t="s">
        <v>8245</v>
      </c>
      <c r="I1657" s="12">
        <v>42799.809965277775</v>
      </c>
      <c r="J1657" s="12">
        <v>42769.809965277775</v>
      </c>
      <c r="K1657" t="b">
        <v>0</v>
      </c>
      <c r="L1657">
        <v>18</v>
      </c>
      <c r="M1657" t="b">
        <v>1</v>
      </c>
      <c r="N1657" s="15" t="s">
        <v>8314</v>
      </c>
      <c r="O1657" t="s">
        <v>8343</v>
      </c>
    </row>
    <row r="1658" spans="1:15" ht="48" x14ac:dyDescent="0.2">
      <c r="A1658">
        <v>2553</v>
      </c>
      <c r="B1658" s="3" t="s">
        <v>2553</v>
      </c>
      <c r="C1658" s="3" t="s">
        <v>6663</v>
      </c>
      <c r="D1658" s="6">
        <v>1500</v>
      </c>
      <c r="E1658" s="8">
        <v>2333</v>
      </c>
      <c r="F1658" t="s">
        <v>8218</v>
      </c>
      <c r="G1658" t="s">
        <v>8223</v>
      </c>
      <c r="H1658" t="s">
        <v>8245</v>
      </c>
      <c r="I1658" s="12">
        <v>41173.199155092596</v>
      </c>
      <c r="J1658" s="12">
        <v>41113.199155092596</v>
      </c>
      <c r="K1658" t="b">
        <v>0</v>
      </c>
      <c r="L1658">
        <v>60</v>
      </c>
      <c r="M1658" t="b">
        <v>1</v>
      </c>
      <c r="N1658" s="15" t="s">
        <v>8314</v>
      </c>
      <c r="O1658" t="s">
        <v>8343</v>
      </c>
    </row>
    <row r="1659" spans="1:15" ht="48" x14ac:dyDescent="0.2">
      <c r="A1659">
        <v>2554</v>
      </c>
      <c r="B1659" s="3" t="s">
        <v>2554</v>
      </c>
      <c r="C1659" s="3" t="s">
        <v>6664</v>
      </c>
      <c r="D1659" s="6">
        <v>3000</v>
      </c>
      <c r="E1659" s="8">
        <v>3684</v>
      </c>
      <c r="F1659" t="s">
        <v>8218</v>
      </c>
      <c r="G1659" t="s">
        <v>8223</v>
      </c>
      <c r="H1659" t="s">
        <v>8245</v>
      </c>
      <c r="I1659" s="12">
        <v>42156.165972222225</v>
      </c>
      <c r="J1659" s="12">
        <v>42125.078275462962</v>
      </c>
      <c r="K1659" t="b">
        <v>0</v>
      </c>
      <c r="L1659">
        <v>67</v>
      </c>
      <c r="M1659" t="b">
        <v>1</v>
      </c>
      <c r="N1659" s="15" t="s">
        <v>8314</v>
      </c>
      <c r="O1659" t="s">
        <v>8343</v>
      </c>
    </row>
    <row r="1660" spans="1:15" ht="48" x14ac:dyDescent="0.2">
      <c r="A1660">
        <v>2555</v>
      </c>
      <c r="B1660" s="3" t="s">
        <v>2555</v>
      </c>
      <c r="C1660" s="3" t="s">
        <v>6665</v>
      </c>
      <c r="D1660" s="6">
        <v>2000</v>
      </c>
      <c r="E1660" s="8">
        <v>2147</v>
      </c>
      <c r="F1660" t="s">
        <v>8218</v>
      </c>
      <c r="G1660" t="s">
        <v>8223</v>
      </c>
      <c r="H1660" t="s">
        <v>8245</v>
      </c>
      <c r="I1660" s="12">
        <v>41057.655011574076</v>
      </c>
      <c r="J1660" s="12">
        <v>41026.655011574076</v>
      </c>
      <c r="K1660" t="b">
        <v>0</v>
      </c>
      <c r="L1660">
        <v>35</v>
      </c>
      <c r="M1660" t="b">
        <v>1</v>
      </c>
      <c r="N1660" s="15" t="s">
        <v>8314</v>
      </c>
      <c r="O1660" t="s">
        <v>8343</v>
      </c>
    </row>
    <row r="1661" spans="1:15" ht="48" x14ac:dyDescent="0.2">
      <c r="A1661">
        <v>2556</v>
      </c>
      <c r="B1661" s="3" t="s">
        <v>2556</v>
      </c>
      <c r="C1661" s="3" t="s">
        <v>6666</v>
      </c>
      <c r="D1661" s="6">
        <v>745</v>
      </c>
      <c r="E1661" s="8">
        <v>786</v>
      </c>
      <c r="F1661" t="s">
        <v>8218</v>
      </c>
      <c r="G1661" t="s">
        <v>8223</v>
      </c>
      <c r="H1661" t="s">
        <v>8245</v>
      </c>
      <c r="I1661" s="12">
        <v>41267.991400462961</v>
      </c>
      <c r="J1661" s="12">
        <v>41222.991400462961</v>
      </c>
      <c r="K1661" t="b">
        <v>0</v>
      </c>
      <c r="L1661">
        <v>34</v>
      </c>
      <c r="M1661" t="b">
        <v>1</v>
      </c>
      <c r="N1661" s="15" t="s">
        <v>8314</v>
      </c>
      <c r="O1661" t="s">
        <v>8343</v>
      </c>
    </row>
    <row r="1662" spans="1:15" ht="32" x14ac:dyDescent="0.2">
      <c r="A1662">
        <v>2557</v>
      </c>
      <c r="B1662" s="3" t="s">
        <v>2557</v>
      </c>
      <c r="C1662" s="3" t="s">
        <v>6667</v>
      </c>
      <c r="D1662" s="6">
        <v>900</v>
      </c>
      <c r="E1662" s="8">
        <v>1066</v>
      </c>
      <c r="F1662" t="s">
        <v>8218</v>
      </c>
      <c r="G1662" t="s">
        <v>8224</v>
      </c>
      <c r="H1662" t="s">
        <v>8246</v>
      </c>
      <c r="I1662" s="12">
        <v>41774.745208333334</v>
      </c>
      <c r="J1662" s="12">
        <v>41744.745208333334</v>
      </c>
      <c r="K1662" t="b">
        <v>0</v>
      </c>
      <c r="L1662">
        <v>36</v>
      </c>
      <c r="M1662" t="b">
        <v>1</v>
      </c>
      <c r="N1662" s="15" t="s">
        <v>8314</v>
      </c>
      <c r="O1662" t="s">
        <v>8343</v>
      </c>
    </row>
    <row r="1663" spans="1:15" ht="32" x14ac:dyDescent="0.2">
      <c r="A1663">
        <v>2558</v>
      </c>
      <c r="B1663" s="3" t="s">
        <v>2558</v>
      </c>
      <c r="C1663" s="3" t="s">
        <v>6668</v>
      </c>
      <c r="D1663" s="6">
        <v>1250</v>
      </c>
      <c r="E1663" s="8">
        <v>1361</v>
      </c>
      <c r="F1663" t="s">
        <v>8218</v>
      </c>
      <c r="G1663" t="s">
        <v>8225</v>
      </c>
      <c r="H1663" t="s">
        <v>8247</v>
      </c>
      <c r="I1663" s="12">
        <v>42125.582638888889</v>
      </c>
      <c r="J1663" s="12">
        <v>42093.860023148154</v>
      </c>
      <c r="K1663" t="b">
        <v>0</v>
      </c>
      <c r="L1663">
        <v>18</v>
      </c>
      <c r="M1663" t="b">
        <v>1</v>
      </c>
      <c r="N1663" s="15" t="s">
        <v>8314</v>
      </c>
      <c r="O1663" t="s">
        <v>8343</v>
      </c>
    </row>
    <row r="1664" spans="1:15" ht="48" x14ac:dyDescent="0.2">
      <c r="A1664">
        <v>2559</v>
      </c>
      <c r="B1664" s="3" t="s">
        <v>2559</v>
      </c>
      <c r="C1664" s="3" t="s">
        <v>6669</v>
      </c>
      <c r="D1664" s="6">
        <v>800</v>
      </c>
      <c r="E1664" s="8">
        <v>890</v>
      </c>
      <c r="F1664" t="s">
        <v>8218</v>
      </c>
      <c r="G1664" t="s">
        <v>8223</v>
      </c>
      <c r="H1664" t="s">
        <v>8245</v>
      </c>
      <c r="I1664" s="12">
        <v>40862.817361111112</v>
      </c>
      <c r="J1664" s="12">
        <v>40829.873657407406</v>
      </c>
      <c r="K1664" t="b">
        <v>0</v>
      </c>
      <c r="L1664">
        <v>25</v>
      </c>
      <c r="M1664" t="b">
        <v>1</v>
      </c>
      <c r="N1664" s="15" t="s">
        <v>8314</v>
      </c>
      <c r="O1664" t="s">
        <v>8343</v>
      </c>
    </row>
    <row r="1665" spans="1:15" ht="48" x14ac:dyDescent="0.2">
      <c r="A1665">
        <v>2560</v>
      </c>
      <c r="B1665" s="3" t="s">
        <v>2560</v>
      </c>
      <c r="C1665" s="3" t="s">
        <v>6670</v>
      </c>
      <c r="D1665" s="6">
        <v>3000</v>
      </c>
      <c r="E1665" s="8">
        <v>3003</v>
      </c>
      <c r="F1665" t="s">
        <v>8218</v>
      </c>
      <c r="G1665" t="s">
        <v>8224</v>
      </c>
      <c r="H1665" t="s">
        <v>8246</v>
      </c>
      <c r="I1665" s="12">
        <v>42069.951087962967</v>
      </c>
      <c r="J1665" s="12">
        <v>42039.951087962967</v>
      </c>
      <c r="K1665" t="b">
        <v>0</v>
      </c>
      <c r="L1665">
        <v>21</v>
      </c>
      <c r="M1665" t="b">
        <v>1</v>
      </c>
      <c r="N1665" s="15" t="s">
        <v>8314</v>
      </c>
      <c r="O1665" t="s">
        <v>8343</v>
      </c>
    </row>
    <row r="1666" spans="1:15" ht="48" x14ac:dyDescent="0.2">
      <c r="A1666">
        <v>1184</v>
      </c>
      <c r="B1666" s="3" t="s">
        <v>1185</v>
      </c>
      <c r="C1666" s="3" t="s">
        <v>5294</v>
      </c>
      <c r="D1666" s="6">
        <v>22000</v>
      </c>
      <c r="E1666" s="8">
        <v>23086</v>
      </c>
      <c r="F1666" t="s">
        <v>8218</v>
      </c>
      <c r="G1666" t="s">
        <v>8224</v>
      </c>
      <c r="H1666" t="s">
        <v>8246</v>
      </c>
      <c r="I1666" s="12">
        <v>42772.599664351852</v>
      </c>
      <c r="J1666" s="12">
        <v>42741.599664351852</v>
      </c>
      <c r="K1666" t="b">
        <v>0</v>
      </c>
      <c r="L1666">
        <v>375</v>
      </c>
      <c r="M1666" t="b">
        <v>1</v>
      </c>
      <c r="N1666" s="15" t="s">
        <v>8327</v>
      </c>
      <c r="O1666" t="s">
        <v>8328</v>
      </c>
    </row>
    <row r="1667" spans="1:15" ht="48" x14ac:dyDescent="0.2">
      <c r="A1667">
        <v>1185</v>
      </c>
      <c r="B1667" s="3" t="s">
        <v>1186</v>
      </c>
      <c r="C1667" s="3" t="s">
        <v>5295</v>
      </c>
      <c r="D1667" s="6">
        <v>12500</v>
      </c>
      <c r="E1667" s="8">
        <v>13180</v>
      </c>
      <c r="F1667" t="s">
        <v>8218</v>
      </c>
      <c r="G1667" t="s">
        <v>8223</v>
      </c>
      <c r="H1667" t="s">
        <v>8245</v>
      </c>
      <c r="I1667" s="12">
        <v>42163.166666666672</v>
      </c>
      <c r="J1667" s="12">
        <v>42130.865150462967</v>
      </c>
      <c r="K1667" t="b">
        <v>0</v>
      </c>
      <c r="L1667">
        <v>111</v>
      </c>
      <c r="M1667" t="b">
        <v>1</v>
      </c>
      <c r="N1667" s="15" t="s">
        <v>8327</v>
      </c>
      <c r="O1667" t="s">
        <v>8328</v>
      </c>
    </row>
    <row r="1668" spans="1:15" ht="48" x14ac:dyDescent="0.2">
      <c r="A1668">
        <v>1186</v>
      </c>
      <c r="B1668" s="3" t="s">
        <v>1187</v>
      </c>
      <c r="C1668" s="3" t="s">
        <v>5296</v>
      </c>
      <c r="D1668" s="6">
        <v>7500</v>
      </c>
      <c r="E1668" s="8">
        <v>8005</v>
      </c>
      <c r="F1668" t="s">
        <v>8218</v>
      </c>
      <c r="G1668" t="s">
        <v>8224</v>
      </c>
      <c r="H1668" t="s">
        <v>8246</v>
      </c>
      <c r="I1668" s="12">
        <v>42156.945833333331</v>
      </c>
      <c r="J1668" s="12">
        <v>42123.86336805555</v>
      </c>
      <c r="K1668" t="b">
        <v>0</v>
      </c>
      <c r="L1668">
        <v>123</v>
      </c>
      <c r="M1668" t="b">
        <v>1</v>
      </c>
      <c r="N1668" s="15" t="s">
        <v>8327</v>
      </c>
      <c r="O1668" t="s">
        <v>8328</v>
      </c>
    </row>
    <row r="1669" spans="1:15" ht="48" x14ac:dyDescent="0.2">
      <c r="A1669">
        <v>1187</v>
      </c>
      <c r="B1669" s="3" t="s">
        <v>1188</v>
      </c>
      <c r="C1669" s="3" t="s">
        <v>5297</v>
      </c>
      <c r="D1669" s="6">
        <v>8750</v>
      </c>
      <c r="E1669" s="8">
        <v>9111</v>
      </c>
      <c r="F1669" t="s">
        <v>8218</v>
      </c>
      <c r="G1669" t="s">
        <v>8223</v>
      </c>
      <c r="H1669" t="s">
        <v>8245</v>
      </c>
      <c r="I1669" s="12">
        <v>42141.75</v>
      </c>
      <c r="J1669" s="12">
        <v>42109.894942129627</v>
      </c>
      <c r="K1669" t="b">
        <v>0</v>
      </c>
      <c r="L1669">
        <v>70</v>
      </c>
      <c r="M1669" t="b">
        <v>1</v>
      </c>
      <c r="N1669" s="15" t="s">
        <v>8327</v>
      </c>
      <c r="O1669" t="s">
        <v>8328</v>
      </c>
    </row>
    <row r="1670" spans="1:15" ht="48" x14ac:dyDescent="0.2">
      <c r="A1670">
        <v>1188</v>
      </c>
      <c r="B1670" s="3" t="s">
        <v>1189</v>
      </c>
      <c r="C1670" s="3" t="s">
        <v>5298</v>
      </c>
      <c r="D1670" s="6">
        <v>2000</v>
      </c>
      <c r="E1670" s="8">
        <v>3211</v>
      </c>
      <c r="F1670" t="s">
        <v>8218</v>
      </c>
      <c r="G1670" t="s">
        <v>8228</v>
      </c>
      <c r="H1670" t="s">
        <v>8250</v>
      </c>
      <c r="I1670" s="12">
        <v>42732.700694444444</v>
      </c>
      <c r="J1670" s="12">
        <v>42711.700694444444</v>
      </c>
      <c r="K1670" t="b">
        <v>0</v>
      </c>
      <c r="L1670">
        <v>85</v>
      </c>
      <c r="M1670" t="b">
        <v>1</v>
      </c>
      <c r="N1670" s="15" t="s">
        <v>8327</v>
      </c>
      <c r="O1670" t="s">
        <v>8328</v>
      </c>
    </row>
    <row r="1671" spans="1:15" ht="48" x14ac:dyDescent="0.2">
      <c r="A1671">
        <v>1189</v>
      </c>
      <c r="B1671" s="3" t="s">
        <v>1190</v>
      </c>
      <c r="C1671" s="3" t="s">
        <v>5299</v>
      </c>
      <c r="D1671" s="6">
        <v>9000</v>
      </c>
      <c r="E1671" s="8">
        <v>9700</v>
      </c>
      <c r="F1671" t="s">
        <v>8218</v>
      </c>
      <c r="G1671" t="s">
        <v>8223</v>
      </c>
      <c r="H1671" t="s">
        <v>8245</v>
      </c>
      <c r="I1671" s="12">
        <v>42550.979108796295</v>
      </c>
      <c r="J1671" s="12">
        <v>42529.979108796295</v>
      </c>
      <c r="K1671" t="b">
        <v>0</v>
      </c>
      <c r="L1671">
        <v>86</v>
      </c>
      <c r="M1671" t="b">
        <v>1</v>
      </c>
      <c r="N1671" s="15" t="s">
        <v>8327</v>
      </c>
      <c r="O1671" t="s">
        <v>8328</v>
      </c>
    </row>
    <row r="1672" spans="1:15" ht="32" x14ac:dyDescent="0.2">
      <c r="A1672">
        <v>1190</v>
      </c>
      <c r="B1672" s="3" t="s">
        <v>1191</v>
      </c>
      <c r="C1672" s="3" t="s">
        <v>5300</v>
      </c>
      <c r="D1672" s="6">
        <v>500</v>
      </c>
      <c r="E1672" s="8">
        <v>675</v>
      </c>
      <c r="F1672" t="s">
        <v>8218</v>
      </c>
      <c r="G1672" t="s">
        <v>8223</v>
      </c>
      <c r="H1672" t="s">
        <v>8245</v>
      </c>
      <c r="I1672" s="12">
        <v>41882.665798611109</v>
      </c>
      <c r="J1672" s="12">
        <v>41852.665798611109</v>
      </c>
      <c r="K1672" t="b">
        <v>0</v>
      </c>
      <c r="L1672">
        <v>13</v>
      </c>
      <c r="M1672" t="b">
        <v>1</v>
      </c>
      <c r="N1672" s="15" t="s">
        <v>8327</v>
      </c>
      <c r="O1672" t="s">
        <v>8328</v>
      </c>
    </row>
    <row r="1673" spans="1:15" ht="48" x14ac:dyDescent="0.2">
      <c r="A1673">
        <v>1191</v>
      </c>
      <c r="B1673" s="3" t="s">
        <v>1192</v>
      </c>
      <c r="C1673" s="3" t="s">
        <v>5301</v>
      </c>
      <c r="D1673" s="6">
        <v>2700</v>
      </c>
      <c r="E1673" s="8">
        <v>2945</v>
      </c>
      <c r="F1673" t="s">
        <v>8218</v>
      </c>
      <c r="G1673" t="s">
        <v>8223</v>
      </c>
      <c r="H1673" t="s">
        <v>8245</v>
      </c>
      <c r="I1673" s="12">
        <v>42449.562037037031</v>
      </c>
      <c r="J1673" s="12">
        <v>42419.603703703702</v>
      </c>
      <c r="K1673" t="b">
        <v>0</v>
      </c>
      <c r="L1673">
        <v>33</v>
      </c>
      <c r="M1673" t="b">
        <v>1</v>
      </c>
      <c r="N1673" s="15" t="s">
        <v>8327</v>
      </c>
      <c r="O1673" t="s">
        <v>8328</v>
      </c>
    </row>
    <row r="1674" spans="1:15" ht="32" x14ac:dyDescent="0.2">
      <c r="A1674">
        <v>1192</v>
      </c>
      <c r="B1674" s="3" t="s">
        <v>1193</v>
      </c>
      <c r="C1674" s="3" t="s">
        <v>5302</v>
      </c>
      <c r="D1674" s="6">
        <v>100</v>
      </c>
      <c r="E1674" s="8">
        <v>290</v>
      </c>
      <c r="F1674" t="s">
        <v>8218</v>
      </c>
      <c r="G1674" t="s">
        <v>8224</v>
      </c>
      <c r="H1674" t="s">
        <v>8246</v>
      </c>
      <c r="I1674" s="12">
        <v>42777.506689814814</v>
      </c>
      <c r="J1674" s="12">
        <v>42747.506689814814</v>
      </c>
      <c r="K1674" t="b">
        <v>0</v>
      </c>
      <c r="L1674">
        <v>15</v>
      </c>
      <c r="M1674" t="b">
        <v>1</v>
      </c>
      <c r="N1674" s="15" t="s">
        <v>8327</v>
      </c>
      <c r="O1674" t="s">
        <v>8328</v>
      </c>
    </row>
    <row r="1675" spans="1:15" ht="48" x14ac:dyDescent="0.2">
      <c r="A1675">
        <v>1193</v>
      </c>
      <c r="B1675" s="3" t="s">
        <v>1194</v>
      </c>
      <c r="C1675" s="3" t="s">
        <v>5303</v>
      </c>
      <c r="D1675" s="6">
        <v>21000</v>
      </c>
      <c r="E1675" s="8">
        <v>21831</v>
      </c>
      <c r="F1675" t="s">
        <v>8218</v>
      </c>
      <c r="G1675" t="s">
        <v>8223</v>
      </c>
      <c r="H1675" t="s">
        <v>8245</v>
      </c>
      <c r="I1675" s="12">
        <v>42469.734409722223</v>
      </c>
      <c r="J1675" s="12">
        <v>42409.776076388895</v>
      </c>
      <c r="K1675" t="b">
        <v>0</v>
      </c>
      <c r="L1675">
        <v>273</v>
      </c>
      <c r="M1675" t="b">
        <v>1</v>
      </c>
      <c r="N1675" s="15" t="s">
        <v>8327</v>
      </c>
      <c r="O1675" t="s">
        <v>8328</v>
      </c>
    </row>
    <row r="1676" spans="1:15" ht="48" x14ac:dyDescent="0.2">
      <c r="A1676">
        <v>1194</v>
      </c>
      <c r="B1676" s="3" t="s">
        <v>1195</v>
      </c>
      <c r="C1676" s="3" t="s">
        <v>5304</v>
      </c>
      <c r="D1676" s="6">
        <v>12500</v>
      </c>
      <c r="E1676" s="8">
        <v>40280</v>
      </c>
      <c r="F1676" t="s">
        <v>8218</v>
      </c>
      <c r="G1676" t="s">
        <v>8240</v>
      </c>
      <c r="H1676" t="s">
        <v>8248</v>
      </c>
      <c r="I1676" s="12">
        <v>42102.488182870366</v>
      </c>
      <c r="J1676" s="12">
        <v>42072.488182870366</v>
      </c>
      <c r="K1676" t="b">
        <v>0</v>
      </c>
      <c r="L1676">
        <v>714</v>
      </c>
      <c r="M1676" t="b">
        <v>1</v>
      </c>
      <c r="N1676" s="15" t="s">
        <v>8327</v>
      </c>
      <c r="O1676" t="s">
        <v>8328</v>
      </c>
    </row>
    <row r="1677" spans="1:15" ht="64" x14ac:dyDescent="0.2">
      <c r="A1677">
        <v>1195</v>
      </c>
      <c r="B1677" s="3" t="s">
        <v>1196</v>
      </c>
      <c r="C1677" s="3" t="s">
        <v>5305</v>
      </c>
      <c r="D1677" s="6">
        <v>10000</v>
      </c>
      <c r="E1677" s="8">
        <v>13500</v>
      </c>
      <c r="F1677" t="s">
        <v>8218</v>
      </c>
      <c r="G1677" t="s">
        <v>8236</v>
      </c>
      <c r="H1677" t="s">
        <v>8248</v>
      </c>
      <c r="I1677" s="12">
        <v>42358.375</v>
      </c>
      <c r="J1677" s="12">
        <v>42298.34783564815</v>
      </c>
      <c r="K1677" t="b">
        <v>0</v>
      </c>
      <c r="L1677">
        <v>170</v>
      </c>
      <c r="M1677" t="b">
        <v>1</v>
      </c>
      <c r="N1677" s="15" t="s">
        <v>8327</v>
      </c>
      <c r="O1677" t="s">
        <v>8328</v>
      </c>
    </row>
    <row r="1678" spans="1:15" ht="32" x14ac:dyDescent="0.2">
      <c r="A1678">
        <v>1196</v>
      </c>
      <c r="B1678" s="3" t="s">
        <v>1197</v>
      </c>
      <c r="C1678" s="3" t="s">
        <v>5306</v>
      </c>
      <c r="D1678" s="6">
        <v>14500</v>
      </c>
      <c r="E1678" s="8">
        <v>39137</v>
      </c>
      <c r="F1678" t="s">
        <v>8218</v>
      </c>
      <c r="G1678" t="s">
        <v>8224</v>
      </c>
      <c r="H1678" t="s">
        <v>8246</v>
      </c>
      <c r="I1678" s="12">
        <v>42356.818738425922</v>
      </c>
      <c r="J1678" s="12">
        <v>42326.818738425922</v>
      </c>
      <c r="K1678" t="b">
        <v>0</v>
      </c>
      <c r="L1678">
        <v>512</v>
      </c>
      <c r="M1678" t="b">
        <v>1</v>
      </c>
      <c r="N1678" s="15" t="s">
        <v>8327</v>
      </c>
      <c r="O1678" t="s">
        <v>8328</v>
      </c>
    </row>
    <row r="1679" spans="1:15" ht="48" x14ac:dyDescent="0.2">
      <c r="A1679">
        <v>1197</v>
      </c>
      <c r="B1679" s="3" t="s">
        <v>1198</v>
      </c>
      <c r="C1679" s="3" t="s">
        <v>5307</v>
      </c>
      <c r="D1679" s="6">
        <v>15000</v>
      </c>
      <c r="E1679" s="8">
        <v>37994</v>
      </c>
      <c r="F1679" t="s">
        <v>8218</v>
      </c>
      <c r="G1679" t="s">
        <v>8223</v>
      </c>
      <c r="H1679" t="s">
        <v>8245</v>
      </c>
      <c r="I1679" s="12">
        <v>42534.249305555553</v>
      </c>
      <c r="J1679" s="12">
        <v>42503.66474537037</v>
      </c>
      <c r="K1679" t="b">
        <v>0</v>
      </c>
      <c r="L1679">
        <v>314</v>
      </c>
      <c r="M1679" t="b">
        <v>1</v>
      </c>
      <c r="N1679" s="15" t="s">
        <v>8327</v>
      </c>
      <c r="O1679" t="s">
        <v>8328</v>
      </c>
    </row>
    <row r="1680" spans="1:15" ht="48" x14ac:dyDescent="0.2">
      <c r="A1680">
        <v>1198</v>
      </c>
      <c r="B1680" s="3" t="s">
        <v>1199</v>
      </c>
      <c r="C1680" s="3" t="s">
        <v>5308</v>
      </c>
      <c r="D1680" s="6">
        <v>3500</v>
      </c>
      <c r="E1680" s="8">
        <v>9121</v>
      </c>
      <c r="F1680" t="s">
        <v>8218</v>
      </c>
      <c r="G1680" t="s">
        <v>8223</v>
      </c>
      <c r="H1680" t="s">
        <v>8245</v>
      </c>
      <c r="I1680" s="12">
        <v>42369.125</v>
      </c>
      <c r="J1680" s="12">
        <v>42333.619050925925</v>
      </c>
      <c r="K1680" t="b">
        <v>0</v>
      </c>
      <c r="L1680">
        <v>167</v>
      </c>
      <c r="M1680" t="b">
        <v>1</v>
      </c>
      <c r="N1680" s="15" t="s">
        <v>8327</v>
      </c>
      <c r="O1680" t="s">
        <v>8328</v>
      </c>
    </row>
    <row r="1681" spans="1:15" ht="48" x14ac:dyDescent="0.2">
      <c r="A1681">
        <v>1199</v>
      </c>
      <c r="B1681" s="3" t="s">
        <v>1200</v>
      </c>
      <c r="C1681" s="3" t="s">
        <v>5309</v>
      </c>
      <c r="D1681" s="6">
        <v>2658</v>
      </c>
      <c r="E1681" s="8">
        <v>2693</v>
      </c>
      <c r="F1681" t="s">
        <v>8218</v>
      </c>
      <c r="G1681" t="s">
        <v>8224</v>
      </c>
      <c r="H1681" t="s">
        <v>8246</v>
      </c>
      <c r="I1681" s="12">
        <v>42193.770833333328</v>
      </c>
      <c r="J1681" s="12">
        <v>42161.770833333328</v>
      </c>
      <c r="K1681" t="b">
        <v>0</v>
      </c>
      <c r="L1681">
        <v>9</v>
      </c>
      <c r="M1681" t="b">
        <v>1</v>
      </c>
      <c r="N1681" s="15" t="s">
        <v>8327</v>
      </c>
      <c r="O1681" t="s">
        <v>8328</v>
      </c>
    </row>
    <row r="1682" spans="1:15" ht="48" x14ac:dyDescent="0.2">
      <c r="A1682">
        <v>1200</v>
      </c>
      <c r="B1682" s="3" t="s">
        <v>1201</v>
      </c>
      <c r="C1682" s="3" t="s">
        <v>5310</v>
      </c>
      <c r="D1682" s="6">
        <v>4800</v>
      </c>
      <c r="E1682" s="8">
        <v>6029</v>
      </c>
      <c r="F1682" t="s">
        <v>8218</v>
      </c>
      <c r="G1682" t="s">
        <v>8223</v>
      </c>
      <c r="H1682" t="s">
        <v>8245</v>
      </c>
      <c r="I1682" s="12">
        <v>42110.477500000001</v>
      </c>
      <c r="J1682" s="12">
        <v>42089.477500000001</v>
      </c>
      <c r="K1682" t="b">
        <v>0</v>
      </c>
      <c r="L1682">
        <v>103</v>
      </c>
      <c r="M1682" t="b">
        <v>1</v>
      </c>
      <c r="N1682" s="15" t="s">
        <v>8327</v>
      </c>
      <c r="O1682" t="s">
        <v>8328</v>
      </c>
    </row>
    <row r="1683" spans="1:15" ht="48" x14ac:dyDescent="0.2">
      <c r="A1683">
        <v>1201</v>
      </c>
      <c r="B1683" s="3" t="s">
        <v>1202</v>
      </c>
      <c r="C1683" s="3" t="s">
        <v>5311</v>
      </c>
      <c r="D1683" s="6">
        <v>6000</v>
      </c>
      <c r="E1683" s="8">
        <v>6146.27</v>
      </c>
      <c r="F1683" t="s">
        <v>8218</v>
      </c>
      <c r="G1683" t="s">
        <v>8224</v>
      </c>
      <c r="H1683" t="s">
        <v>8246</v>
      </c>
      <c r="I1683" s="12">
        <v>42566.60701388889</v>
      </c>
      <c r="J1683" s="12">
        <v>42536.60701388889</v>
      </c>
      <c r="K1683" t="b">
        <v>0</v>
      </c>
      <c r="L1683">
        <v>111</v>
      </c>
      <c r="M1683" t="b">
        <v>1</v>
      </c>
      <c r="N1683" s="15" t="s">
        <v>8327</v>
      </c>
      <c r="O1683" t="s">
        <v>8328</v>
      </c>
    </row>
    <row r="1684" spans="1:15" ht="48" x14ac:dyDescent="0.2">
      <c r="A1684">
        <v>1202</v>
      </c>
      <c r="B1684" s="3" t="s">
        <v>1203</v>
      </c>
      <c r="C1684" s="3" t="s">
        <v>5312</v>
      </c>
      <c r="D1684" s="6">
        <v>25000</v>
      </c>
      <c r="E1684" s="8">
        <v>49811</v>
      </c>
      <c r="F1684" t="s">
        <v>8218</v>
      </c>
      <c r="G1684" t="s">
        <v>8225</v>
      </c>
      <c r="H1684" t="s">
        <v>8247</v>
      </c>
      <c r="I1684" s="12">
        <v>42182.288819444439</v>
      </c>
      <c r="J1684" s="12">
        <v>42152.288819444439</v>
      </c>
      <c r="K1684" t="b">
        <v>0</v>
      </c>
      <c r="L1684">
        <v>271</v>
      </c>
      <c r="M1684" t="b">
        <v>1</v>
      </c>
      <c r="N1684" s="15" t="s">
        <v>8327</v>
      </c>
      <c r="O1684" t="s">
        <v>8328</v>
      </c>
    </row>
    <row r="1685" spans="1:15" ht="48" x14ac:dyDescent="0.2">
      <c r="A1685">
        <v>1203</v>
      </c>
      <c r="B1685" s="3" t="s">
        <v>1204</v>
      </c>
      <c r="C1685" s="3" t="s">
        <v>5313</v>
      </c>
      <c r="D1685" s="6">
        <v>16300</v>
      </c>
      <c r="E1685" s="8">
        <v>16700</v>
      </c>
      <c r="F1685" t="s">
        <v>8218</v>
      </c>
      <c r="G1685" t="s">
        <v>8223</v>
      </c>
      <c r="H1685" t="s">
        <v>8245</v>
      </c>
      <c r="I1685" s="12">
        <v>42155.614895833336</v>
      </c>
      <c r="J1685" s="12">
        <v>42125.614895833336</v>
      </c>
      <c r="K1685" t="b">
        <v>0</v>
      </c>
      <c r="L1685">
        <v>101</v>
      </c>
      <c r="M1685" t="b">
        <v>1</v>
      </c>
      <c r="N1685" s="15" t="s">
        <v>8327</v>
      </c>
      <c r="O1685" t="s">
        <v>8328</v>
      </c>
    </row>
    <row r="1686" spans="1:15" ht="48" x14ac:dyDescent="0.2">
      <c r="A1686">
        <v>1204</v>
      </c>
      <c r="B1686" s="3" t="s">
        <v>1205</v>
      </c>
      <c r="C1686" s="3" t="s">
        <v>5314</v>
      </c>
      <c r="D1686" s="6">
        <v>13000</v>
      </c>
      <c r="E1686" s="8">
        <v>13383</v>
      </c>
      <c r="F1686" t="s">
        <v>8218</v>
      </c>
      <c r="G1686" t="s">
        <v>8223</v>
      </c>
      <c r="H1686" t="s">
        <v>8245</v>
      </c>
      <c r="I1686" s="12">
        <v>42342.208333333328</v>
      </c>
      <c r="J1686" s="12">
        <v>42297.748067129629</v>
      </c>
      <c r="K1686" t="b">
        <v>0</v>
      </c>
      <c r="L1686">
        <v>57</v>
      </c>
      <c r="M1686" t="b">
        <v>1</v>
      </c>
      <c r="N1686" s="15" t="s">
        <v>8327</v>
      </c>
      <c r="O1686" t="s">
        <v>8328</v>
      </c>
    </row>
    <row r="1687" spans="1:15" ht="48" x14ac:dyDescent="0.2">
      <c r="A1687">
        <v>1205</v>
      </c>
      <c r="B1687" s="3" t="s">
        <v>1206</v>
      </c>
      <c r="C1687" s="3" t="s">
        <v>5315</v>
      </c>
      <c r="D1687" s="6">
        <v>13000</v>
      </c>
      <c r="E1687" s="8">
        <v>13112</v>
      </c>
      <c r="F1687" t="s">
        <v>8218</v>
      </c>
      <c r="G1687" t="s">
        <v>8235</v>
      </c>
      <c r="H1687" t="s">
        <v>8248</v>
      </c>
      <c r="I1687" s="12">
        <v>42168.506377314814</v>
      </c>
      <c r="J1687" s="12">
        <v>42138.506377314814</v>
      </c>
      <c r="K1687" t="b">
        <v>0</v>
      </c>
      <c r="L1687">
        <v>62</v>
      </c>
      <c r="M1687" t="b">
        <v>1</v>
      </c>
      <c r="N1687" s="15" t="s">
        <v>8327</v>
      </c>
      <c r="O1687" t="s">
        <v>8328</v>
      </c>
    </row>
    <row r="1688" spans="1:15" ht="48" x14ac:dyDescent="0.2">
      <c r="A1688">
        <v>1206</v>
      </c>
      <c r="B1688" s="3" t="s">
        <v>1207</v>
      </c>
      <c r="C1688" s="3" t="s">
        <v>5316</v>
      </c>
      <c r="D1688" s="6">
        <v>900</v>
      </c>
      <c r="E1688" s="8">
        <v>1035</v>
      </c>
      <c r="F1688" t="s">
        <v>8218</v>
      </c>
      <c r="G1688" t="s">
        <v>8238</v>
      </c>
      <c r="H1688" t="s">
        <v>8248</v>
      </c>
      <c r="I1688" s="12">
        <v>42805.561805555553</v>
      </c>
      <c r="J1688" s="12">
        <v>42772.776076388895</v>
      </c>
      <c r="K1688" t="b">
        <v>0</v>
      </c>
      <c r="L1688">
        <v>32</v>
      </c>
      <c r="M1688" t="b">
        <v>1</v>
      </c>
      <c r="N1688" s="15" t="s">
        <v>8327</v>
      </c>
      <c r="O1688" t="s">
        <v>8328</v>
      </c>
    </row>
    <row r="1689" spans="1:15" ht="32" x14ac:dyDescent="0.2">
      <c r="A1689">
        <v>1207</v>
      </c>
      <c r="B1689" s="3" t="s">
        <v>1208</v>
      </c>
      <c r="C1689" s="3" t="s">
        <v>5317</v>
      </c>
      <c r="D1689" s="6">
        <v>16700</v>
      </c>
      <c r="E1689" s="8">
        <v>17396</v>
      </c>
      <c r="F1689" t="s">
        <v>8218</v>
      </c>
      <c r="G1689" t="s">
        <v>8236</v>
      </c>
      <c r="H1689" t="s">
        <v>8248</v>
      </c>
      <c r="I1689" s="12">
        <v>42460.416666666672</v>
      </c>
      <c r="J1689" s="12">
        <v>42430.430243055554</v>
      </c>
      <c r="K1689" t="b">
        <v>0</v>
      </c>
      <c r="L1689">
        <v>141</v>
      </c>
      <c r="M1689" t="b">
        <v>1</v>
      </c>
      <c r="N1689" s="15" t="s">
        <v>8327</v>
      </c>
      <c r="O1689" t="s">
        <v>8328</v>
      </c>
    </row>
    <row r="1690" spans="1:15" ht="48" x14ac:dyDescent="0.2">
      <c r="A1690">
        <v>1208</v>
      </c>
      <c r="B1690" s="3" t="s">
        <v>1209</v>
      </c>
      <c r="C1690" s="3" t="s">
        <v>5318</v>
      </c>
      <c r="D1690" s="6">
        <v>10000</v>
      </c>
      <c r="E1690" s="8">
        <v>15530</v>
      </c>
      <c r="F1690" t="s">
        <v>8218</v>
      </c>
      <c r="G1690" t="s">
        <v>8223</v>
      </c>
      <c r="H1690" t="s">
        <v>8245</v>
      </c>
      <c r="I1690" s="12">
        <v>42453.667407407411</v>
      </c>
      <c r="J1690" s="12">
        <v>42423.709074074075</v>
      </c>
      <c r="K1690" t="b">
        <v>0</v>
      </c>
      <c r="L1690">
        <v>75</v>
      </c>
      <c r="M1690" t="b">
        <v>1</v>
      </c>
      <c r="N1690" s="15" t="s">
        <v>8327</v>
      </c>
      <c r="O1690" t="s">
        <v>8328</v>
      </c>
    </row>
    <row r="1691" spans="1:15" ht="48" x14ac:dyDescent="0.2">
      <c r="A1691">
        <v>1209</v>
      </c>
      <c r="B1691" s="3" t="s">
        <v>1210</v>
      </c>
      <c r="C1691" s="3" t="s">
        <v>5319</v>
      </c>
      <c r="D1691" s="6">
        <v>6000</v>
      </c>
      <c r="E1691" s="8">
        <v>6360</v>
      </c>
      <c r="F1691" t="s">
        <v>8218</v>
      </c>
      <c r="G1691" t="s">
        <v>8223</v>
      </c>
      <c r="H1691" t="s">
        <v>8245</v>
      </c>
      <c r="I1691" s="12">
        <v>42791.846122685187</v>
      </c>
      <c r="J1691" s="12">
        <v>42761.846122685187</v>
      </c>
      <c r="K1691" t="b">
        <v>0</v>
      </c>
      <c r="L1691">
        <v>46</v>
      </c>
      <c r="M1691" t="b">
        <v>1</v>
      </c>
      <c r="N1691" s="15" t="s">
        <v>8327</v>
      </c>
      <c r="O1691" t="s">
        <v>8328</v>
      </c>
    </row>
    <row r="1692" spans="1:15" ht="32" x14ac:dyDescent="0.2">
      <c r="A1692">
        <v>1210</v>
      </c>
      <c r="B1692" s="3" t="s">
        <v>1211</v>
      </c>
      <c r="C1692" s="3" t="s">
        <v>5320</v>
      </c>
      <c r="D1692" s="6">
        <v>20000</v>
      </c>
      <c r="E1692" s="8">
        <v>50863</v>
      </c>
      <c r="F1692" t="s">
        <v>8218</v>
      </c>
      <c r="G1692" t="s">
        <v>8234</v>
      </c>
      <c r="H1692" t="s">
        <v>8254</v>
      </c>
      <c r="I1692" s="12">
        <v>42155.875</v>
      </c>
      <c r="J1692" s="12">
        <v>42132.941805555558</v>
      </c>
      <c r="K1692" t="b">
        <v>0</v>
      </c>
      <c r="L1692">
        <v>103</v>
      </c>
      <c r="M1692" t="b">
        <v>1</v>
      </c>
      <c r="N1692" s="15" t="s">
        <v>8327</v>
      </c>
      <c r="O1692" t="s">
        <v>8328</v>
      </c>
    </row>
    <row r="1693" spans="1:15" ht="48" x14ac:dyDescent="0.2">
      <c r="A1693">
        <v>1211</v>
      </c>
      <c r="B1693" s="3" t="s">
        <v>1212</v>
      </c>
      <c r="C1693" s="3" t="s">
        <v>5321</v>
      </c>
      <c r="D1693" s="6">
        <v>1000</v>
      </c>
      <c r="E1693" s="8">
        <v>1011</v>
      </c>
      <c r="F1693" t="s">
        <v>8218</v>
      </c>
      <c r="G1693" t="s">
        <v>8228</v>
      </c>
      <c r="H1693" t="s">
        <v>8250</v>
      </c>
      <c r="I1693" s="12">
        <v>42530.866446759261</v>
      </c>
      <c r="J1693" s="12">
        <v>42515.866446759261</v>
      </c>
      <c r="K1693" t="b">
        <v>0</v>
      </c>
      <c r="L1693">
        <v>6</v>
      </c>
      <c r="M1693" t="b">
        <v>1</v>
      </c>
      <c r="N1693" s="15" t="s">
        <v>8327</v>
      </c>
      <c r="O1693" t="s">
        <v>8328</v>
      </c>
    </row>
    <row r="1694" spans="1:15" ht="48" x14ac:dyDescent="0.2">
      <c r="A1694">
        <v>1212</v>
      </c>
      <c r="B1694" s="3" t="s">
        <v>1213</v>
      </c>
      <c r="C1694" s="3" t="s">
        <v>5322</v>
      </c>
      <c r="D1694" s="6">
        <v>2500</v>
      </c>
      <c r="E1694" s="8">
        <v>3226</v>
      </c>
      <c r="F1694" t="s">
        <v>8218</v>
      </c>
      <c r="G1694" t="s">
        <v>8223</v>
      </c>
      <c r="H1694" t="s">
        <v>8245</v>
      </c>
      <c r="I1694" s="12">
        <v>42335.041666666672</v>
      </c>
      <c r="J1694" s="12">
        <v>42318.950173611112</v>
      </c>
      <c r="K1694" t="b">
        <v>0</v>
      </c>
      <c r="L1694">
        <v>83</v>
      </c>
      <c r="M1694" t="b">
        <v>1</v>
      </c>
      <c r="N1694" s="15" t="s">
        <v>8327</v>
      </c>
      <c r="O1694" t="s">
        <v>8328</v>
      </c>
    </row>
    <row r="1695" spans="1:15" ht="48" x14ac:dyDescent="0.2">
      <c r="A1695">
        <v>1213</v>
      </c>
      <c r="B1695" s="3" t="s">
        <v>1214</v>
      </c>
      <c r="C1695" s="3" t="s">
        <v>5323</v>
      </c>
      <c r="D1695" s="6">
        <v>6500</v>
      </c>
      <c r="E1695" s="8">
        <v>6645</v>
      </c>
      <c r="F1695" t="s">
        <v>8218</v>
      </c>
      <c r="G1695" t="s">
        <v>8224</v>
      </c>
      <c r="H1695" t="s">
        <v>8246</v>
      </c>
      <c r="I1695" s="12">
        <v>42766.755787037036</v>
      </c>
      <c r="J1695" s="12">
        <v>42731.755787037036</v>
      </c>
      <c r="K1695" t="b">
        <v>0</v>
      </c>
      <c r="L1695">
        <v>108</v>
      </c>
      <c r="M1695" t="b">
        <v>1</v>
      </c>
      <c r="N1695" s="15" t="s">
        <v>8327</v>
      </c>
      <c r="O1695" t="s">
        <v>8328</v>
      </c>
    </row>
    <row r="1696" spans="1:15" ht="48" x14ac:dyDescent="0.2">
      <c r="A1696">
        <v>1214</v>
      </c>
      <c r="B1696" s="3" t="s">
        <v>1215</v>
      </c>
      <c r="C1696" s="3" t="s">
        <v>5324</v>
      </c>
      <c r="D1696" s="6">
        <v>2000</v>
      </c>
      <c r="E1696" s="8">
        <v>2636</v>
      </c>
      <c r="F1696" t="s">
        <v>8218</v>
      </c>
      <c r="G1696" t="s">
        <v>8223</v>
      </c>
      <c r="H1696" t="s">
        <v>8245</v>
      </c>
      <c r="I1696" s="12">
        <v>42164.840335648143</v>
      </c>
      <c r="J1696" s="12">
        <v>42104.840335648143</v>
      </c>
      <c r="K1696" t="b">
        <v>0</v>
      </c>
      <c r="L1696">
        <v>25</v>
      </c>
      <c r="M1696" t="b">
        <v>1</v>
      </c>
      <c r="N1696" s="15" t="s">
        <v>8327</v>
      </c>
      <c r="O1696" t="s">
        <v>8328</v>
      </c>
    </row>
    <row r="1697" spans="1:15" ht="48" x14ac:dyDescent="0.2">
      <c r="A1697">
        <v>1215</v>
      </c>
      <c r="B1697" s="3" t="s">
        <v>1216</v>
      </c>
      <c r="C1697" s="3" t="s">
        <v>5325</v>
      </c>
      <c r="D1697" s="6">
        <v>5000</v>
      </c>
      <c r="E1697" s="8">
        <v>39304.01</v>
      </c>
      <c r="F1697" t="s">
        <v>8218</v>
      </c>
      <c r="G1697" t="s">
        <v>8223</v>
      </c>
      <c r="H1697" t="s">
        <v>8245</v>
      </c>
      <c r="I1697" s="12">
        <v>41789.923101851848</v>
      </c>
      <c r="J1697" s="12">
        <v>41759.923101851848</v>
      </c>
      <c r="K1697" t="b">
        <v>0</v>
      </c>
      <c r="L1697">
        <v>549</v>
      </c>
      <c r="M1697" t="b">
        <v>1</v>
      </c>
      <c r="N1697" s="15" t="s">
        <v>8327</v>
      </c>
      <c r="O1697" t="s">
        <v>8328</v>
      </c>
    </row>
    <row r="1698" spans="1:15" ht="32" x14ac:dyDescent="0.2">
      <c r="A1698">
        <v>1216</v>
      </c>
      <c r="B1698" s="3" t="s">
        <v>1217</v>
      </c>
      <c r="C1698" s="3" t="s">
        <v>5326</v>
      </c>
      <c r="D1698" s="6">
        <v>14000</v>
      </c>
      <c r="E1698" s="8">
        <v>20398</v>
      </c>
      <c r="F1698" t="s">
        <v>8218</v>
      </c>
      <c r="G1698" t="s">
        <v>8223</v>
      </c>
      <c r="H1698" t="s">
        <v>8245</v>
      </c>
      <c r="I1698" s="12">
        <v>42279.960416666669</v>
      </c>
      <c r="J1698" s="12">
        <v>42247.616400462968</v>
      </c>
      <c r="K1698" t="b">
        <v>0</v>
      </c>
      <c r="L1698">
        <v>222</v>
      </c>
      <c r="M1698" t="b">
        <v>1</v>
      </c>
      <c r="N1698" s="15" t="s">
        <v>8327</v>
      </c>
      <c r="O1698" t="s">
        <v>8328</v>
      </c>
    </row>
    <row r="1699" spans="1:15" ht="48" x14ac:dyDescent="0.2">
      <c r="A1699">
        <v>1217</v>
      </c>
      <c r="B1699" s="3" t="s">
        <v>1218</v>
      </c>
      <c r="C1699" s="3" t="s">
        <v>5327</v>
      </c>
      <c r="D1699" s="6">
        <v>26500</v>
      </c>
      <c r="E1699" s="8">
        <v>27189</v>
      </c>
      <c r="F1699" t="s">
        <v>8218</v>
      </c>
      <c r="G1699" t="s">
        <v>8223</v>
      </c>
      <c r="H1699" t="s">
        <v>8245</v>
      </c>
      <c r="I1699" s="12">
        <v>42565.809490740736</v>
      </c>
      <c r="J1699" s="12">
        <v>42535.809490740736</v>
      </c>
      <c r="K1699" t="b">
        <v>0</v>
      </c>
      <c r="L1699">
        <v>183</v>
      </c>
      <c r="M1699" t="b">
        <v>1</v>
      </c>
      <c r="N1699" s="15" t="s">
        <v>8327</v>
      </c>
      <c r="O1699" t="s">
        <v>8328</v>
      </c>
    </row>
    <row r="1700" spans="1:15" ht="48" x14ac:dyDescent="0.2">
      <c r="A1700">
        <v>1218</v>
      </c>
      <c r="B1700" s="3" t="s">
        <v>1219</v>
      </c>
      <c r="C1700" s="3" t="s">
        <v>5328</v>
      </c>
      <c r="D1700" s="6">
        <v>9000</v>
      </c>
      <c r="E1700" s="8">
        <v>15505</v>
      </c>
      <c r="F1700" t="s">
        <v>8218</v>
      </c>
      <c r="G1700" t="s">
        <v>8223</v>
      </c>
      <c r="H1700" t="s">
        <v>8245</v>
      </c>
      <c r="I1700" s="12">
        <v>42309.125</v>
      </c>
      <c r="J1700" s="12">
        <v>42278.662037037036</v>
      </c>
      <c r="K1700" t="b">
        <v>0</v>
      </c>
      <c r="L1700">
        <v>89</v>
      </c>
      <c r="M1700" t="b">
        <v>1</v>
      </c>
      <c r="N1700" s="15" t="s">
        <v>8327</v>
      </c>
      <c r="O1700" t="s">
        <v>8328</v>
      </c>
    </row>
    <row r="1701" spans="1:15" ht="32" x14ac:dyDescent="0.2">
      <c r="A1701">
        <v>1219</v>
      </c>
      <c r="B1701" s="3" t="s">
        <v>1220</v>
      </c>
      <c r="C1701" s="3" t="s">
        <v>5329</v>
      </c>
      <c r="D1701" s="6">
        <v>16350</v>
      </c>
      <c r="E1701" s="8">
        <v>26024</v>
      </c>
      <c r="F1701" t="s">
        <v>8218</v>
      </c>
      <c r="G1701" t="s">
        <v>8223</v>
      </c>
      <c r="H1701" t="s">
        <v>8245</v>
      </c>
      <c r="I1701" s="12">
        <v>42663.461956018517</v>
      </c>
      <c r="J1701" s="12">
        <v>42633.461956018517</v>
      </c>
      <c r="K1701" t="b">
        <v>0</v>
      </c>
      <c r="L1701">
        <v>253</v>
      </c>
      <c r="M1701" t="b">
        <v>1</v>
      </c>
      <c r="N1701" s="15" t="s">
        <v>8327</v>
      </c>
      <c r="O1701" t="s">
        <v>8328</v>
      </c>
    </row>
    <row r="1702" spans="1:15" ht="48" x14ac:dyDescent="0.2">
      <c r="A1702">
        <v>1220</v>
      </c>
      <c r="B1702" s="3" t="s">
        <v>1221</v>
      </c>
      <c r="C1702" s="3" t="s">
        <v>5330</v>
      </c>
      <c r="D1702" s="6">
        <v>15000</v>
      </c>
      <c r="E1702" s="8">
        <v>15565</v>
      </c>
      <c r="F1702" t="s">
        <v>8218</v>
      </c>
      <c r="G1702" t="s">
        <v>8235</v>
      </c>
      <c r="H1702" t="s">
        <v>8248</v>
      </c>
      <c r="I1702" s="12">
        <v>42241.628611111111</v>
      </c>
      <c r="J1702" s="12">
        <v>42211.628611111111</v>
      </c>
      <c r="K1702" t="b">
        <v>0</v>
      </c>
      <c r="L1702">
        <v>140</v>
      </c>
      <c r="M1702" t="b">
        <v>1</v>
      </c>
      <c r="N1702" s="15" t="s">
        <v>8327</v>
      </c>
      <c r="O1702" t="s">
        <v>8328</v>
      </c>
    </row>
    <row r="1703" spans="1:15" ht="48" x14ac:dyDescent="0.2">
      <c r="A1703">
        <v>1221</v>
      </c>
      <c r="B1703" s="3" t="s">
        <v>1222</v>
      </c>
      <c r="C1703" s="3" t="s">
        <v>5331</v>
      </c>
      <c r="D1703" s="6">
        <v>2200</v>
      </c>
      <c r="E1703" s="8">
        <v>2451.0100000000002</v>
      </c>
      <c r="F1703" t="s">
        <v>8218</v>
      </c>
      <c r="G1703" t="s">
        <v>8224</v>
      </c>
      <c r="H1703" t="s">
        <v>8246</v>
      </c>
      <c r="I1703" s="12">
        <v>42708</v>
      </c>
      <c r="J1703" s="12">
        <v>42680.47555555556</v>
      </c>
      <c r="K1703" t="b">
        <v>0</v>
      </c>
      <c r="L1703">
        <v>103</v>
      </c>
      <c r="M1703" t="b">
        <v>1</v>
      </c>
      <c r="N1703" s="15" t="s">
        <v>8327</v>
      </c>
      <c r="O1703" t="s">
        <v>8328</v>
      </c>
    </row>
    <row r="1704" spans="1:15" ht="32" x14ac:dyDescent="0.2">
      <c r="A1704">
        <v>1222</v>
      </c>
      <c r="B1704" s="3" t="s">
        <v>1223</v>
      </c>
      <c r="C1704" s="3" t="s">
        <v>5332</v>
      </c>
      <c r="D1704" s="6">
        <v>4000</v>
      </c>
      <c r="E1704" s="8">
        <v>11215</v>
      </c>
      <c r="F1704" t="s">
        <v>8218</v>
      </c>
      <c r="G1704" t="s">
        <v>8228</v>
      </c>
      <c r="H1704" t="s">
        <v>8250</v>
      </c>
      <c r="I1704" s="12">
        <v>42461.166666666672</v>
      </c>
      <c r="J1704" s="12">
        <v>42430.720451388886</v>
      </c>
      <c r="K1704" t="b">
        <v>0</v>
      </c>
      <c r="L1704">
        <v>138</v>
      </c>
      <c r="M1704" t="b">
        <v>1</v>
      </c>
      <c r="N1704" s="15" t="s">
        <v>8327</v>
      </c>
      <c r="O1704" t="s">
        <v>8328</v>
      </c>
    </row>
    <row r="1705" spans="1:15" ht="32" x14ac:dyDescent="0.2">
      <c r="A1705">
        <v>1223</v>
      </c>
      <c r="B1705" s="3" t="s">
        <v>1224</v>
      </c>
      <c r="C1705" s="3" t="s">
        <v>5333</v>
      </c>
      <c r="D1705" s="6">
        <v>19800</v>
      </c>
      <c r="E1705" s="8">
        <v>22197</v>
      </c>
      <c r="F1705" t="s">
        <v>8218</v>
      </c>
      <c r="G1705" t="s">
        <v>8223</v>
      </c>
      <c r="H1705" t="s">
        <v>8245</v>
      </c>
      <c r="I1705" s="12">
        <v>42684.218854166669</v>
      </c>
      <c r="J1705" s="12">
        <v>42654.177187499998</v>
      </c>
      <c r="K1705" t="b">
        <v>0</v>
      </c>
      <c r="L1705">
        <v>191</v>
      </c>
      <c r="M1705" t="b">
        <v>1</v>
      </c>
      <c r="N1705" s="15" t="s">
        <v>8327</v>
      </c>
      <c r="O1705" t="s">
        <v>8328</v>
      </c>
    </row>
    <row r="1706" spans="1:15" ht="32" x14ac:dyDescent="0.2">
      <c r="A1706">
        <v>1501</v>
      </c>
      <c r="B1706" s="3" t="s">
        <v>1502</v>
      </c>
      <c r="C1706" s="3" t="s">
        <v>5611</v>
      </c>
      <c r="D1706" s="6">
        <v>52000</v>
      </c>
      <c r="E1706" s="8">
        <v>86492</v>
      </c>
      <c r="F1706" t="s">
        <v>8218</v>
      </c>
      <c r="G1706" t="s">
        <v>8228</v>
      </c>
      <c r="H1706" t="s">
        <v>8250</v>
      </c>
      <c r="I1706" s="12">
        <v>42193.583599537036</v>
      </c>
      <c r="J1706" s="12">
        <v>42163.583599537036</v>
      </c>
      <c r="K1706" t="b">
        <v>1</v>
      </c>
      <c r="L1706">
        <v>885</v>
      </c>
      <c r="M1706" t="b">
        <v>1</v>
      </c>
      <c r="N1706" s="15" t="s">
        <v>8327</v>
      </c>
      <c r="O1706" t="s">
        <v>8328</v>
      </c>
    </row>
    <row r="1707" spans="1:15" ht="48" x14ac:dyDescent="0.2">
      <c r="A1707">
        <v>1502</v>
      </c>
      <c r="B1707" s="3" t="s">
        <v>1503</v>
      </c>
      <c r="C1707" s="3" t="s">
        <v>5612</v>
      </c>
      <c r="D1707" s="6">
        <v>22000</v>
      </c>
      <c r="E1707" s="8">
        <v>22318</v>
      </c>
      <c r="F1707" t="s">
        <v>8218</v>
      </c>
      <c r="G1707" t="s">
        <v>8224</v>
      </c>
      <c r="H1707" t="s">
        <v>8246</v>
      </c>
      <c r="I1707" s="12">
        <v>42454.916666666672</v>
      </c>
      <c r="J1707" s="12">
        <v>42426.542592592596</v>
      </c>
      <c r="K1707" t="b">
        <v>1</v>
      </c>
      <c r="L1707">
        <v>329</v>
      </c>
      <c r="M1707" t="b">
        <v>1</v>
      </c>
      <c r="N1707" s="15" t="s">
        <v>8327</v>
      </c>
      <c r="O1707" t="s">
        <v>8328</v>
      </c>
    </row>
    <row r="1708" spans="1:15" ht="48" x14ac:dyDescent="0.2">
      <c r="A1708">
        <v>1503</v>
      </c>
      <c r="B1708" s="3" t="s">
        <v>1504</v>
      </c>
      <c r="C1708" s="3" t="s">
        <v>5613</v>
      </c>
      <c r="D1708" s="6">
        <v>3750</v>
      </c>
      <c r="E1708" s="8">
        <v>4045.93</v>
      </c>
      <c r="F1708" t="s">
        <v>8218</v>
      </c>
      <c r="G1708" t="s">
        <v>8241</v>
      </c>
      <c r="H1708" t="s">
        <v>8248</v>
      </c>
      <c r="I1708" s="12">
        <v>42666.347233796296</v>
      </c>
      <c r="J1708" s="12">
        <v>42606.347233796296</v>
      </c>
      <c r="K1708" t="b">
        <v>1</v>
      </c>
      <c r="L1708">
        <v>71</v>
      </c>
      <c r="M1708" t="b">
        <v>1</v>
      </c>
      <c r="N1708" s="15" t="s">
        <v>8327</v>
      </c>
      <c r="O1708" t="s">
        <v>8328</v>
      </c>
    </row>
    <row r="1709" spans="1:15" ht="32" x14ac:dyDescent="0.2">
      <c r="A1709">
        <v>1504</v>
      </c>
      <c r="B1709" s="3" t="s">
        <v>1505</v>
      </c>
      <c r="C1709" s="3" t="s">
        <v>5614</v>
      </c>
      <c r="D1709" s="6">
        <v>6500</v>
      </c>
      <c r="E1709" s="8">
        <v>18066</v>
      </c>
      <c r="F1709" t="s">
        <v>8218</v>
      </c>
      <c r="G1709" t="s">
        <v>8224</v>
      </c>
      <c r="H1709" t="s">
        <v>8246</v>
      </c>
      <c r="I1709" s="12">
        <v>41800.356249999997</v>
      </c>
      <c r="J1709" s="12">
        <v>41772.657685185186</v>
      </c>
      <c r="K1709" t="b">
        <v>1</v>
      </c>
      <c r="L1709">
        <v>269</v>
      </c>
      <c r="M1709" t="b">
        <v>1</v>
      </c>
      <c r="N1709" s="15" t="s">
        <v>8327</v>
      </c>
      <c r="O1709" t="s">
        <v>8328</v>
      </c>
    </row>
    <row r="1710" spans="1:15" ht="48" x14ac:dyDescent="0.2">
      <c r="A1710">
        <v>1505</v>
      </c>
      <c r="B1710" s="3" t="s">
        <v>1506</v>
      </c>
      <c r="C1710" s="3" t="s">
        <v>5615</v>
      </c>
      <c r="D1710" s="6">
        <v>16000</v>
      </c>
      <c r="E1710" s="8">
        <v>16573</v>
      </c>
      <c r="F1710" t="s">
        <v>8218</v>
      </c>
      <c r="G1710" t="s">
        <v>8235</v>
      </c>
      <c r="H1710" t="s">
        <v>8248</v>
      </c>
      <c r="I1710" s="12">
        <v>42451.834027777775</v>
      </c>
      <c r="J1710" s="12">
        <v>42414.44332175926</v>
      </c>
      <c r="K1710" t="b">
        <v>1</v>
      </c>
      <c r="L1710">
        <v>345</v>
      </c>
      <c r="M1710" t="b">
        <v>1</v>
      </c>
      <c r="N1710" s="15" t="s">
        <v>8327</v>
      </c>
      <c r="O1710" t="s">
        <v>8328</v>
      </c>
    </row>
    <row r="1711" spans="1:15" ht="48" x14ac:dyDescent="0.2">
      <c r="A1711">
        <v>1506</v>
      </c>
      <c r="B1711" s="3" t="s">
        <v>1507</v>
      </c>
      <c r="C1711" s="3" t="s">
        <v>5616</v>
      </c>
      <c r="D1711" s="6">
        <v>1500</v>
      </c>
      <c r="E1711" s="8">
        <v>1671</v>
      </c>
      <c r="F1711" t="s">
        <v>8218</v>
      </c>
      <c r="G1711" t="s">
        <v>8224</v>
      </c>
      <c r="H1711" t="s">
        <v>8246</v>
      </c>
      <c r="I1711" s="12">
        <v>41844.785925925928</v>
      </c>
      <c r="J1711" s="12">
        <v>41814.785925925928</v>
      </c>
      <c r="K1711" t="b">
        <v>1</v>
      </c>
      <c r="L1711">
        <v>43</v>
      </c>
      <c r="M1711" t="b">
        <v>1</v>
      </c>
      <c r="N1711" s="15" t="s">
        <v>8327</v>
      </c>
      <c r="O1711" t="s">
        <v>8328</v>
      </c>
    </row>
    <row r="1712" spans="1:15" ht="48" x14ac:dyDescent="0.2">
      <c r="A1712">
        <v>1507</v>
      </c>
      <c r="B1712" s="3" t="s">
        <v>1508</v>
      </c>
      <c r="C1712" s="3" t="s">
        <v>5617</v>
      </c>
      <c r="D1712" s="6">
        <v>1200</v>
      </c>
      <c r="E1712" s="8">
        <v>2580</v>
      </c>
      <c r="F1712" t="s">
        <v>8218</v>
      </c>
      <c r="G1712" t="s">
        <v>8223</v>
      </c>
      <c r="H1712" t="s">
        <v>8245</v>
      </c>
      <c r="I1712" s="12">
        <v>40313.340277777781</v>
      </c>
      <c r="J1712" s="12">
        <v>40254.450335648151</v>
      </c>
      <c r="K1712" t="b">
        <v>1</v>
      </c>
      <c r="L1712">
        <v>33</v>
      </c>
      <c r="M1712" t="b">
        <v>1</v>
      </c>
      <c r="N1712" s="15" t="s">
        <v>8327</v>
      </c>
      <c r="O1712" t="s">
        <v>8328</v>
      </c>
    </row>
    <row r="1713" spans="1:15" ht="48" x14ac:dyDescent="0.2">
      <c r="A1713">
        <v>1508</v>
      </c>
      <c r="B1713" s="3" t="s">
        <v>1509</v>
      </c>
      <c r="C1713" s="3" t="s">
        <v>5618</v>
      </c>
      <c r="D1713" s="6">
        <v>18500</v>
      </c>
      <c r="E1713" s="8">
        <v>20491</v>
      </c>
      <c r="F1713" t="s">
        <v>8218</v>
      </c>
      <c r="G1713" t="s">
        <v>8223</v>
      </c>
      <c r="H1713" t="s">
        <v>8245</v>
      </c>
      <c r="I1713" s="12">
        <v>41817.614363425928</v>
      </c>
      <c r="J1713" s="12">
        <v>41786.614363425928</v>
      </c>
      <c r="K1713" t="b">
        <v>1</v>
      </c>
      <c r="L1713">
        <v>211</v>
      </c>
      <c r="M1713" t="b">
        <v>1</v>
      </c>
      <c r="N1713" s="15" t="s">
        <v>8327</v>
      </c>
      <c r="O1713" t="s">
        <v>8328</v>
      </c>
    </row>
    <row r="1714" spans="1:15" ht="48" x14ac:dyDescent="0.2">
      <c r="A1714">
        <v>1509</v>
      </c>
      <c r="B1714" s="3" t="s">
        <v>1510</v>
      </c>
      <c r="C1714" s="3" t="s">
        <v>5619</v>
      </c>
      <c r="D1714" s="6">
        <v>17500</v>
      </c>
      <c r="E1714" s="8">
        <v>21637.22</v>
      </c>
      <c r="F1714" t="s">
        <v>8218</v>
      </c>
      <c r="G1714" t="s">
        <v>8235</v>
      </c>
      <c r="H1714" t="s">
        <v>8248</v>
      </c>
      <c r="I1714" s="12">
        <v>42780.957638888889</v>
      </c>
      <c r="J1714" s="12">
        <v>42751.533391203702</v>
      </c>
      <c r="K1714" t="b">
        <v>1</v>
      </c>
      <c r="L1714">
        <v>196</v>
      </c>
      <c r="M1714" t="b">
        <v>1</v>
      </c>
      <c r="N1714" s="15" t="s">
        <v>8327</v>
      </c>
      <c r="O1714" t="s">
        <v>8328</v>
      </c>
    </row>
    <row r="1715" spans="1:15" ht="48" x14ac:dyDescent="0.2">
      <c r="A1715">
        <v>1510</v>
      </c>
      <c r="B1715" s="3" t="s">
        <v>1511</v>
      </c>
      <c r="C1715" s="3" t="s">
        <v>5620</v>
      </c>
      <c r="D1715" s="6">
        <v>16000</v>
      </c>
      <c r="E1715" s="8">
        <v>16165.6</v>
      </c>
      <c r="F1715" t="s">
        <v>8218</v>
      </c>
      <c r="G1715" t="s">
        <v>8224</v>
      </c>
      <c r="H1715" t="s">
        <v>8246</v>
      </c>
      <c r="I1715" s="12">
        <v>41839.385162037033</v>
      </c>
      <c r="J1715" s="12">
        <v>41809.385162037033</v>
      </c>
      <c r="K1715" t="b">
        <v>1</v>
      </c>
      <c r="L1715">
        <v>405</v>
      </c>
      <c r="M1715" t="b">
        <v>1</v>
      </c>
      <c r="N1715" s="15" t="s">
        <v>8327</v>
      </c>
      <c r="O1715" t="s">
        <v>8328</v>
      </c>
    </row>
    <row r="1716" spans="1:15" ht="48" x14ac:dyDescent="0.2">
      <c r="A1716">
        <v>1511</v>
      </c>
      <c r="B1716" s="3" t="s">
        <v>1512</v>
      </c>
      <c r="C1716" s="3" t="s">
        <v>5621</v>
      </c>
      <c r="D1716" s="6">
        <v>14000</v>
      </c>
      <c r="E1716" s="8">
        <v>15651</v>
      </c>
      <c r="F1716" t="s">
        <v>8218</v>
      </c>
      <c r="G1716" t="s">
        <v>8223</v>
      </c>
      <c r="H1716" t="s">
        <v>8245</v>
      </c>
      <c r="I1716" s="12">
        <v>42326.625046296293</v>
      </c>
      <c r="J1716" s="12">
        <v>42296.583379629628</v>
      </c>
      <c r="K1716" t="b">
        <v>1</v>
      </c>
      <c r="L1716">
        <v>206</v>
      </c>
      <c r="M1716" t="b">
        <v>1</v>
      </c>
      <c r="N1716" s="15" t="s">
        <v>8327</v>
      </c>
      <c r="O1716" t="s">
        <v>8328</v>
      </c>
    </row>
    <row r="1717" spans="1:15" ht="48" x14ac:dyDescent="0.2">
      <c r="A1717">
        <v>1512</v>
      </c>
      <c r="B1717" s="3" t="s">
        <v>1513</v>
      </c>
      <c r="C1717" s="3" t="s">
        <v>5622</v>
      </c>
      <c r="D1717" s="6">
        <v>3500</v>
      </c>
      <c r="E1717" s="8">
        <v>19557</v>
      </c>
      <c r="F1717" t="s">
        <v>8218</v>
      </c>
      <c r="G1717" t="s">
        <v>8223</v>
      </c>
      <c r="H1717" t="s">
        <v>8245</v>
      </c>
      <c r="I1717" s="12">
        <v>42771.684479166666</v>
      </c>
      <c r="J1717" s="12">
        <v>42741.684479166666</v>
      </c>
      <c r="K1717" t="b">
        <v>1</v>
      </c>
      <c r="L1717">
        <v>335</v>
      </c>
      <c r="M1717" t="b">
        <v>1</v>
      </c>
      <c r="N1717" s="15" t="s">
        <v>8327</v>
      </c>
      <c r="O1717" t="s">
        <v>8328</v>
      </c>
    </row>
    <row r="1718" spans="1:15" ht="48" x14ac:dyDescent="0.2">
      <c r="A1718">
        <v>1513</v>
      </c>
      <c r="B1718" s="3" t="s">
        <v>1514</v>
      </c>
      <c r="C1718" s="3" t="s">
        <v>5623</v>
      </c>
      <c r="D1718" s="6">
        <v>8000</v>
      </c>
      <c r="E1718" s="8">
        <v>12001.5</v>
      </c>
      <c r="F1718" t="s">
        <v>8218</v>
      </c>
      <c r="G1718" t="s">
        <v>8224</v>
      </c>
      <c r="H1718" t="s">
        <v>8246</v>
      </c>
      <c r="I1718" s="12">
        <v>41836.637337962966</v>
      </c>
      <c r="J1718" s="12">
        <v>41806.637337962966</v>
      </c>
      <c r="K1718" t="b">
        <v>1</v>
      </c>
      <c r="L1718">
        <v>215</v>
      </c>
      <c r="M1718" t="b">
        <v>1</v>
      </c>
      <c r="N1718" s="15" t="s">
        <v>8327</v>
      </c>
      <c r="O1718" t="s">
        <v>8328</v>
      </c>
    </row>
    <row r="1719" spans="1:15" ht="48" x14ac:dyDescent="0.2">
      <c r="A1719">
        <v>1514</v>
      </c>
      <c r="B1719" s="3" t="s">
        <v>1515</v>
      </c>
      <c r="C1719" s="3" t="s">
        <v>5624</v>
      </c>
      <c r="D1719" s="6">
        <v>25000</v>
      </c>
      <c r="E1719" s="8">
        <v>26619</v>
      </c>
      <c r="F1719" t="s">
        <v>8218</v>
      </c>
      <c r="G1719" t="s">
        <v>8223</v>
      </c>
      <c r="H1719" t="s">
        <v>8245</v>
      </c>
      <c r="I1719" s="12">
        <v>42274.597685185188</v>
      </c>
      <c r="J1719" s="12">
        <v>42234.597685185188</v>
      </c>
      <c r="K1719" t="b">
        <v>1</v>
      </c>
      <c r="L1719">
        <v>176</v>
      </c>
      <c r="M1719" t="b">
        <v>1</v>
      </c>
      <c r="N1719" s="15" t="s">
        <v>8327</v>
      </c>
      <c r="O1719" t="s">
        <v>8328</v>
      </c>
    </row>
    <row r="1720" spans="1:15" ht="48" x14ac:dyDescent="0.2">
      <c r="A1720">
        <v>1515</v>
      </c>
      <c r="B1720" s="3" t="s">
        <v>1516</v>
      </c>
      <c r="C1720" s="3" t="s">
        <v>5625</v>
      </c>
      <c r="D1720" s="6">
        <v>300000</v>
      </c>
      <c r="E1720" s="8">
        <v>471567</v>
      </c>
      <c r="F1720" t="s">
        <v>8218</v>
      </c>
      <c r="G1720" t="s">
        <v>8233</v>
      </c>
      <c r="H1720" t="s">
        <v>8253</v>
      </c>
      <c r="I1720" s="12">
        <v>42445.211770833332</v>
      </c>
      <c r="J1720" s="12">
        <v>42415.253437499996</v>
      </c>
      <c r="K1720" t="b">
        <v>1</v>
      </c>
      <c r="L1720">
        <v>555</v>
      </c>
      <c r="M1720" t="b">
        <v>1</v>
      </c>
      <c r="N1720" s="15" t="s">
        <v>8327</v>
      </c>
      <c r="O1720" t="s">
        <v>8328</v>
      </c>
    </row>
    <row r="1721" spans="1:15" ht="48" x14ac:dyDescent="0.2">
      <c r="A1721">
        <v>1516</v>
      </c>
      <c r="B1721" s="3" t="s">
        <v>1517</v>
      </c>
      <c r="C1721" s="3" t="s">
        <v>5626</v>
      </c>
      <c r="D1721" s="6">
        <v>17000</v>
      </c>
      <c r="E1721" s="8">
        <v>18472</v>
      </c>
      <c r="F1721" t="s">
        <v>8218</v>
      </c>
      <c r="G1721" t="s">
        <v>8223</v>
      </c>
      <c r="H1721" t="s">
        <v>8245</v>
      </c>
      <c r="I1721" s="12">
        <v>42649.583333333328</v>
      </c>
      <c r="J1721" s="12">
        <v>42619.466342592597</v>
      </c>
      <c r="K1721" t="b">
        <v>1</v>
      </c>
      <c r="L1721">
        <v>116</v>
      </c>
      <c r="M1721" t="b">
        <v>1</v>
      </c>
      <c r="N1721" s="15" t="s">
        <v>8327</v>
      </c>
      <c r="O1721" t="s">
        <v>8328</v>
      </c>
    </row>
    <row r="1722" spans="1:15" ht="48" x14ac:dyDescent="0.2">
      <c r="A1722">
        <v>1517</v>
      </c>
      <c r="B1722" s="3" t="s">
        <v>1518</v>
      </c>
      <c r="C1722" s="3" t="s">
        <v>5627</v>
      </c>
      <c r="D1722" s="6">
        <v>15000</v>
      </c>
      <c r="E1722" s="8">
        <v>24297</v>
      </c>
      <c r="F1722" t="s">
        <v>8218</v>
      </c>
      <c r="G1722" t="s">
        <v>8223</v>
      </c>
      <c r="H1722" t="s">
        <v>8245</v>
      </c>
      <c r="I1722" s="12">
        <v>41979.25</v>
      </c>
      <c r="J1722" s="12">
        <v>41948.56658564815</v>
      </c>
      <c r="K1722" t="b">
        <v>1</v>
      </c>
      <c r="L1722">
        <v>615</v>
      </c>
      <c r="M1722" t="b">
        <v>1</v>
      </c>
      <c r="N1722" s="15" t="s">
        <v>8327</v>
      </c>
      <c r="O1722" t="s">
        <v>8328</v>
      </c>
    </row>
    <row r="1723" spans="1:15" ht="32" x14ac:dyDescent="0.2">
      <c r="A1723">
        <v>1518</v>
      </c>
      <c r="B1723" s="3" t="s">
        <v>1519</v>
      </c>
      <c r="C1723" s="3" t="s">
        <v>5628</v>
      </c>
      <c r="D1723" s="6">
        <v>15000</v>
      </c>
      <c r="E1723" s="8">
        <v>30805</v>
      </c>
      <c r="F1723" t="s">
        <v>8218</v>
      </c>
      <c r="G1723" t="s">
        <v>8223</v>
      </c>
      <c r="H1723" t="s">
        <v>8245</v>
      </c>
      <c r="I1723" s="12">
        <v>41790.8200462963</v>
      </c>
      <c r="J1723" s="12">
        <v>41760.8200462963</v>
      </c>
      <c r="K1723" t="b">
        <v>1</v>
      </c>
      <c r="L1723">
        <v>236</v>
      </c>
      <c r="M1723" t="b">
        <v>1</v>
      </c>
      <c r="N1723" s="15" t="s">
        <v>8327</v>
      </c>
      <c r="O1723" t="s">
        <v>8328</v>
      </c>
    </row>
    <row r="1724" spans="1:15" ht="48" x14ac:dyDescent="0.2">
      <c r="A1724">
        <v>1519</v>
      </c>
      <c r="B1724" s="3" t="s">
        <v>1520</v>
      </c>
      <c r="C1724" s="3" t="s">
        <v>5629</v>
      </c>
      <c r="D1724" s="6">
        <v>9000</v>
      </c>
      <c r="E1724" s="8">
        <v>9302.75</v>
      </c>
      <c r="F1724" t="s">
        <v>8218</v>
      </c>
      <c r="G1724" t="s">
        <v>8223</v>
      </c>
      <c r="H1724" t="s">
        <v>8245</v>
      </c>
      <c r="I1724" s="12">
        <v>41810.915972222225</v>
      </c>
      <c r="J1724" s="12">
        <v>41782.741701388892</v>
      </c>
      <c r="K1724" t="b">
        <v>1</v>
      </c>
      <c r="L1724">
        <v>145</v>
      </c>
      <c r="M1724" t="b">
        <v>1</v>
      </c>
      <c r="N1724" s="15" t="s">
        <v>8327</v>
      </c>
      <c r="O1724" t="s">
        <v>8328</v>
      </c>
    </row>
    <row r="1725" spans="1:15" ht="32" x14ac:dyDescent="0.2">
      <c r="A1725">
        <v>1520</v>
      </c>
      <c r="B1725" s="3" t="s">
        <v>1521</v>
      </c>
      <c r="C1725" s="3" t="s">
        <v>5630</v>
      </c>
      <c r="D1725" s="6">
        <v>18000</v>
      </c>
      <c r="E1725" s="8">
        <v>18625</v>
      </c>
      <c r="F1725" t="s">
        <v>8218</v>
      </c>
      <c r="G1725" t="s">
        <v>8223</v>
      </c>
      <c r="H1725" t="s">
        <v>8245</v>
      </c>
      <c r="I1725" s="12">
        <v>41992.166666666672</v>
      </c>
      <c r="J1725" s="12">
        <v>41955.857789351852</v>
      </c>
      <c r="K1725" t="b">
        <v>1</v>
      </c>
      <c r="L1725">
        <v>167</v>
      </c>
      <c r="M1725" t="b">
        <v>1</v>
      </c>
      <c r="N1725" s="15" t="s">
        <v>8327</v>
      </c>
      <c r="O1725" t="s">
        <v>8328</v>
      </c>
    </row>
    <row r="1726" spans="1:15" ht="48" x14ac:dyDescent="0.2">
      <c r="A1726">
        <v>1521</v>
      </c>
      <c r="B1726" s="3" t="s">
        <v>1522</v>
      </c>
      <c r="C1726" s="3" t="s">
        <v>5631</v>
      </c>
      <c r="D1726" s="6">
        <v>37500</v>
      </c>
      <c r="E1726" s="8">
        <v>40055</v>
      </c>
      <c r="F1726" t="s">
        <v>8218</v>
      </c>
      <c r="G1726" t="s">
        <v>8223</v>
      </c>
      <c r="H1726" t="s">
        <v>8245</v>
      </c>
      <c r="I1726" s="12">
        <v>42528.167719907404</v>
      </c>
      <c r="J1726" s="12">
        <v>42493.167719907404</v>
      </c>
      <c r="K1726" t="b">
        <v>1</v>
      </c>
      <c r="L1726">
        <v>235</v>
      </c>
      <c r="M1726" t="b">
        <v>1</v>
      </c>
      <c r="N1726" s="15" t="s">
        <v>8327</v>
      </c>
      <c r="O1726" t="s">
        <v>8328</v>
      </c>
    </row>
    <row r="1727" spans="1:15" ht="48" x14ac:dyDescent="0.2">
      <c r="A1727">
        <v>1522</v>
      </c>
      <c r="B1727" s="3" t="s">
        <v>1523</v>
      </c>
      <c r="C1727" s="3" t="s">
        <v>5632</v>
      </c>
      <c r="D1727" s="6">
        <v>43500</v>
      </c>
      <c r="E1727" s="8">
        <v>60450.1</v>
      </c>
      <c r="F1727" t="s">
        <v>8218</v>
      </c>
      <c r="G1727" t="s">
        <v>8223</v>
      </c>
      <c r="H1727" t="s">
        <v>8245</v>
      </c>
      <c r="I1727" s="12">
        <v>41929.830312500002</v>
      </c>
      <c r="J1727" s="12">
        <v>41899.830312500002</v>
      </c>
      <c r="K1727" t="b">
        <v>1</v>
      </c>
      <c r="L1727">
        <v>452</v>
      </c>
      <c r="M1727" t="b">
        <v>1</v>
      </c>
      <c r="N1727" s="15" t="s">
        <v>8327</v>
      </c>
      <c r="O1727" t="s">
        <v>8328</v>
      </c>
    </row>
    <row r="1728" spans="1:15" ht="48" x14ac:dyDescent="0.2">
      <c r="A1728">
        <v>1523</v>
      </c>
      <c r="B1728" s="3" t="s">
        <v>1524</v>
      </c>
      <c r="C1728" s="3" t="s">
        <v>5633</v>
      </c>
      <c r="D1728" s="6">
        <v>18500</v>
      </c>
      <c r="E1728" s="8">
        <v>23096</v>
      </c>
      <c r="F1728" t="s">
        <v>8218</v>
      </c>
      <c r="G1728" t="s">
        <v>8223</v>
      </c>
      <c r="H1728" t="s">
        <v>8245</v>
      </c>
      <c r="I1728" s="12">
        <v>41996</v>
      </c>
      <c r="J1728" s="12">
        <v>41964.751342592594</v>
      </c>
      <c r="K1728" t="b">
        <v>1</v>
      </c>
      <c r="L1728">
        <v>241</v>
      </c>
      <c r="M1728" t="b">
        <v>1</v>
      </c>
      <c r="N1728" s="15" t="s">
        <v>8327</v>
      </c>
      <c r="O1728" t="s">
        <v>8328</v>
      </c>
    </row>
    <row r="1729" spans="1:15" ht="48" x14ac:dyDescent="0.2">
      <c r="A1729">
        <v>1524</v>
      </c>
      <c r="B1729" s="3" t="s">
        <v>1525</v>
      </c>
      <c r="C1729" s="3" t="s">
        <v>5634</v>
      </c>
      <c r="D1729" s="6">
        <v>3000</v>
      </c>
      <c r="E1729" s="8">
        <v>6210</v>
      </c>
      <c r="F1729" t="s">
        <v>8218</v>
      </c>
      <c r="G1729" t="s">
        <v>8234</v>
      </c>
      <c r="H1729" t="s">
        <v>8254</v>
      </c>
      <c r="I1729" s="12">
        <v>42786.501041666663</v>
      </c>
      <c r="J1729" s="12">
        <v>42756.501041666663</v>
      </c>
      <c r="K1729" t="b">
        <v>1</v>
      </c>
      <c r="L1729">
        <v>28</v>
      </c>
      <c r="M1729" t="b">
        <v>1</v>
      </c>
      <c r="N1729" s="15" t="s">
        <v>8327</v>
      </c>
      <c r="O1729" t="s">
        <v>8328</v>
      </c>
    </row>
    <row r="1730" spans="1:15" ht="48" x14ac:dyDescent="0.2">
      <c r="A1730">
        <v>1525</v>
      </c>
      <c r="B1730" s="3" t="s">
        <v>1526</v>
      </c>
      <c r="C1730" s="3" t="s">
        <v>5635</v>
      </c>
      <c r="D1730" s="6">
        <v>2600</v>
      </c>
      <c r="E1730" s="8">
        <v>4524.1499999999996</v>
      </c>
      <c r="F1730" t="s">
        <v>8218</v>
      </c>
      <c r="G1730" t="s">
        <v>8223</v>
      </c>
      <c r="H1730" t="s">
        <v>8245</v>
      </c>
      <c r="I1730" s="12">
        <v>42600.702986111108</v>
      </c>
      <c r="J1730" s="12">
        <v>42570.702986111108</v>
      </c>
      <c r="K1730" t="b">
        <v>1</v>
      </c>
      <c r="L1730">
        <v>140</v>
      </c>
      <c r="M1730" t="b">
        <v>1</v>
      </c>
      <c r="N1730" s="15" t="s">
        <v>8327</v>
      </c>
      <c r="O1730" t="s">
        <v>8328</v>
      </c>
    </row>
    <row r="1731" spans="1:15" ht="48" x14ac:dyDescent="0.2">
      <c r="A1731">
        <v>1526</v>
      </c>
      <c r="B1731" s="3" t="s">
        <v>1527</v>
      </c>
      <c r="C1731" s="3" t="s">
        <v>5636</v>
      </c>
      <c r="D1731" s="6">
        <v>23000</v>
      </c>
      <c r="E1731" s="8">
        <v>27675</v>
      </c>
      <c r="F1731" t="s">
        <v>8218</v>
      </c>
      <c r="G1731" t="s">
        <v>8223</v>
      </c>
      <c r="H1731" t="s">
        <v>8245</v>
      </c>
      <c r="I1731" s="12">
        <v>42388.276006944448</v>
      </c>
      <c r="J1731" s="12">
        <v>42339.276006944448</v>
      </c>
      <c r="K1731" t="b">
        <v>1</v>
      </c>
      <c r="L1731">
        <v>280</v>
      </c>
      <c r="M1731" t="b">
        <v>1</v>
      </c>
      <c r="N1731" s="15" t="s">
        <v>8327</v>
      </c>
      <c r="O1731" t="s">
        <v>8328</v>
      </c>
    </row>
    <row r="1732" spans="1:15" ht="32" x14ac:dyDescent="0.2">
      <c r="A1732">
        <v>1527</v>
      </c>
      <c r="B1732" s="3" t="s">
        <v>1528</v>
      </c>
      <c r="C1732" s="3" t="s">
        <v>5637</v>
      </c>
      <c r="D1732" s="6">
        <v>3500</v>
      </c>
      <c r="E1732" s="8">
        <v>3865.55</v>
      </c>
      <c r="F1732" t="s">
        <v>8218</v>
      </c>
      <c r="G1732" t="s">
        <v>8223</v>
      </c>
      <c r="H1732" t="s">
        <v>8245</v>
      </c>
      <c r="I1732" s="12">
        <v>42808.558865740735</v>
      </c>
      <c r="J1732" s="12">
        <v>42780.600532407407</v>
      </c>
      <c r="K1732" t="b">
        <v>1</v>
      </c>
      <c r="L1732">
        <v>70</v>
      </c>
      <c r="M1732" t="b">
        <v>1</v>
      </c>
      <c r="N1732" s="15" t="s">
        <v>8327</v>
      </c>
      <c r="O1732" t="s">
        <v>8328</v>
      </c>
    </row>
    <row r="1733" spans="1:15" ht="32" x14ac:dyDescent="0.2">
      <c r="A1733">
        <v>1528</v>
      </c>
      <c r="B1733" s="3" t="s">
        <v>1529</v>
      </c>
      <c r="C1733" s="3" t="s">
        <v>5638</v>
      </c>
      <c r="D1733" s="6">
        <v>3000</v>
      </c>
      <c r="E1733" s="8">
        <v>8447</v>
      </c>
      <c r="F1733" t="s">
        <v>8218</v>
      </c>
      <c r="G1733" t="s">
        <v>8223</v>
      </c>
      <c r="H1733" t="s">
        <v>8245</v>
      </c>
      <c r="I1733" s="12">
        <v>42767</v>
      </c>
      <c r="J1733" s="12">
        <v>42736.732893518521</v>
      </c>
      <c r="K1733" t="b">
        <v>1</v>
      </c>
      <c r="L1733">
        <v>160</v>
      </c>
      <c r="M1733" t="b">
        <v>1</v>
      </c>
      <c r="N1733" s="15" t="s">
        <v>8327</v>
      </c>
      <c r="O1733" t="s">
        <v>8328</v>
      </c>
    </row>
    <row r="1734" spans="1:15" ht="32" x14ac:dyDescent="0.2">
      <c r="A1734">
        <v>1529</v>
      </c>
      <c r="B1734" s="3" t="s">
        <v>1530</v>
      </c>
      <c r="C1734" s="3" t="s">
        <v>5639</v>
      </c>
      <c r="D1734" s="6">
        <v>19000</v>
      </c>
      <c r="E1734" s="8">
        <v>19129</v>
      </c>
      <c r="F1734" t="s">
        <v>8218</v>
      </c>
      <c r="G1734" t="s">
        <v>8223</v>
      </c>
      <c r="H1734" t="s">
        <v>8245</v>
      </c>
      <c r="I1734" s="12">
        <v>42082.587037037039</v>
      </c>
      <c r="J1734" s="12">
        <v>42052.628703703704</v>
      </c>
      <c r="K1734" t="b">
        <v>1</v>
      </c>
      <c r="L1734">
        <v>141</v>
      </c>
      <c r="M1734" t="b">
        <v>1</v>
      </c>
      <c r="N1734" s="15" t="s">
        <v>8327</v>
      </c>
      <c r="O1734" t="s">
        <v>8328</v>
      </c>
    </row>
    <row r="1735" spans="1:15" ht="48" x14ac:dyDescent="0.2">
      <c r="A1735">
        <v>1530</v>
      </c>
      <c r="B1735" s="3" t="s">
        <v>1531</v>
      </c>
      <c r="C1735" s="3" t="s">
        <v>5640</v>
      </c>
      <c r="D1735" s="6">
        <v>35000</v>
      </c>
      <c r="E1735" s="8">
        <v>47189</v>
      </c>
      <c r="F1735" t="s">
        <v>8218</v>
      </c>
      <c r="G1735" t="s">
        <v>8223</v>
      </c>
      <c r="H1735" t="s">
        <v>8245</v>
      </c>
      <c r="I1735" s="12">
        <v>42300.767303240747</v>
      </c>
      <c r="J1735" s="12">
        <v>42275.767303240747</v>
      </c>
      <c r="K1735" t="b">
        <v>1</v>
      </c>
      <c r="L1735">
        <v>874</v>
      </c>
      <c r="M1735" t="b">
        <v>1</v>
      </c>
      <c r="N1735" s="15" t="s">
        <v>8327</v>
      </c>
      <c r="O1735" t="s">
        <v>8328</v>
      </c>
    </row>
    <row r="1736" spans="1:15" ht="48" x14ac:dyDescent="0.2">
      <c r="A1736">
        <v>1531</v>
      </c>
      <c r="B1736" s="3" t="s">
        <v>1532</v>
      </c>
      <c r="C1736" s="3" t="s">
        <v>5641</v>
      </c>
      <c r="D1736" s="6">
        <v>2350</v>
      </c>
      <c r="E1736" s="8">
        <v>4135</v>
      </c>
      <c r="F1736" t="s">
        <v>8218</v>
      </c>
      <c r="G1736" t="s">
        <v>8223</v>
      </c>
      <c r="H1736" t="s">
        <v>8245</v>
      </c>
      <c r="I1736" s="12">
        <v>41974.125</v>
      </c>
      <c r="J1736" s="12">
        <v>41941.802384259259</v>
      </c>
      <c r="K1736" t="b">
        <v>1</v>
      </c>
      <c r="L1736">
        <v>73</v>
      </c>
      <c r="M1736" t="b">
        <v>1</v>
      </c>
      <c r="N1736" s="15" t="s">
        <v>8327</v>
      </c>
      <c r="O1736" t="s">
        <v>8328</v>
      </c>
    </row>
    <row r="1737" spans="1:15" ht="48" x14ac:dyDescent="0.2">
      <c r="A1737">
        <v>1532</v>
      </c>
      <c r="B1737" s="3" t="s">
        <v>1533</v>
      </c>
      <c r="C1737" s="3" t="s">
        <v>5642</v>
      </c>
      <c r="D1737" s="6">
        <v>5000</v>
      </c>
      <c r="E1737" s="8">
        <v>24201</v>
      </c>
      <c r="F1737" t="s">
        <v>8218</v>
      </c>
      <c r="G1737" t="s">
        <v>8225</v>
      </c>
      <c r="H1737" t="s">
        <v>8247</v>
      </c>
      <c r="I1737" s="12">
        <v>42415.625</v>
      </c>
      <c r="J1737" s="12">
        <v>42391.475289351853</v>
      </c>
      <c r="K1737" t="b">
        <v>1</v>
      </c>
      <c r="L1737">
        <v>294</v>
      </c>
      <c r="M1737" t="b">
        <v>1</v>
      </c>
      <c r="N1737" s="15" t="s">
        <v>8327</v>
      </c>
      <c r="O1737" t="s">
        <v>8328</v>
      </c>
    </row>
    <row r="1738" spans="1:15" ht="32" x14ac:dyDescent="0.2">
      <c r="A1738">
        <v>1533</v>
      </c>
      <c r="B1738" s="3" t="s">
        <v>1534</v>
      </c>
      <c r="C1738" s="3" t="s">
        <v>5643</v>
      </c>
      <c r="D1738" s="6">
        <v>45000</v>
      </c>
      <c r="E1738" s="8">
        <v>65313</v>
      </c>
      <c r="F1738" t="s">
        <v>8218</v>
      </c>
      <c r="G1738" t="s">
        <v>8223</v>
      </c>
      <c r="H1738" t="s">
        <v>8245</v>
      </c>
      <c r="I1738" s="12">
        <v>42492.165972222225</v>
      </c>
      <c r="J1738" s="12">
        <v>42443.00204861111</v>
      </c>
      <c r="K1738" t="b">
        <v>1</v>
      </c>
      <c r="L1738">
        <v>740</v>
      </c>
      <c r="M1738" t="b">
        <v>1</v>
      </c>
      <c r="N1738" s="15" t="s">
        <v>8327</v>
      </c>
      <c r="O1738" t="s">
        <v>8328</v>
      </c>
    </row>
    <row r="1739" spans="1:15" ht="48" x14ac:dyDescent="0.2">
      <c r="A1739">
        <v>1534</v>
      </c>
      <c r="B1739" s="3" t="s">
        <v>1535</v>
      </c>
      <c r="C1739" s="3" t="s">
        <v>5644</v>
      </c>
      <c r="D1739" s="6">
        <v>7500</v>
      </c>
      <c r="E1739" s="8">
        <v>31330</v>
      </c>
      <c r="F1739" t="s">
        <v>8218</v>
      </c>
      <c r="G1739" t="s">
        <v>8223</v>
      </c>
      <c r="H1739" t="s">
        <v>8245</v>
      </c>
      <c r="I1739" s="12">
        <v>42251.67432870371</v>
      </c>
      <c r="J1739" s="12">
        <v>42221.67432870371</v>
      </c>
      <c r="K1739" t="b">
        <v>1</v>
      </c>
      <c r="L1739">
        <v>369</v>
      </c>
      <c r="M1739" t="b">
        <v>1</v>
      </c>
      <c r="N1739" s="15" t="s">
        <v>8327</v>
      </c>
      <c r="O1739" t="s">
        <v>8328</v>
      </c>
    </row>
    <row r="1740" spans="1:15" ht="48" x14ac:dyDescent="0.2">
      <c r="A1740">
        <v>1535</v>
      </c>
      <c r="B1740" s="3" t="s">
        <v>1536</v>
      </c>
      <c r="C1740" s="3" t="s">
        <v>5645</v>
      </c>
      <c r="D1740" s="6">
        <v>4000</v>
      </c>
      <c r="E1740" s="8">
        <v>5297</v>
      </c>
      <c r="F1740" t="s">
        <v>8218</v>
      </c>
      <c r="G1740" t="s">
        <v>8223</v>
      </c>
      <c r="H1740" t="s">
        <v>8245</v>
      </c>
      <c r="I1740" s="12">
        <v>42513.916666666672</v>
      </c>
      <c r="J1740" s="12">
        <v>42484.829062500001</v>
      </c>
      <c r="K1740" t="b">
        <v>1</v>
      </c>
      <c r="L1740">
        <v>110</v>
      </c>
      <c r="M1740" t="b">
        <v>1</v>
      </c>
      <c r="N1740" s="15" t="s">
        <v>8327</v>
      </c>
      <c r="O1740" t="s">
        <v>8328</v>
      </c>
    </row>
    <row r="1741" spans="1:15" ht="48" x14ac:dyDescent="0.2">
      <c r="A1741">
        <v>1536</v>
      </c>
      <c r="B1741" s="3" t="s">
        <v>1537</v>
      </c>
      <c r="C1741" s="3" t="s">
        <v>5646</v>
      </c>
      <c r="D1741" s="6">
        <v>12000</v>
      </c>
      <c r="E1741" s="8">
        <v>30037.01</v>
      </c>
      <c r="F1741" t="s">
        <v>8218</v>
      </c>
      <c r="G1741" t="s">
        <v>8223</v>
      </c>
      <c r="H1741" t="s">
        <v>8245</v>
      </c>
      <c r="I1741" s="12">
        <v>42243.802199074074</v>
      </c>
      <c r="J1741" s="12">
        <v>42213.802199074074</v>
      </c>
      <c r="K1741" t="b">
        <v>1</v>
      </c>
      <c r="L1741">
        <v>455</v>
      </c>
      <c r="M1741" t="b">
        <v>1</v>
      </c>
      <c r="N1741" s="15" t="s">
        <v>8327</v>
      </c>
      <c r="O1741" t="s">
        <v>8328</v>
      </c>
    </row>
    <row r="1742" spans="1:15" ht="48" x14ac:dyDescent="0.2">
      <c r="A1742">
        <v>1537</v>
      </c>
      <c r="B1742" s="3" t="s">
        <v>1538</v>
      </c>
      <c r="C1742" s="3" t="s">
        <v>5647</v>
      </c>
      <c r="D1742" s="6">
        <v>12000</v>
      </c>
      <c r="E1742" s="8">
        <v>21588</v>
      </c>
      <c r="F1742" t="s">
        <v>8218</v>
      </c>
      <c r="G1742" t="s">
        <v>8235</v>
      </c>
      <c r="H1742" t="s">
        <v>8248</v>
      </c>
      <c r="I1742" s="12">
        <v>42588.75</v>
      </c>
      <c r="J1742" s="12">
        <v>42552.315127314811</v>
      </c>
      <c r="K1742" t="b">
        <v>1</v>
      </c>
      <c r="L1742">
        <v>224</v>
      </c>
      <c r="M1742" t="b">
        <v>1</v>
      </c>
      <c r="N1742" s="15" t="s">
        <v>8327</v>
      </c>
      <c r="O1742" t="s">
        <v>8328</v>
      </c>
    </row>
    <row r="1743" spans="1:15" ht="48" x14ac:dyDescent="0.2">
      <c r="A1743">
        <v>1538</v>
      </c>
      <c r="B1743" s="3" t="s">
        <v>1539</v>
      </c>
      <c r="C1743" s="3" t="s">
        <v>5648</v>
      </c>
      <c r="D1743" s="6">
        <v>7000</v>
      </c>
      <c r="E1743" s="8">
        <v>7184</v>
      </c>
      <c r="F1743" t="s">
        <v>8218</v>
      </c>
      <c r="G1743" t="s">
        <v>8223</v>
      </c>
      <c r="H1743" t="s">
        <v>8245</v>
      </c>
      <c r="I1743" s="12">
        <v>42026.782060185185</v>
      </c>
      <c r="J1743" s="12">
        <v>41981.782060185185</v>
      </c>
      <c r="K1743" t="b">
        <v>1</v>
      </c>
      <c r="L1743">
        <v>46</v>
      </c>
      <c r="M1743" t="b">
        <v>1</v>
      </c>
      <c r="N1743" s="15" t="s">
        <v>8327</v>
      </c>
      <c r="O1743" t="s">
        <v>8328</v>
      </c>
    </row>
    <row r="1744" spans="1:15" ht="48" x14ac:dyDescent="0.2">
      <c r="A1744">
        <v>1539</v>
      </c>
      <c r="B1744" s="3" t="s">
        <v>1540</v>
      </c>
      <c r="C1744" s="3" t="s">
        <v>5649</v>
      </c>
      <c r="D1744" s="6">
        <v>20000</v>
      </c>
      <c r="E1744" s="8">
        <v>27197.22</v>
      </c>
      <c r="F1744" t="s">
        <v>8218</v>
      </c>
      <c r="G1744" t="s">
        <v>8223</v>
      </c>
      <c r="H1744" t="s">
        <v>8245</v>
      </c>
      <c r="I1744" s="12">
        <v>42738.919201388882</v>
      </c>
      <c r="J1744" s="12">
        <v>42705.919201388882</v>
      </c>
      <c r="K1744" t="b">
        <v>0</v>
      </c>
      <c r="L1744">
        <v>284</v>
      </c>
      <c r="M1744" t="b">
        <v>1</v>
      </c>
      <c r="N1744" s="15" t="s">
        <v>8327</v>
      </c>
      <c r="O1744" t="s">
        <v>8328</v>
      </c>
    </row>
    <row r="1745" spans="1:15" ht="48" x14ac:dyDescent="0.2">
      <c r="A1745">
        <v>1540</v>
      </c>
      <c r="B1745" s="3" t="s">
        <v>1541</v>
      </c>
      <c r="C1745" s="3" t="s">
        <v>5650</v>
      </c>
      <c r="D1745" s="6">
        <v>15000</v>
      </c>
      <c r="E1745" s="8">
        <v>17680</v>
      </c>
      <c r="F1745" t="s">
        <v>8218</v>
      </c>
      <c r="G1745" t="s">
        <v>8223</v>
      </c>
      <c r="H1745" t="s">
        <v>8245</v>
      </c>
      <c r="I1745" s="12">
        <v>41969.052083333328</v>
      </c>
      <c r="J1745" s="12">
        <v>41939.00712962963</v>
      </c>
      <c r="K1745" t="b">
        <v>1</v>
      </c>
      <c r="L1745">
        <v>98</v>
      </c>
      <c r="M1745" t="b">
        <v>1</v>
      </c>
      <c r="N1745" s="15" t="s">
        <v>8327</v>
      </c>
      <c r="O1745" t="s">
        <v>8328</v>
      </c>
    </row>
    <row r="1746" spans="1:15" ht="48" x14ac:dyDescent="0.2">
      <c r="A1746">
        <v>1541</v>
      </c>
      <c r="B1746" s="3" t="s">
        <v>1542</v>
      </c>
      <c r="C1746" s="3" t="s">
        <v>5651</v>
      </c>
      <c r="D1746" s="6">
        <v>18000</v>
      </c>
      <c r="E1746" s="8">
        <v>6</v>
      </c>
      <c r="F1746" t="s">
        <v>8220</v>
      </c>
      <c r="G1746" t="s">
        <v>8223</v>
      </c>
      <c r="H1746" t="s">
        <v>8245</v>
      </c>
      <c r="I1746" s="12">
        <v>42004.712245370371</v>
      </c>
      <c r="J1746" s="12">
        <v>41974.712245370371</v>
      </c>
      <c r="K1746" t="b">
        <v>0</v>
      </c>
      <c r="L1746">
        <v>2</v>
      </c>
      <c r="M1746" t="b">
        <v>0</v>
      </c>
      <c r="N1746" s="15" t="s">
        <v>8327</v>
      </c>
      <c r="O1746" t="s">
        <v>8332</v>
      </c>
    </row>
    <row r="1747" spans="1:15" ht="48" x14ac:dyDescent="0.2">
      <c r="A1747">
        <v>1542</v>
      </c>
      <c r="B1747" s="3" t="s">
        <v>1543</v>
      </c>
      <c r="C1747" s="3" t="s">
        <v>5652</v>
      </c>
      <c r="D1747" s="6">
        <v>500</v>
      </c>
      <c r="E1747" s="8">
        <v>20</v>
      </c>
      <c r="F1747" t="s">
        <v>8220</v>
      </c>
      <c r="G1747" t="s">
        <v>8228</v>
      </c>
      <c r="H1747" t="s">
        <v>8250</v>
      </c>
      <c r="I1747" s="12">
        <v>42185.996527777781</v>
      </c>
      <c r="J1747" s="12">
        <v>42170.996527777781</v>
      </c>
      <c r="K1747" t="b">
        <v>0</v>
      </c>
      <c r="L1747">
        <v>1</v>
      </c>
      <c r="M1747" t="b">
        <v>0</v>
      </c>
      <c r="N1747" s="15" t="s">
        <v>8327</v>
      </c>
      <c r="O1747" t="s">
        <v>8332</v>
      </c>
    </row>
    <row r="1748" spans="1:15" ht="48" x14ac:dyDescent="0.2">
      <c r="A1748">
        <v>1543</v>
      </c>
      <c r="B1748" s="3" t="s">
        <v>1544</v>
      </c>
      <c r="C1748" s="3" t="s">
        <v>5653</v>
      </c>
      <c r="D1748" s="6">
        <v>2250</v>
      </c>
      <c r="E1748" s="8">
        <v>10</v>
      </c>
      <c r="F1748" t="s">
        <v>8220</v>
      </c>
      <c r="G1748" t="s">
        <v>8223</v>
      </c>
      <c r="H1748" t="s">
        <v>8245</v>
      </c>
      <c r="I1748" s="12">
        <v>41965.551319444443</v>
      </c>
      <c r="J1748" s="12">
        <v>41935.509652777779</v>
      </c>
      <c r="K1748" t="b">
        <v>0</v>
      </c>
      <c r="L1748">
        <v>1</v>
      </c>
      <c r="M1748" t="b">
        <v>0</v>
      </c>
      <c r="N1748" s="15" t="s">
        <v>8327</v>
      </c>
      <c r="O1748" t="s">
        <v>8332</v>
      </c>
    </row>
    <row r="1749" spans="1:15" ht="48" x14ac:dyDescent="0.2">
      <c r="A1749">
        <v>1544</v>
      </c>
      <c r="B1749" s="3" t="s">
        <v>1545</v>
      </c>
      <c r="C1749" s="3" t="s">
        <v>5654</v>
      </c>
      <c r="D1749" s="6">
        <v>1000</v>
      </c>
      <c r="E1749" s="8">
        <v>0</v>
      </c>
      <c r="F1749" t="s">
        <v>8220</v>
      </c>
      <c r="G1749" t="s">
        <v>8223</v>
      </c>
      <c r="H1749" t="s">
        <v>8245</v>
      </c>
      <c r="I1749" s="12">
        <v>42095.012499999997</v>
      </c>
      <c r="J1749" s="12">
        <v>42053.051203703704</v>
      </c>
      <c r="K1749" t="b">
        <v>0</v>
      </c>
      <c r="L1749">
        <v>0</v>
      </c>
      <c r="M1749" t="b">
        <v>0</v>
      </c>
      <c r="N1749" s="15" t="s">
        <v>8327</v>
      </c>
      <c r="O1749" t="s">
        <v>8332</v>
      </c>
    </row>
    <row r="1750" spans="1:15" ht="48" x14ac:dyDescent="0.2">
      <c r="A1750">
        <v>1545</v>
      </c>
      <c r="B1750" s="3" t="s">
        <v>1546</v>
      </c>
      <c r="C1750" s="3" t="s">
        <v>5655</v>
      </c>
      <c r="D1750" s="6">
        <v>3000</v>
      </c>
      <c r="E1750" s="8">
        <v>1</v>
      </c>
      <c r="F1750" t="s">
        <v>8220</v>
      </c>
      <c r="G1750" t="s">
        <v>8223</v>
      </c>
      <c r="H1750" t="s">
        <v>8245</v>
      </c>
      <c r="I1750" s="12">
        <v>42065.886111111111</v>
      </c>
      <c r="J1750" s="12">
        <v>42031.884652777779</v>
      </c>
      <c r="K1750" t="b">
        <v>0</v>
      </c>
      <c r="L1750">
        <v>1</v>
      </c>
      <c r="M1750" t="b">
        <v>0</v>
      </c>
      <c r="N1750" s="15" t="s">
        <v>8327</v>
      </c>
      <c r="O1750" t="s">
        <v>8332</v>
      </c>
    </row>
    <row r="1751" spans="1:15" ht="48" x14ac:dyDescent="0.2">
      <c r="A1751">
        <v>1546</v>
      </c>
      <c r="B1751" s="3" t="s">
        <v>1547</v>
      </c>
      <c r="C1751" s="3" t="s">
        <v>5656</v>
      </c>
      <c r="D1751" s="6">
        <v>1000</v>
      </c>
      <c r="E1751" s="8">
        <v>289</v>
      </c>
      <c r="F1751" t="s">
        <v>8220</v>
      </c>
      <c r="G1751" t="s">
        <v>8224</v>
      </c>
      <c r="H1751" t="s">
        <v>8246</v>
      </c>
      <c r="I1751" s="12">
        <v>41899.212951388887</v>
      </c>
      <c r="J1751" s="12">
        <v>41839.212951388887</v>
      </c>
      <c r="K1751" t="b">
        <v>0</v>
      </c>
      <c r="L1751">
        <v>11</v>
      </c>
      <c r="M1751" t="b">
        <v>0</v>
      </c>
      <c r="N1751" s="15" t="s">
        <v>8327</v>
      </c>
      <c r="O1751" t="s">
        <v>8332</v>
      </c>
    </row>
    <row r="1752" spans="1:15" ht="48" x14ac:dyDescent="0.2">
      <c r="A1752">
        <v>1547</v>
      </c>
      <c r="B1752" s="3" t="s">
        <v>1548</v>
      </c>
      <c r="C1752" s="3" t="s">
        <v>5657</v>
      </c>
      <c r="D1752" s="6">
        <v>20</v>
      </c>
      <c r="E1752" s="8">
        <v>0</v>
      </c>
      <c r="F1752" t="s">
        <v>8220</v>
      </c>
      <c r="G1752" t="s">
        <v>8223</v>
      </c>
      <c r="H1752" t="s">
        <v>8245</v>
      </c>
      <c r="I1752" s="12">
        <v>42789.426875000005</v>
      </c>
      <c r="J1752" s="12">
        <v>42782.426875000005</v>
      </c>
      <c r="K1752" t="b">
        <v>0</v>
      </c>
      <c r="L1752">
        <v>0</v>
      </c>
      <c r="M1752" t="b">
        <v>0</v>
      </c>
      <c r="N1752" s="15" t="s">
        <v>8327</v>
      </c>
      <c r="O1752" t="s">
        <v>8332</v>
      </c>
    </row>
    <row r="1753" spans="1:15" ht="32" x14ac:dyDescent="0.2">
      <c r="A1753">
        <v>1548</v>
      </c>
      <c r="B1753" s="3" t="s">
        <v>1549</v>
      </c>
      <c r="C1753" s="3" t="s">
        <v>5658</v>
      </c>
      <c r="D1753" s="6">
        <v>700</v>
      </c>
      <c r="E1753" s="8">
        <v>60</v>
      </c>
      <c r="F1753" t="s">
        <v>8220</v>
      </c>
      <c r="G1753" t="s">
        <v>8223</v>
      </c>
      <c r="H1753" t="s">
        <v>8245</v>
      </c>
      <c r="I1753" s="12">
        <v>42316.923842592587</v>
      </c>
      <c r="J1753" s="12">
        <v>42286.88217592593</v>
      </c>
      <c r="K1753" t="b">
        <v>0</v>
      </c>
      <c r="L1753">
        <v>1</v>
      </c>
      <c r="M1753" t="b">
        <v>0</v>
      </c>
      <c r="N1753" s="15" t="s">
        <v>8327</v>
      </c>
      <c r="O1753" t="s">
        <v>8332</v>
      </c>
    </row>
    <row r="1754" spans="1:15" ht="48" x14ac:dyDescent="0.2">
      <c r="A1754">
        <v>1549</v>
      </c>
      <c r="B1754" s="3" t="s">
        <v>1550</v>
      </c>
      <c r="C1754" s="3" t="s">
        <v>5659</v>
      </c>
      <c r="D1754" s="6">
        <v>500</v>
      </c>
      <c r="E1754" s="8">
        <v>170</v>
      </c>
      <c r="F1754" t="s">
        <v>8220</v>
      </c>
      <c r="G1754" t="s">
        <v>8223</v>
      </c>
      <c r="H1754" t="s">
        <v>8245</v>
      </c>
      <c r="I1754" s="12">
        <v>42311.177766203706</v>
      </c>
      <c r="J1754" s="12">
        <v>42281.136099537034</v>
      </c>
      <c r="K1754" t="b">
        <v>0</v>
      </c>
      <c r="L1754">
        <v>6</v>
      </c>
      <c r="M1754" t="b">
        <v>0</v>
      </c>
      <c r="N1754" s="15" t="s">
        <v>8327</v>
      </c>
      <c r="O1754" t="s">
        <v>8332</v>
      </c>
    </row>
    <row r="1755" spans="1:15" ht="48" x14ac:dyDescent="0.2">
      <c r="A1755">
        <v>1550</v>
      </c>
      <c r="B1755" s="3" t="s">
        <v>1551</v>
      </c>
      <c r="C1755" s="3" t="s">
        <v>5660</v>
      </c>
      <c r="D1755" s="6">
        <v>750</v>
      </c>
      <c r="E1755" s="8">
        <v>101</v>
      </c>
      <c r="F1755" t="s">
        <v>8220</v>
      </c>
      <c r="G1755" t="s">
        <v>8224</v>
      </c>
      <c r="H1755" t="s">
        <v>8246</v>
      </c>
      <c r="I1755" s="12">
        <v>42502.449467592596</v>
      </c>
      <c r="J1755" s="12">
        <v>42472.449467592596</v>
      </c>
      <c r="K1755" t="b">
        <v>0</v>
      </c>
      <c r="L1755">
        <v>7</v>
      </c>
      <c r="M1755" t="b">
        <v>0</v>
      </c>
      <c r="N1755" s="15" t="s">
        <v>8327</v>
      </c>
      <c r="O1755" t="s">
        <v>8332</v>
      </c>
    </row>
    <row r="1756" spans="1:15" ht="48" x14ac:dyDescent="0.2">
      <c r="A1756">
        <v>1551</v>
      </c>
      <c r="B1756" s="3" t="s">
        <v>1552</v>
      </c>
      <c r="C1756" s="3" t="s">
        <v>5661</v>
      </c>
      <c r="D1756" s="6">
        <v>3500</v>
      </c>
      <c r="E1756" s="8">
        <v>0</v>
      </c>
      <c r="F1756" t="s">
        <v>8220</v>
      </c>
      <c r="G1756" t="s">
        <v>8223</v>
      </c>
      <c r="H1756" t="s">
        <v>8245</v>
      </c>
      <c r="I1756" s="12">
        <v>42151.824525462958</v>
      </c>
      <c r="J1756" s="12">
        <v>42121.824525462958</v>
      </c>
      <c r="K1756" t="b">
        <v>0</v>
      </c>
      <c r="L1756">
        <v>0</v>
      </c>
      <c r="M1756" t="b">
        <v>0</v>
      </c>
      <c r="N1756" s="15" t="s">
        <v>8327</v>
      </c>
      <c r="O1756" t="s">
        <v>8332</v>
      </c>
    </row>
    <row r="1757" spans="1:15" ht="48" x14ac:dyDescent="0.2">
      <c r="A1757">
        <v>1552</v>
      </c>
      <c r="B1757" s="3" t="s">
        <v>1553</v>
      </c>
      <c r="C1757" s="3" t="s">
        <v>5662</v>
      </c>
      <c r="D1757" s="6">
        <v>4300</v>
      </c>
      <c r="E1757" s="8">
        <v>2115</v>
      </c>
      <c r="F1757" t="s">
        <v>8220</v>
      </c>
      <c r="G1757" t="s">
        <v>8223</v>
      </c>
      <c r="H1757" t="s">
        <v>8245</v>
      </c>
      <c r="I1757" s="12">
        <v>41913.165972222225</v>
      </c>
      <c r="J1757" s="12">
        <v>41892.688750000001</v>
      </c>
      <c r="K1757" t="b">
        <v>0</v>
      </c>
      <c r="L1757">
        <v>16</v>
      </c>
      <c r="M1757" t="b">
        <v>0</v>
      </c>
      <c r="N1757" s="15" t="s">
        <v>8327</v>
      </c>
      <c r="O1757" t="s">
        <v>8332</v>
      </c>
    </row>
    <row r="1758" spans="1:15" ht="48" x14ac:dyDescent="0.2">
      <c r="A1758">
        <v>1553</v>
      </c>
      <c r="B1758" s="3" t="s">
        <v>1554</v>
      </c>
      <c r="C1758" s="3" t="s">
        <v>5663</v>
      </c>
      <c r="D1758" s="6">
        <v>6000</v>
      </c>
      <c r="E1758" s="8">
        <v>0</v>
      </c>
      <c r="F1758" t="s">
        <v>8220</v>
      </c>
      <c r="G1758" t="s">
        <v>8223</v>
      </c>
      <c r="H1758" t="s">
        <v>8245</v>
      </c>
      <c r="I1758" s="12">
        <v>42249.282951388886</v>
      </c>
      <c r="J1758" s="12">
        <v>42219.282951388886</v>
      </c>
      <c r="K1758" t="b">
        <v>0</v>
      </c>
      <c r="L1758">
        <v>0</v>
      </c>
      <c r="M1758" t="b">
        <v>0</v>
      </c>
      <c r="N1758" s="15" t="s">
        <v>8327</v>
      </c>
      <c r="O1758" t="s">
        <v>8332</v>
      </c>
    </row>
    <row r="1759" spans="1:15" ht="48" x14ac:dyDescent="0.2">
      <c r="A1759">
        <v>1554</v>
      </c>
      <c r="B1759" s="3" t="s">
        <v>1555</v>
      </c>
      <c r="C1759" s="3" t="s">
        <v>5664</v>
      </c>
      <c r="D1759" s="6">
        <v>20000</v>
      </c>
      <c r="E1759" s="8">
        <v>0</v>
      </c>
      <c r="F1759" t="s">
        <v>8220</v>
      </c>
      <c r="G1759" t="s">
        <v>8225</v>
      </c>
      <c r="H1759" t="s">
        <v>8247</v>
      </c>
      <c r="I1759" s="12">
        <v>42218.252199074079</v>
      </c>
      <c r="J1759" s="12">
        <v>42188.252199074079</v>
      </c>
      <c r="K1759" t="b">
        <v>0</v>
      </c>
      <c r="L1759">
        <v>0</v>
      </c>
      <c r="M1759" t="b">
        <v>0</v>
      </c>
      <c r="N1759" s="15" t="s">
        <v>8327</v>
      </c>
      <c r="O1759" t="s">
        <v>8332</v>
      </c>
    </row>
    <row r="1760" spans="1:15" ht="48" x14ac:dyDescent="0.2">
      <c r="A1760">
        <v>1555</v>
      </c>
      <c r="B1760" s="3" t="s">
        <v>1556</v>
      </c>
      <c r="C1760" s="3" t="s">
        <v>5665</v>
      </c>
      <c r="D1760" s="6">
        <v>750</v>
      </c>
      <c r="E1760" s="8">
        <v>0</v>
      </c>
      <c r="F1760" t="s">
        <v>8220</v>
      </c>
      <c r="G1760" t="s">
        <v>8223</v>
      </c>
      <c r="H1760" t="s">
        <v>8245</v>
      </c>
      <c r="I1760" s="12">
        <v>42264.708333333328</v>
      </c>
      <c r="J1760" s="12">
        <v>42241.613796296297</v>
      </c>
      <c r="K1760" t="b">
        <v>0</v>
      </c>
      <c r="L1760">
        <v>0</v>
      </c>
      <c r="M1760" t="b">
        <v>0</v>
      </c>
      <c r="N1760" s="15" t="s">
        <v>8327</v>
      </c>
      <c r="O1760" t="s">
        <v>8332</v>
      </c>
    </row>
    <row r="1761" spans="1:15" ht="48" x14ac:dyDescent="0.2">
      <c r="A1761">
        <v>1556</v>
      </c>
      <c r="B1761" s="3" t="s">
        <v>1557</v>
      </c>
      <c r="C1761" s="3" t="s">
        <v>5666</v>
      </c>
      <c r="D1761" s="6">
        <v>1500</v>
      </c>
      <c r="E1761" s="8">
        <v>677</v>
      </c>
      <c r="F1761" t="s">
        <v>8220</v>
      </c>
      <c r="G1761" t="s">
        <v>8228</v>
      </c>
      <c r="H1761" t="s">
        <v>8250</v>
      </c>
      <c r="I1761" s="12">
        <v>42555.153055555551</v>
      </c>
      <c r="J1761" s="12">
        <v>42525.153055555551</v>
      </c>
      <c r="K1761" t="b">
        <v>0</v>
      </c>
      <c r="L1761">
        <v>12</v>
      </c>
      <c r="M1761" t="b">
        <v>0</v>
      </c>
      <c r="N1761" s="15" t="s">
        <v>8327</v>
      </c>
      <c r="O1761" t="s">
        <v>8332</v>
      </c>
    </row>
    <row r="1762" spans="1:15" ht="48" x14ac:dyDescent="0.2">
      <c r="A1762">
        <v>1557</v>
      </c>
      <c r="B1762" s="3" t="s">
        <v>1558</v>
      </c>
      <c r="C1762" s="3" t="s">
        <v>5667</v>
      </c>
      <c r="D1762" s="6">
        <v>2500</v>
      </c>
      <c r="E1762" s="8">
        <v>100</v>
      </c>
      <c r="F1762" t="s">
        <v>8220</v>
      </c>
      <c r="G1762" t="s">
        <v>8223</v>
      </c>
      <c r="H1762" t="s">
        <v>8245</v>
      </c>
      <c r="I1762" s="12">
        <v>41902.65315972222</v>
      </c>
      <c r="J1762" s="12">
        <v>41871.65315972222</v>
      </c>
      <c r="K1762" t="b">
        <v>0</v>
      </c>
      <c r="L1762">
        <v>1</v>
      </c>
      <c r="M1762" t="b">
        <v>0</v>
      </c>
      <c r="N1762" s="15" t="s">
        <v>8327</v>
      </c>
      <c r="O1762" t="s">
        <v>8332</v>
      </c>
    </row>
    <row r="1763" spans="1:15" ht="32" x14ac:dyDescent="0.2">
      <c r="A1763">
        <v>1558</v>
      </c>
      <c r="B1763" s="3" t="s">
        <v>1559</v>
      </c>
      <c r="C1763" s="3" t="s">
        <v>5668</v>
      </c>
      <c r="D1763" s="6">
        <v>750</v>
      </c>
      <c r="E1763" s="8">
        <v>35</v>
      </c>
      <c r="F1763" t="s">
        <v>8220</v>
      </c>
      <c r="G1763" t="s">
        <v>8224</v>
      </c>
      <c r="H1763" t="s">
        <v>8246</v>
      </c>
      <c r="I1763" s="12">
        <v>42244.508333333331</v>
      </c>
      <c r="J1763" s="12">
        <v>42185.397673611107</v>
      </c>
      <c r="K1763" t="b">
        <v>0</v>
      </c>
      <c r="L1763">
        <v>3</v>
      </c>
      <c r="M1763" t="b">
        <v>0</v>
      </c>
      <c r="N1763" s="15" t="s">
        <v>8327</v>
      </c>
      <c r="O1763" t="s">
        <v>8332</v>
      </c>
    </row>
    <row r="1764" spans="1:15" ht="32" x14ac:dyDescent="0.2">
      <c r="A1764">
        <v>1559</v>
      </c>
      <c r="B1764" s="3" t="s">
        <v>1560</v>
      </c>
      <c r="C1764" s="3" t="s">
        <v>5669</v>
      </c>
      <c r="D1764" s="6">
        <v>15000</v>
      </c>
      <c r="E1764" s="8">
        <v>50</v>
      </c>
      <c r="F1764" t="s">
        <v>8220</v>
      </c>
      <c r="G1764" t="s">
        <v>8223</v>
      </c>
      <c r="H1764" t="s">
        <v>8245</v>
      </c>
      <c r="I1764" s="12">
        <v>42123.05322916666</v>
      </c>
      <c r="J1764" s="12">
        <v>42108.05322916666</v>
      </c>
      <c r="K1764" t="b">
        <v>0</v>
      </c>
      <c r="L1764">
        <v>1</v>
      </c>
      <c r="M1764" t="b">
        <v>0</v>
      </c>
      <c r="N1764" s="15" t="s">
        <v>8327</v>
      </c>
      <c r="O1764" t="s">
        <v>8332</v>
      </c>
    </row>
    <row r="1765" spans="1:15" ht="48" x14ac:dyDescent="0.2">
      <c r="A1765">
        <v>1560</v>
      </c>
      <c r="B1765" s="3" t="s">
        <v>1561</v>
      </c>
      <c r="C1765" s="3" t="s">
        <v>5670</v>
      </c>
      <c r="D1765" s="6">
        <v>2500</v>
      </c>
      <c r="E1765" s="8">
        <v>94</v>
      </c>
      <c r="F1765" t="s">
        <v>8220</v>
      </c>
      <c r="G1765" t="s">
        <v>8223</v>
      </c>
      <c r="H1765" t="s">
        <v>8245</v>
      </c>
      <c r="I1765" s="12">
        <v>41956.062418981484</v>
      </c>
      <c r="J1765" s="12">
        <v>41936.020752314813</v>
      </c>
      <c r="K1765" t="b">
        <v>0</v>
      </c>
      <c r="L1765">
        <v>4</v>
      </c>
      <c r="M1765" t="b">
        <v>0</v>
      </c>
      <c r="N1765" s="15" t="s">
        <v>8327</v>
      </c>
      <c r="O1765" t="s">
        <v>8332</v>
      </c>
    </row>
    <row r="1766" spans="1:15" ht="48" x14ac:dyDescent="0.2">
      <c r="A1766">
        <v>1581</v>
      </c>
      <c r="B1766" s="3" t="s">
        <v>1582</v>
      </c>
      <c r="C1766" s="3" t="s">
        <v>5691</v>
      </c>
      <c r="D1766" s="6">
        <v>1000</v>
      </c>
      <c r="E1766" s="8">
        <v>5</v>
      </c>
      <c r="F1766" t="s">
        <v>8220</v>
      </c>
      <c r="G1766" t="s">
        <v>8224</v>
      </c>
      <c r="H1766" t="s">
        <v>8246</v>
      </c>
      <c r="I1766" s="12">
        <v>42357.448958333334</v>
      </c>
      <c r="J1766" s="12">
        <v>42325.448958333334</v>
      </c>
      <c r="K1766" t="b">
        <v>0</v>
      </c>
      <c r="L1766">
        <v>1</v>
      </c>
      <c r="M1766" t="b">
        <v>0</v>
      </c>
      <c r="N1766" s="15" t="s">
        <v>8327</v>
      </c>
      <c r="O1766" t="s">
        <v>8334</v>
      </c>
    </row>
    <row r="1767" spans="1:15" ht="32" x14ac:dyDescent="0.2">
      <c r="A1767">
        <v>1582</v>
      </c>
      <c r="B1767" s="3" t="s">
        <v>1583</v>
      </c>
      <c r="C1767" s="3" t="s">
        <v>5692</v>
      </c>
      <c r="D1767" s="6">
        <v>1000</v>
      </c>
      <c r="E1767" s="8">
        <v>93</v>
      </c>
      <c r="F1767" t="s">
        <v>8220</v>
      </c>
      <c r="G1767" t="s">
        <v>8223</v>
      </c>
      <c r="H1767" t="s">
        <v>8245</v>
      </c>
      <c r="I1767" s="12">
        <v>42303.888888888891</v>
      </c>
      <c r="J1767" s="12">
        <v>42246.789965277778</v>
      </c>
      <c r="K1767" t="b">
        <v>0</v>
      </c>
      <c r="L1767">
        <v>3</v>
      </c>
      <c r="M1767" t="b">
        <v>0</v>
      </c>
      <c r="N1767" s="15" t="s">
        <v>8327</v>
      </c>
      <c r="O1767" t="s">
        <v>8334</v>
      </c>
    </row>
    <row r="1768" spans="1:15" ht="48" x14ac:dyDescent="0.2">
      <c r="A1768">
        <v>1583</v>
      </c>
      <c r="B1768" s="3" t="s">
        <v>1584</v>
      </c>
      <c r="C1768" s="3" t="s">
        <v>5693</v>
      </c>
      <c r="D1768" s="6">
        <v>20000</v>
      </c>
      <c r="E1768" s="8">
        <v>15</v>
      </c>
      <c r="F1768" t="s">
        <v>8220</v>
      </c>
      <c r="G1768" t="s">
        <v>8224</v>
      </c>
      <c r="H1768" t="s">
        <v>8246</v>
      </c>
      <c r="I1768" s="12">
        <v>41907.904988425929</v>
      </c>
      <c r="J1768" s="12">
        <v>41877.904988425929</v>
      </c>
      <c r="K1768" t="b">
        <v>0</v>
      </c>
      <c r="L1768">
        <v>1</v>
      </c>
      <c r="M1768" t="b">
        <v>0</v>
      </c>
      <c r="N1768" s="15" t="s">
        <v>8327</v>
      </c>
      <c r="O1768" t="s">
        <v>8334</v>
      </c>
    </row>
    <row r="1769" spans="1:15" ht="48" x14ac:dyDescent="0.2">
      <c r="A1769">
        <v>1584</v>
      </c>
      <c r="B1769" s="3" t="s">
        <v>1585</v>
      </c>
      <c r="C1769" s="3" t="s">
        <v>5694</v>
      </c>
      <c r="D1769" s="6">
        <v>1200</v>
      </c>
      <c r="E1769" s="8">
        <v>0</v>
      </c>
      <c r="F1769" t="s">
        <v>8220</v>
      </c>
      <c r="G1769" t="s">
        <v>8223</v>
      </c>
      <c r="H1769" t="s">
        <v>8245</v>
      </c>
      <c r="I1769" s="12">
        <v>41789.649317129632</v>
      </c>
      <c r="J1769" s="12">
        <v>41779.649317129632</v>
      </c>
      <c r="K1769" t="b">
        <v>0</v>
      </c>
      <c r="L1769">
        <v>0</v>
      </c>
      <c r="M1769" t="b">
        <v>0</v>
      </c>
      <c r="N1769" s="15" t="s">
        <v>8327</v>
      </c>
      <c r="O1769" t="s">
        <v>8334</v>
      </c>
    </row>
    <row r="1770" spans="1:15" ht="48" x14ac:dyDescent="0.2">
      <c r="A1770">
        <v>1585</v>
      </c>
      <c r="B1770" s="3" t="s">
        <v>1586</v>
      </c>
      <c r="C1770" s="3" t="s">
        <v>5695</v>
      </c>
      <c r="D1770" s="6">
        <v>2000</v>
      </c>
      <c r="E1770" s="8">
        <v>1580</v>
      </c>
      <c r="F1770" t="s">
        <v>8220</v>
      </c>
      <c r="G1770" t="s">
        <v>8228</v>
      </c>
      <c r="H1770" t="s">
        <v>8250</v>
      </c>
      <c r="I1770" s="12">
        <v>42729.458333333328</v>
      </c>
      <c r="J1770" s="12">
        <v>42707.895462962959</v>
      </c>
      <c r="K1770" t="b">
        <v>0</v>
      </c>
      <c r="L1770">
        <v>12</v>
      </c>
      <c r="M1770" t="b">
        <v>0</v>
      </c>
      <c r="N1770" s="15" t="s">
        <v>8327</v>
      </c>
      <c r="O1770" t="s">
        <v>8334</v>
      </c>
    </row>
    <row r="1771" spans="1:15" ht="32" x14ac:dyDescent="0.2">
      <c r="A1771">
        <v>1586</v>
      </c>
      <c r="B1771" s="3" t="s">
        <v>1587</v>
      </c>
      <c r="C1771" s="3" t="s">
        <v>5696</v>
      </c>
      <c r="D1771" s="6">
        <v>1500</v>
      </c>
      <c r="E1771" s="8">
        <v>0</v>
      </c>
      <c r="F1771" t="s">
        <v>8220</v>
      </c>
      <c r="G1771" t="s">
        <v>8223</v>
      </c>
      <c r="H1771" t="s">
        <v>8245</v>
      </c>
      <c r="I1771" s="12">
        <v>42099.062754629631</v>
      </c>
      <c r="J1771" s="12">
        <v>42069.104421296302</v>
      </c>
      <c r="K1771" t="b">
        <v>0</v>
      </c>
      <c r="L1771">
        <v>0</v>
      </c>
      <c r="M1771" t="b">
        <v>0</v>
      </c>
      <c r="N1771" s="15" t="s">
        <v>8327</v>
      </c>
      <c r="O1771" t="s">
        <v>8334</v>
      </c>
    </row>
    <row r="1772" spans="1:15" ht="48" x14ac:dyDescent="0.2">
      <c r="A1772">
        <v>1587</v>
      </c>
      <c r="B1772" s="3" t="s">
        <v>1588</v>
      </c>
      <c r="C1772" s="3" t="s">
        <v>5697</v>
      </c>
      <c r="D1772" s="6">
        <v>7500</v>
      </c>
      <c r="E1772" s="8">
        <v>1</v>
      </c>
      <c r="F1772" t="s">
        <v>8220</v>
      </c>
      <c r="G1772" t="s">
        <v>8223</v>
      </c>
      <c r="H1772" t="s">
        <v>8245</v>
      </c>
      <c r="I1772" s="12">
        <v>41986.950983796298</v>
      </c>
      <c r="J1772" s="12">
        <v>41956.950983796298</v>
      </c>
      <c r="K1772" t="b">
        <v>0</v>
      </c>
      <c r="L1772">
        <v>1</v>
      </c>
      <c r="M1772" t="b">
        <v>0</v>
      </c>
      <c r="N1772" s="15" t="s">
        <v>8327</v>
      </c>
      <c r="O1772" t="s">
        <v>8334</v>
      </c>
    </row>
    <row r="1773" spans="1:15" ht="32" x14ac:dyDescent="0.2">
      <c r="A1773">
        <v>1588</v>
      </c>
      <c r="B1773" s="3" t="s">
        <v>1589</v>
      </c>
      <c r="C1773" s="3" t="s">
        <v>5698</v>
      </c>
      <c r="D1773" s="6">
        <v>516</v>
      </c>
      <c r="E1773" s="8">
        <v>0</v>
      </c>
      <c r="F1773" t="s">
        <v>8220</v>
      </c>
      <c r="G1773" t="s">
        <v>8223</v>
      </c>
      <c r="H1773" t="s">
        <v>8245</v>
      </c>
      <c r="I1773" s="12">
        <v>42035.841666666667</v>
      </c>
      <c r="J1773" s="12">
        <v>42005.24998842593</v>
      </c>
      <c r="K1773" t="b">
        <v>0</v>
      </c>
      <c r="L1773">
        <v>0</v>
      </c>
      <c r="M1773" t="b">
        <v>0</v>
      </c>
      <c r="N1773" s="15" t="s">
        <v>8327</v>
      </c>
      <c r="O1773" t="s">
        <v>8334</v>
      </c>
    </row>
    <row r="1774" spans="1:15" ht="48" x14ac:dyDescent="0.2">
      <c r="A1774">
        <v>1589</v>
      </c>
      <c r="B1774" s="3" t="s">
        <v>1590</v>
      </c>
      <c r="C1774" s="3" t="s">
        <v>5699</v>
      </c>
      <c r="D1774" s="6">
        <v>1200</v>
      </c>
      <c r="E1774" s="8">
        <v>0</v>
      </c>
      <c r="F1774" t="s">
        <v>8220</v>
      </c>
      <c r="G1774" t="s">
        <v>8223</v>
      </c>
      <c r="H1774" t="s">
        <v>8245</v>
      </c>
      <c r="I1774" s="12">
        <v>42286.984791666662</v>
      </c>
      <c r="J1774" s="12">
        <v>42256.984791666662</v>
      </c>
      <c r="K1774" t="b">
        <v>0</v>
      </c>
      <c r="L1774">
        <v>0</v>
      </c>
      <c r="M1774" t="b">
        <v>0</v>
      </c>
      <c r="N1774" s="15" t="s">
        <v>8327</v>
      </c>
      <c r="O1774" t="s">
        <v>8334</v>
      </c>
    </row>
    <row r="1775" spans="1:15" ht="16" x14ac:dyDescent="0.2">
      <c r="A1775">
        <v>1590</v>
      </c>
      <c r="B1775" s="3" t="s">
        <v>1591</v>
      </c>
      <c r="C1775" s="3" t="s">
        <v>5700</v>
      </c>
      <c r="D1775" s="6">
        <v>60000</v>
      </c>
      <c r="E1775" s="8">
        <v>1020</v>
      </c>
      <c r="F1775" t="s">
        <v>8220</v>
      </c>
      <c r="G1775" t="s">
        <v>8236</v>
      </c>
      <c r="H1775" t="s">
        <v>8248</v>
      </c>
      <c r="I1775" s="12">
        <v>42270.857222222221</v>
      </c>
      <c r="J1775" s="12">
        <v>42240.857222222221</v>
      </c>
      <c r="K1775" t="b">
        <v>0</v>
      </c>
      <c r="L1775">
        <v>2</v>
      </c>
      <c r="M1775" t="b">
        <v>0</v>
      </c>
      <c r="N1775" s="15" t="s">
        <v>8327</v>
      </c>
      <c r="O1775" t="s">
        <v>8334</v>
      </c>
    </row>
    <row r="1776" spans="1:15" ht="48" x14ac:dyDescent="0.2">
      <c r="A1776">
        <v>1591</v>
      </c>
      <c r="B1776" s="3" t="s">
        <v>1592</v>
      </c>
      <c r="C1776" s="3" t="s">
        <v>5701</v>
      </c>
      <c r="D1776" s="6">
        <v>14000</v>
      </c>
      <c r="E1776" s="8">
        <v>4092</v>
      </c>
      <c r="F1776" t="s">
        <v>8220</v>
      </c>
      <c r="G1776" t="s">
        <v>8224</v>
      </c>
      <c r="H1776" t="s">
        <v>8246</v>
      </c>
      <c r="I1776" s="12">
        <v>42463.68450231482</v>
      </c>
      <c r="J1776" s="12">
        <v>42433.726168981477</v>
      </c>
      <c r="K1776" t="b">
        <v>0</v>
      </c>
      <c r="L1776">
        <v>92</v>
      </c>
      <c r="M1776" t="b">
        <v>0</v>
      </c>
      <c r="N1776" s="15" t="s">
        <v>8327</v>
      </c>
      <c r="O1776" t="s">
        <v>8334</v>
      </c>
    </row>
    <row r="1777" spans="1:15" ht="32" x14ac:dyDescent="0.2">
      <c r="A1777">
        <v>1592</v>
      </c>
      <c r="B1777" s="3" t="s">
        <v>1593</v>
      </c>
      <c r="C1777" s="3" t="s">
        <v>5702</v>
      </c>
      <c r="D1777" s="6">
        <v>25</v>
      </c>
      <c r="E1777" s="8">
        <v>0</v>
      </c>
      <c r="F1777" t="s">
        <v>8220</v>
      </c>
      <c r="G1777" t="s">
        <v>8223</v>
      </c>
      <c r="H1777" t="s">
        <v>8245</v>
      </c>
      <c r="I1777" s="12">
        <v>42091.031076388885</v>
      </c>
      <c r="J1777" s="12">
        <v>42046.072743055556</v>
      </c>
      <c r="K1777" t="b">
        <v>0</v>
      </c>
      <c r="L1777">
        <v>0</v>
      </c>
      <c r="M1777" t="b">
        <v>0</v>
      </c>
      <c r="N1777" s="15" t="s">
        <v>8327</v>
      </c>
      <c r="O1777" t="s">
        <v>8334</v>
      </c>
    </row>
    <row r="1778" spans="1:15" ht="32" x14ac:dyDescent="0.2">
      <c r="A1778">
        <v>1593</v>
      </c>
      <c r="B1778" s="3" t="s">
        <v>1594</v>
      </c>
      <c r="C1778" s="3" t="s">
        <v>5703</v>
      </c>
      <c r="D1778" s="6">
        <v>22000</v>
      </c>
      <c r="E1778" s="8">
        <v>3</v>
      </c>
      <c r="F1778" t="s">
        <v>8220</v>
      </c>
      <c r="G1778" t="s">
        <v>8223</v>
      </c>
      <c r="H1778" t="s">
        <v>8245</v>
      </c>
      <c r="I1778" s="12">
        <v>42063.845543981486</v>
      </c>
      <c r="J1778" s="12">
        <v>42033.845543981486</v>
      </c>
      <c r="K1778" t="b">
        <v>0</v>
      </c>
      <c r="L1778">
        <v>3</v>
      </c>
      <c r="M1778" t="b">
        <v>0</v>
      </c>
      <c r="N1778" s="15" t="s">
        <v>8327</v>
      </c>
      <c r="O1778" t="s">
        <v>8334</v>
      </c>
    </row>
    <row r="1779" spans="1:15" ht="32" x14ac:dyDescent="0.2">
      <c r="A1779">
        <v>1594</v>
      </c>
      <c r="B1779" s="3" t="s">
        <v>1595</v>
      </c>
      <c r="C1779" s="3" t="s">
        <v>5704</v>
      </c>
      <c r="D1779" s="6">
        <v>1000</v>
      </c>
      <c r="E1779" s="8">
        <v>205</v>
      </c>
      <c r="F1779" t="s">
        <v>8220</v>
      </c>
      <c r="G1779" t="s">
        <v>8223</v>
      </c>
      <c r="H1779" t="s">
        <v>8245</v>
      </c>
      <c r="I1779" s="12">
        <v>42505.681249999994</v>
      </c>
      <c r="J1779" s="12">
        <v>42445.712754629625</v>
      </c>
      <c r="K1779" t="b">
        <v>0</v>
      </c>
      <c r="L1779">
        <v>10</v>
      </c>
      <c r="M1779" t="b">
        <v>0</v>
      </c>
      <c r="N1779" s="15" t="s">
        <v>8327</v>
      </c>
      <c r="O1779" t="s">
        <v>8334</v>
      </c>
    </row>
    <row r="1780" spans="1:15" ht="48" x14ac:dyDescent="0.2">
      <c r="A1780">
        <v>1595</v>
      </c>
      <c r="B1780" s="3" t="s">
        <v>1596</v>
      </c>
      <c r="C1780" s="3" t="s">
        <v>5705</v>
      </c>
      <c r="D1780" s="6">
        <v>100000</v>
      </c>
      <c r="E1780" s="8">
        <v>280</v>
      </c>
      <c r="F1780" t="s">
        <v>8220</v>
      </c>
      <c r="G1780" t="s">
        <v>8223</v>
      </c>
      <c r="H1780" t="s">
        <v>8245</v>
      </c>
      <c r="I1780" s="12">
        <v>41808.842361111114</v>
      </c>
      <c r="J1780" s="12">
        <v>41780.050092592595</v>
      </c>
      <c r="K1780" t="b">
        <v>0</v>
      </c>
      <c r="L1780">
        <v>7</v>
      </c>
      <c r="M1780" t="b">
        <v>0</v>
      </c>
      <c r="N1780" s="15" t="s">
        <v>8327</v>
      </c>
      <c r="O1780" t="s">
        <v>8334</v>
      </c>
    </row>
    <row r="1781" spans="1:15" ht="32" x14ac:dyDescent="0.2">
      <c r="A1781">
        <v>1596</v>
      </c>
      <c r="B1781" s="3" t="s">
        <v>1597</v>
      </c>
      <c r="C1781" s="3" t="s">
        <v>5706</v>
      </c>
      <c r="D1781" s="6">
        <v>3250</v>
      </c>
      <c r="E1781" s="8">
        <v>75</v>
      </c>
      <c r="F1781" t="s">
        <v>8220</v>
      </c>
      <c r="G1781" t="s">
        <v>8224</v>
      </c>
      <c r="H1781" t="s">
        <v>8246</v>
      </c>
      <c r="I1781" s="12">
        <v>41986.471863425926</v>
      </c>
      <c r="J1781" s="12">
        <v>41941.430196759262</v>
      </c>
      <c r="K1781" t="b">
        <v>0</v>
      </c>
      <c r="L1781">
        <v>3</v>
      </c>
      <c r="M1781" t="b">
        <v>0</v>
      </c>
      <c r="N1781" s="15" t="s">
        <v>8327</v>
      </c>
      <c r="O1781" t="s">
        <v>8334</v>
      </c>
    </row>
    <row r="1782" spans="1:15" ht="48" x14ac:dyDescent="0.2">
      <c r="A1782">
        <v>1597</v>
      </c>
      <c r="B1782" s="3" t="s">
        <v>1598</v>
      </c>
      <c r="C1782" s="3" t="s">
        <v>5707</v>
      </c>
      <c r="D1782" s="6">
        <v>15000</v>
      </c>
      <c r="E1782" s="8">
        <v>0</v>
      </c>
      <c r="F1782" t="s">
        <v>8220</v>
      </c>
      <c r="G1782" t="s">
        <v>8223</v>
      </c>
      <c r="H1782" t="s">
        <v>8245</v>
      </c>
      <c r="I1782" s="12">
        <v>42633.354131944448</v>
      </c>
      <c r="J1782" s="12">
        <v>42603.354131944448</v>
      </c>
      <c r="K1782" t="b">
        <v>0</v>
      </c>
      <c r="L1782">
        <v>0</v>
      </c>
      <c r="M1782" t="b">
        <v>0</v>
      </c>
      <c r="N1782" s="15" t="s">
        <v>8327</v>
      </c>
      <c r="O1782" t="s">
        <v>8334</v>
      </c>
    </row>
    <row r="1783" spans="1:15" ht="48" x14ac:dyDescent="0.2">
      <c r="A1783">
        <v>1598</v>
      </c>
      <c r="B1783" s="3" t="s">
        <v>1599</v>
      </c>
      <c r="C1783" s="3" t="s">
        <v>5708</v>
      </c>
      <c r="D1783" s="6">
        <v>800</v>
      </c>
      <c r="E1783" s="8">
        <v>1</v>
      </c>
      <c r="F1783" t="s">
        <v>8220</v>
      </c>
      <c r="G1783" t="s">
        <v>8223</v>
      </c>
      <c r="H1783" t="s">
        <v>8245</v>
      </c>
      <c r="I1783" s="12">
        <v>42211.667337962965</v>
      </c>
      <c r="J1783" s="12">
        <v>42151.667337962965</v>
      </c>
      <c r="K1783" t="b">
        <v>0</v>
      </c>
      <c r="L1783">
        <v>1</v>
      </c>
      <c r="M1783" t="b">
        <v>0</v>
      </c>
      <c r="N1783" s="15" t="s">
        <v>8327</v>
      </c>
      <c r="O1783" t="s">
        <v>8334</v>
      </c>
    </row>
    <row r="1784" spans="1:15" ht="48" x14ac:dyDescent="0.2">
      <c r="A1784">
        <v>1599</v>
      </c>
      <c r="B1784" s="3" t="s">
        <v>1600</v>
      </c>
      <c r="C1784" s="3" t="s">
        <v>5709</v>
      </c>
      <c r="D1784" s="6">
        <v>500</v>
      </c>
      <c r="E1784" s="8">
        <v>0</v>
      </c>
      <c r="F1784" t="s">
        <v>8220</v>
      </c>
      <c r="G1784" t="s">
        <v>8224</v>
      </c>
      <c r="H1784" t="s">
        <v>8246</v>
      </c>
      <c r="I1784" s="12">
        <v>42468.497407407413</v>
      </c>
      <c r="J1784" s="12">
        <v>42438.53907407407</v>
      </c>
      <c r="K1784" t="b">
        <v>0</v>
      </c>
      <c r="L1784">
        <v>0</v>
      </c>
      <c r="M1784" t="b">
        <v>0</v>
      </c>
      <c r="N1784" s="15" t="s">
        <v>8327</v>
      </c>
      <c r="O1784" t="s">
        <v>8334</v>
      </c>
    </row>
    <row r="1785" spans="1:15" ht="48" x14ac:dyDescent="0.2">
      <c r="A1785">
        <v>1600</v>
      </c>
      <c r="B1785" s="3" t="s">
        <v>1601</v>
      </c>
      <c r="C1785" s="3" t="s">
        <v>5710</v>
      </c>
      <c r="D1785" s="6">
        <v>5000</v>
      </c>
      <c r="E1785" s="8">
        <v>367</v>
      </c>
      <c r="F1785" t="s">
        <v>8220</v>
      </c>
      <c r="G1785" t="s">
        <v>8223</v>
      </c>
      <c r="H1785" t="s">
        <v>8245</v>
      </c>
      <c r="I1785" s="12">
        <v>41835.21597222222</v>
      </c>
      <c r="J1785" s="12">
        <v>41791.057314814818</v>
      </c>
      <c r="K1785" t="b">
        <v>0</v>
      </c>
      <c r="L1785">
        <v>9</v>
      </c>
      <c r="M1785" t="b">
        <v>0</v>
      </c>
      <c r="N1785" s="15" t="s">
        <v>8327</v>
      </c>
      <c r="O1785" t="s">
        <v>8334</v>
      </c>
    </row>
    <row r="1786" spans="1:15" ht="32" x14ac:dyDescent="0.2">
      <c r="A1786">
        <v>1741</v>
      </c>
      <c r="B1786" s="3" t="s">
        <v>1742</v>
      </c>
      <c r="C1786" s="3" t="s">
        <v>5851</v>
      </c>
      <c r="D1786" s="6">
        <v>1200</v>
      </c>
      <c r="E1786" s="8">
        <v>1330</v>
      </c>
      <c r="F1786" t="s">
        <v>8218</v>
      </c>
      <c r="G1786" t="s">
        <v>8224</v>
      </c>
      <c r="H1786" t="s">
        <v>8246</v>
      </c>
      <c r="I1786" s="12">
        <v>42165.628136574072</v>
      </c>
      <c r="J1786" s="12">
        <v>42120.628136574072</v>
      </c>
      <c r="K1786" t="b">
        <v>0</v>
      </c>
      <c r="L1786">
        <v>52</v>
      </c>
      <c r="M1786" t="b">
        <v>1</v>
      </c>
      <c r="N1786" s="15" t="s">
        <v>8327</v>
      </c>
      <c r="O1786" t="s">
        <v>8328</v>
      </c>
    </row>
    <row r="1787" spans="1:15" ht="48" x14ac:dyDescent="0.2">
      <c r="A1787">
        <v>1742</v>
      </c>
      <c r="B1787" s="3" t="s">
        <v>1743</v>
      </c>
      <c r="C1787" s="3" t="s">
        <v>5852</v>
      </c>
      <c r="D1787" s="6">
        <v>2000</v>
      </c>
      <c r="E1787" s="8">
        <v>2175</v>
      </c>
      <c r="F1787" t="s">
        <v>8218</v>
      </c>
      <c r="G1787" t="s">
        <v>8223</v>
      </c>
      <c r="H1787" t="s">
        <v>8245</v>
      </c>
      <c r="I1787" s="12">
        <v>42742.875</v>
      </c>
      <c r="J1787" s="12">
        <v>42710.876967592587</v>
      </c>
      <c r="K1787" t="b">
        <v>0</v>
      </c>
      <c r="L1787">
        <v>34</v>
      </c>
      <c r="M1787" t="b">
        <v>1</v>
      </c>
      <c r="N1787" s="15" t="s">
        <v>8327</v>
      </c>
      <c r="O1787" t="s">
        <v>8328</v>
      </c>
    </row>
    <row r="1788" spans="1:15" ht="48" x14ac:dyDescent="0.2">
      <c r="A1788">
        <v>1743</v>
      </c>
      <c r="B1788" s="3" t="s">
        <v>1744</v>
      </c>
      <c r="C1788" s="3" t="s">
        <v>5853</v>
      </c>
      <c r="D1788" s="6">
        <v>6000</v>
      </c>
      <c r="E1788" s="8">
        <v>6025</v>
      </c>
      <c r="F1788" t="s">
        <v>8218</v>
      </c>
      <c r="G1788" t="s">
        <v>8223</v>
      </c>
      <c r="H1788" t="s">
        <v>8245</v>
      </c>
      <c r="I1788" s="12">
        <v>42609.165972222225</v>
      </c>
      <c r="J1788" s="12">
        <v>42586.925636574073</v>
      </c>
      <c r="K1788" t="b">
        <v>0</v>
      </c>
      <c r="L1788">
        <v>67</v>
      </c>
      <c r="M1788" t="b">
        <v>1</v>
      </c>
      <c r="N1788" s="15" t="s">
        <v>8327</v>
      </c>
      <c r="O1788" t="s">
        <v>8328</v>
      </c>
    </row>
    <row r="1789" spans="1:15" ht="48" x14ac:dyDescent="0.2">
      <c r="A1789">
        <v>1744</v>
      </c>
      <c r="B1789" s="3" t="s">
        <v>1745</v>
      </c>
      <c r="C1789" s="3" t="s">
        <v>5854</v>
      </c>
      <c r="D1789" s="6">
        <v>5500</v>
      </c>
      <c r="E1789" s="8">
        <v>6515</v>
      </c>
      <c r="F1789" t="s">
        <v>8218</v>
      </c>
      <c r="G1789" t="s">
        <v>8224</v>
      </c>
      <c r="H1789" t="s">
        <v>8246</v>
      </c>
      <c r="I1789" s="12">
        <v>42071.563391203701</v>
      </c>
      <c r="J1789" s="12">
        <v>42026.605057870373</v>
      </c>
      <c r="K1789" t="b">
        <v>0</v>
      </c>
      <c r="L1789">
        <v>70</v>
      </c>
      <c r="M1789" t="b">
        <v>1</v>
      </c>
      <c r="N1789" s="15" t="s">
        <v>8327</v>
      </c>
      <c r="O1789" t="s">
        <v>8328</v>
      </c>
    </row>
    <row r="1790" spans="1:15" ht="48" x14ac:dyDescent="0.2">
      <c r="A1790">
        <v>1745</v>
      </c>
      <c r="B1790" s="3" t="s">
        <v>1746</v>
      </c>
      <c r="C1790" s="3" t="s">
        <v>5855</v>
      </c>
      <c r="D1790" s="6">
        <v>7000</v>
      </c>
      <c r="E1790" s="8">
        <v>7981</v>
      </c>
      <c r="F1790" t="s">
        <v>8218</v>
      </c>
      <c r="G1790" t="s">
        <v>8223</v>
      </c>
      <c r="H1790" t="s">
        <v>8245</v>
      </c>
      <c r="I1790" s="12">
        <v>42726.083333333328</v>
      </c>
      <c r="J1790" s="12">
        <v>42690.259699074071</v>
      </c>
      <c r="K1790" t="b">
        <v>0</v>
      </c>
      <c r="L1790">
        <v>89</v>
      </c>
      <c r="M1790" t="b">
        <v>1</v>
      </c>
      <c r="N1790" s="15" t="s">
        <v>8327</v>
      </c>
      <c r="O1790" t="s">
        <v>8328</v>
      </c>
    </row>
    <row r="1791" spans="1:15" ht="48" x14ac:dyDescent="0.2">
      <c r="A1791">
        <v>1746</v>
      </c>
      <c r="B1791" s="3" t="s">
        <v>1747</v>
      </c>
      <c r="C1791" s="3" t="s">
        <v>5856</v>
      </c>
      <c r="D1791" s="6">
        <v>15000</v>
      </c>
      <c r="E1791" s="8">
        <v>22215</v>
      </c>
      <c r="F1791" t="s">
        <v>8218</v>
      </c>
      <c r="G1791" t="s">
        <v>8223</v>
      </c>
      <c r="H1791" t="s">
        <v>8245</v>
      </c>
      <c r="I1791" s="12">
        <v>42698.083333333328</v>
      </c>
      <c r="J1791" s="12">
        <v>42668.176701388889</v>
      </c>
      <c r="K1791" t="b">
        <v>0</v>
      </c>
      <c r="L1791">
        <v>107</v>
      </c>
      <c r="M1791" t="b">
        <v>1</v>
      </c>
      <c r="N1791" s="15" t="s">
        <v>8327</v>
      </c>
      <c r="O1791" t="s">
        <v>8328</v>
      </c>
    </row>
    <row r="1792" spans="1:15" ht="48" x14ac:dyDescent="0.2">
      <c r="A1792">
        <v>1747</v>
      </c>
      <c r="B1792" s="3" t="s">
        <v>1748</v>
      </c>
      <c r="C1792" s="3" t="s">
        <v>5857</v>
      </c>
      <c r="D1792" s="6">
        <v>9000</v>
      </c>
      <c r="E1792" s="8">
        <v>9446</v>
      </c>
      <c r="F1792" t="s">
        <v>8218</v>
      </c>
      <c r="G1792" t="s">
        <v>8224</v>
      </c>
      <c r="H1792" t="s">
        <v>8246</v>
      </c>
      <c r="I1792" s="12">
        <v>42321.625</v>
      </c>
      <c r="J1792" s="12">
        <v>42292.435532407413</v>
      </c>
      <c r="K1792" t="b">
        <v>0</v>
      </c>
      <c r="L1792">
        <v>159</v>
      </c>
      <c r="M1792" t="b">
        <v>1</v>
      </c>
      <c r="N1792" s="15" t="s">
        <v>8327</v>
      </c>
      <c r="O1792" t="s">
        <v>8328</v>
      </c>
    </row>
    <row r="1793" spans="1:15" ht="32" x14ac:dyDescent="0.2">
      <c r="A1793">
        <v>1748</v>
      </c>
      <c r="B1793" s="3" t="s">
        <v>1749</v>
      </c>
      <c r="C1793" s="3" t="s">
        <v>5858</v>
      </c>
      <c r="D1793" s="6">
        <v>50000</v>
      </c>
      <c r="E1793" s="8">
        <v>64974</v>
      </c>
      <c r="F1793" t="s">
        <v>8218</v>
      </c>
      <c r="G1793" t="s">
        <v>8228</v>
      </c>
      <c r="H1793" t="s">
        <v>8250</v>
      </c>
      <c r="I1793" s="12">
        <v>42249.950729166667</v>
      </c>
      <c r="J1793" s="12">
        <v>42219.950729166667</v>
      </c>
      <c r="K1793" t="b">
        <v>0</v>
      </c>
      <c r="L1793">
        <v>181</v>
      </c>
      <c r="M1793" t="b">
        <v>1</v>
      </c>
      <c r="N1793" s="15" t="s">
        <v>8327</v>
      </c>
      <c r="O1793" t="s">
        <v>8328</v>
      </c>
    </row>
    <row r="1794" spans="1:15" ht="32" x14ac:dyDescent="0.2">
      <c r="A1794">
        <v>1749</v>
      </c>
      <c r="B1794" s="3" t="s">
        <v>1750</v>
      </c>
      <c r="C1794" s="3" t="s">
        <v>5859</v>
      </c>
      <c r="D1794" s="6">
        <v>10050</v>
      </c>
      <c r="E1794" s="8">
        <v>12410.5</v>
      </c>
      <c r="F1794" t="s">
        <v>8218</v>
      </c>
      <c r="G1794" t="s">
        <v>8242</v>
      </c>
      <c r="H1794" t="s">
        <v>8248</v>
      </c>
      <c r="I1794" s="12">
        <v>42795.791666666672</v>
      </c>
      <c r="J1794" s="12">
        <v>42758.975937499999</v>
      </c>
      <c r="K1794" t="b">
        <v>0</v>
      </c>
      <c r="L1794">
        <v>131</v>
      </c>
      <c r="M1794" t="b">
        <v>1</v>
      </c>
      <c r="N1794" s="15" t="s">
        <v>8327</v>
      </c>
      <c r="O1794" t="s">
        <v>8328</v>
      </c>
    </row>
    <row r="1795" spans="1:15" ht="48" x14ac:dyDescent="0.2">
      <c r="A1795">
        <v>1750</v>
      </c>
      <c r="B1795" s="3" t="s">
        <v>1751</v>
      </c>
      <c r="C1795" s="3" t="s">
        <v>5860</v>
      </c>
      <c r="D1795" s="6">
        <v>5000</v>
      </c>
      <c r="E1795" s="8">
        <v>10081</v>
      </c>
      <c r="F1795" t="s">
        <v>8218</v>
      </c>
      <c r="G1795" t="s">
        <v>8223</v>
      </c>
      <c r="H1795" t="s">
        <v>8245</v>
      </c>
      <c r="I1795" s="12">
        <v>42479.836851851855</v>
      </c>
      <c r="J1795" s="12">
        <v>42454.836851851855</v>
      </c>
      <c r="K1795" t="b">
        <v>0</v>
      </c>
      <c r="L1795">
        <v>125</v>
      </c>
      <c r="M1795" t="b">
        <v>1</v>
      </c>
      <c r="N1795" s="15" t="s">
        <v>8327</v>
      </c>
      <c r="O1795" t="s">
        <v>8328</v>
      </c>
    </row>
    <row r="1796" spans="1:15" ht="32" x14ac:dyDescent="0.2">
      <c r="A1796">
        <v>1751</v>
      </c>
      <c r="B1796" s="3" t="s">
        <v>1752</v>
      </c>
      <c r="C1796" s="3" t="s">
        <v>5861</v>
      </c>
      <c r="D1796" s="6">
        <v>10000</v>
      </c>
      <c r="E1796" s="8">
        <v>10290</v>
      </c>
      <c r="F1796" t="s">
        <v>8218</v>
      </c>
      <c r="G1796" t="s">
        <v>8223</v>
      </c>
      <c r="H1796" t="s">
        <v>8245</v>
      </c>
      <c r="I1796" s="12">
        <v>42082.739849537036</v>
      </c>
      <c r="J1796" s="12">
        <v>42052.7815162037</v>
      </c>
      <c r="K1796" t="b">
        <v>0</v>
      </c>
      <c r="L1796">
        <v>61</v>
      </c>
      <c r="M1796" t="b">
        <v>1</v>
      </c>
      <c r="N1796" s="15" t="s">
        <v>8327</v>
      </c>
      <c r="O1796" t="s">
        <v>8328</v>
      </c>
    </row>
    <row r="1797" spans="1:15" ht="32" x14ac:dyDescent="0.2">
      <c r="A1797">
        <v>1752</v>
      </c>
      <c r="B1797" s="3" t="s">
        <v>1753</v>
      </c>
      <c r="C1797" s="3" t="s">
        <v>5862</v>
      </c>
      <c r="D1797" s="6">
        <v>1200</v>
      </c>
      <c r="E1797" s="8">
        <v>3122</v>
      </c>
      <c r="F1797" t="s">
        <v>8218</v>
      </c>
      <c r="G1797" t="s">
        <v>8224</v>
      </c>
      <c r="H1797" t="s">
        <v>8246</v>
      </c>
      <c r="I1797" s="12">
        <v>42657.253263888888</v>
      </c>
      <c r="J1797" s="12">
        <v>42627.253263888888</v>
      </c>
      <c r="K1797" t="b">
        <v>0</v>
      </c>
      <c r="L1797">
        <v>90</v>
      </c>
      <c r="M1797" t="b">
        <v>1</v>
      </c>
      <c r="N1797" s="15" t="s">
        <v>8327</v>
      </c>
      <c r="O1797" t="s">
        <v>8328</v>
      </c>
    </row>
    <row r="1798" spans="1:15" ht="48" x14ac:dyDescent="0.2">
      <c r="A1798">
        <v>1753</v>
      </c>
      <c r="B1798" s="3" t="s">
        <v>1754</v>
      </c>
      <c r="C1798" s="3" t="s">
        <v>5863</v>
      </c>
      <c r="D1798" s="6">
        <v>15000</v>
      </c>
      <c r="E1798" s="8">
        <v>16200</v>
      </c>
      <c r="F1798" t="s">
        <v>8218</v>
      </c>
      <c r="G1798" t="s">
        <v>8231</v>
      </c>
      <c r="H1798" t="s">
        <v>8252</v>
      </c>
      <c r="I1798" s="12">
        <v>42450.707962962959</v>
      </c>
      <c r="J1798" s="12">
        <v>42420.74962962963</v>
      </c>
      <c r="K1798" t="b">
        <v>0</v>
      </c>
      <c r="L1798">
        <v>35</v>
      </c>
      <c r="M1798" t="b">
        <v>1</v>
      </c>
      <c r="N1798" s="15" t="s">
        <v>8327</v>
      </c>
      <c r="O1798" t="s">
        <v>8328</v>
      </c>
    </row>
    <row r="1799" spans="1:15" ht="48" x14ac:dyDescent="0.2">
      <c r="A1799">
        <v>1754</v>
      </c>
      <c r="B1799" s="3" t="s">
        <v>1755</v>
      </c>
      <c r="C1799" s="3" t="s">
        <v>5864</v>
      </c>
      <c r="D1799" s="6">
        <v>8500</v>
      </c>
      <c r="E1799" s="8">
        <v>9395</v>
      </c>
      <c r="F1799" t="s">
        <v>8218</v>
      </c>
      <c r="G1799" t="s">
        <v>8228</v>
      </c>
      <c r="H1799" t="s">
        <v>8250</v>
      </c>
      <c r="I1799" s="12">
        <v>42097.835104166668</v>
      </c>
      <c r="J1799" s="12">
        <v>42067.876770833333</v>
      </c>
      <c r="K1799" t="b">
        <v>0</v>
      </c>
      <c r="L1799">
        <v>90</v>
      </c>
      <c r="M1799" t="b">
        <v>1</v>
      </c>
      <c r="N1799" s="15" t="s">
        <v>8327</v>
      </c>
      <c r="O1799" t="s">
        <v>8328</v>
      </c>
    </row>
    <row r="1800" spans="1:15" ht="48" x14ac:dyDescent="0.2">
      <c r="A1800">
        <v>1755</v>
      </c>
      <c r="B1800" s="3" t="s">
        <v>1756</v>
      </c>
      <c r="C1800" s="3" t="s">
        <v>5865</v>
      </c>
      <c r="D1800" s="6">
        <v>25</v>
      </c>
      <c r="E1800" s="8">
        <v>30</v>
      </c>
      <c r="F1800" t="s">
        <v>8218</v>
      </c>
      <c r="G1800" t="s">
        <v>8223</v>
      </c>
      <c r="H1800" t="s">
        <v>8245</v>
      </c>
      <c r="I1800" s="12">
        <v>42282.788900462961</v>
      </c>
      <c r="J1800" s="12">
        <v>42252.788900462961</v>
      </c>
      <c r="K1800" t="b">
        <v>0</v>
      </c>
      <c r="L1800">
        <v>4</v>
      </c>
      <c r="M1800" t="b">
        <v>1</v>
      </c>
      <c r="N1800" s="15" t="s">
        <v>8327</v>
      </c>
      <c r="O1800" t="s">
        <v>8328</v>
      </c>
    </row>
    <row r="1801" spans="1:15" ht="48" x14ac:dyDescent="0.2">
      <c r="A1801">
        <v>1756</v>
      </c>
      <c r="B1801" s="3" t="s">
        <v>1757</v>
      </c>
      <c r="C1801" s="3" t="s">
        <v>5866</v>
      </c>
      <c r="D1801" s="6">
        <v>5500</v>
      </c>
      <c r="E1801" s="8">
        <v>5655.6</v>
      </c>
      <c r="F1801" t="s">
        <v>8218</v>
      </c>
      <c r="G1801" t="s">
        <v>8223</v>
      </c>
      <c r="H1801" t="s">
        <v>8245</v>
      </c>
      <c r="I1801" s="12">
        <v>42611.167465277773</v>
      </c>
      <c r="J1801" s="12">
        <v>42571.167465277773</v>
      </c>
      <c r="K1801" t="b">
        <v>0</v>
      </c>
      <c r="L1801">
        <v>120</v>
      </c>
      <c r="M1801" t="b">
        <v>1</v>
      </c>
      <c r="N1801" s="15" t="s">
        <v>8327</v>
      </c>
      <c r="O1801" t="s">
        <v>8328</v>
      </c>
    </row>
    <row r="1802" spans="1:15" ht="32" x14ac:dyDescent="0.2">
      <c r="A1802">
        <v>1757</v>
      </c>
      <c r="B1802" s="3" t="s">
        <v>1758</v>
      </c>
      <c r="C1802" s="3" t="s">
        <v>5867</v>
      </c>
      <c r="D1802" s="6">
        <v>5000</v>
      </c>
      <c r="E1802" s="8">
        <v>5800</v>
      </c>
      <c r="F1802" t="s">
        <v>8218</v>
      </c>
      <c r="G1802" t="s">
        <v>8223</v>
      </c>
      <c r="H1802" t="s">
        <v>8245</v>
      </c>
      <c r="I1802" s="12">
        <v>42763.811805555553</v>
      </c>
      <c r="J1802" s="12">
        <v>42733.827349537038</v>
      </c>
      <c r="K1802" t="b">
        <v>0</v>
      </c>
      <c r="L1802">
        <v>14</v>
      </c>
      <c r="M1802" t="b">
        <v>1</v>
      </c>
      <c r="N1802" s="15" t="s">
        <v>8327</v>
      </c>
      <c r="O1802" t="s">
        <v>8328</v>
      </c>
    </row>
    <row r="1803" spans="1:15" ht="48" x14ac:dyDescent="0.2">
      <c r="A1803">
        <v>1758</v>
      </c>
      <c r="B1803" s="3" t="s">
        <v>1759</v>
      </c>
      <c r="C1803" s="3" t="s">
        <v>5868</v>
      </c>
      <c r="D1803" s="6">
        <v>1000</v>
      </c>
      <c r="E1803" s="8">
        <v>1147</v>
      </c>
      <c r="F1803" t="s">
        <v>8218</v>
      </c>
      <c r="G1803" t="s">
        <v>8223</v>
      </c>
      <c r="H1803" t="s">
        <v>8245</v>
      </c>
      <c r="I1803" s="12">
        <v>42565.955925925926</v>
      </c>
      <c r="J1803" s="12">
        <v>42505.955925925926</v>
      </c>
      <c r="K1803" t="b">
        <v>0</v>
      </c>
      <c r="L1803">
        <v>27</v>
      </c>
      <c r="M1803" t="b">
        <v>1</v>
      </c>
      <c r="N1803" s="15" t="s">
        <v>8327</v>
      </c>
      <c r="O1803" t="s">
        <v>8328</v>
      </c>
    </row>
    <row r="1804" spans="1:15" ht="32" x14ac:dyDescent="0.2">
      <c r="A1804">
        <v>1759</v>
      </c>
      <c r="B1804" s="3" t="s">
        <v>1760</v>
      </c>
      <c r="C1804" s="3" t="s">
        <v>5869</v>
      </c>
      <c r="D1804" s="6">
        <v>5000</v>
      </c>
      <c r="E1804" s="8">
        <v>5330</v>
      </c>
      <c r="F1804" t="s">
        <v>8218</v>
      </c>
      <c r="G1804" t="s">
        <v>8223</v>
      </c>
      <c r="H1804" t="s">
        <v>8245</v>
      </c>
      <c r="I1804" s="12">
        <v>42088.787372685183</v>
      </c>
      <c r="J1804" s="12">
        <v>42068.829039351855</v>
      </c>
      <c r="K1804" t="b">
        <v>0</v>
      </c>
      <c r="L1804">
        <v>49</v>
      </c>
      <c r="M1804" t="b">
        <v>1</v>
      </c>
      <c r="N1804" s="15" t="s">
        <v>8327</v>
      </c>
      <c r="O1804" t="s">
        <v>8328</v>
      </c>
    </row>
    <row r="1805" spans="1:15" ht="48" x14ac:dyDescent="0.2">
      <c r="A1805">
        <v>1760</v>
      </c>
      <c r="B1805" s="3" t="s">
        <v>1761</v>
      </c>
      <c r="C1805" s="3" t="s">
        <v>5870</v>
      </c>
      <c r="D1805" s="6">
        <v>5000</v>
      </c>
      <c r="E1805" s="8">
        <v>8272</v>
      </c>
      <c r="F1805" t="s">
        <v>8218</v>
      </c>
      <c r="G1805" t="s">
        <v>8223</v>
      </c>
      <c r="H1805" t="s">
        <v>8245</v>
      </c>
      <c r="I1805" s="12">
        <v>42425.67260416667</v>
      </c>
      <c r="J1805" s="12">
        <v>42405.67260416667</v>
      </c>
      <c r="K1805" t="b">
        <v>0</v>
      </c>
      <c r="L1805">
        <v>102</v>
      </c>
      <c r="M1805" t="b">
        <v>1</v>
      </c>
      <c r="N1805" s="15" t="s">
        <v>8327</v>
      </c>
      <c r="O1805" t="s">
        <v>8328</v>
      </c>
    </row>
    <row r="1806" spans="1:15" ht="32" x14ac:dyDescent="0.2">
      <c r="A1806">
        <v>1761</v>
      </c>
      <c r="B1806" s="3" t="s">
        <v>1762</v>
      </c>
      <c r="C1806" s="3" t="s">
        <v>5871</v>
      </c>
      <c r="D1806" s="6">
        <v>100</v>
      </c>
      <c r="E1806" s="8">
        <v>155</v>
      </c>
      <c r="F1806" t="s">
        <v>8218</v>
      </c>
      <c r="G1806" t="s">
        <v>8224</v>
      </c>
      <c r="H1806" t="s">
        <v>8246</v>
      </c>
      <c r="I1806" s="12">
        <v>42259.567824074074</v>
      </c>
      <c r="J1806" s="12">
        <v>42209.567824074074</v>
      </c>
      <c r="K1806" t="b">
        <v>0</v>
      </c>
      <c r="L1806">
        <v>3</v>
      </c>
      <c r="M1806" t="b">
        <v>1</v>
      </c>
      <c r="N1806" s="15" t="s">
        <v>8327</v>
      </c>
      <c r="O1806" t="s">
        <v>8328</v>
      </c>
    </row>
    <row r="1807" spans="1:15" ht="16" x14ac:dyDescent="0.2">
      <c r="A1807">
        <v>1762</v>
      </c>
      <c r="B1807" s="3" t="s">
        <v>1763</v>
      </c>
      <c r="C1807" s="3" t="s">
        <v>5872</v>
      </c>
      <c r="D1807" s="6">
        <v>100</v>
      </c>
      <c r="E1807" s="8">
        <v>885</v>
      </c>
      <c r="F1807" t="s">
        <v>8218</v>
      </c>
      <c r="G1807" t="s">
        <v>8223</v>
      </c>
      <c r="H1807" t="s">
        <v>8245</v>
      </c>
      <c r="I1807" s="12">
        <v>42440.982002314813</v>
      </c>
      <c r="J1807" s="12">
        <v>42410.982002314813</v>
      </c>
      <c r="K1807" t="b">
        <v>0</v>
      </c>
      <c r="L1807">
        <v>25</v>
      </c>
      <c r="M1807" t="b">
        <v>1</v>
      </c>
      <c r="N1807" s="15" t="s">
        <v>8327</v>
      </c>
      <c r="O1807" t="s">
        <v>8328</v>
      </c>
    </row>
    <row r="1808" spans="1:15" ht="48" x14ac:dyDescent="0.2">
      <c r="A1808">
        <v>1763</v>
      </c>
      <c r="B1808" s="3" t="s">
        <v>1764</v>
      </c>
      <c r="C1808" s="3" t="s">
        <v>5873</v>
      </c>
      <c r="D1808" s="6">
        <v>12000</v>
      </c>
      <c r="E1808" s="8">
        <v>12229</v>
      </c>
      <c r="F1808" t="s">
        <v>8218</v>
      </c>
      <c r="G1808" t="s">
        <v>8223</v>
      </c>
      <c r="H1808" t="s">
        <v>8245</v>
      </c>
      <c r="I1808" s="12">
        <v>42666.868518518517</v>
      </c>
      <c r="J1808" s="12">
        <v>42636.868518518517</v>
      </c>
      <c r="K1808" t="b">
        <v>0</v>
      </c>
      <c r="L1808">
        <v>118</v>
      </c>
      <c r="M1808" t="b">
        <v>1</v>
      </c>
      <c r="N1808" s="15" t="s">
        <v>8327</v>
      </c>
      <c r="O1808" t="s">
        <v>8328</v>
      </c>
    </row>
    <row r="1809" spans="1:15" ht="48" x14ac:dyDescent="0.2">
      <c r="A1809">
        <v>1764</v>
      </c>
      <c r="B1809" s="3" t="s">
        <v>1765</v>
      </c>
      <c r="C1809" s="3" t="s">
        <v>5874</v>
      </c>
      <c r="D1809" s="6">
        <v>11000</v>
      </c>
      <c r="E1809" s="8">
        <v>2156</v>
      </c>
      <c r="F1809" t="s">
        <v>8220</v>
      </c>
      <c r="G1809" t="s">
        <v>8224</v>
      </c>
      <c r="H1809" t="s">
        <v>8246</v>
      </c>
      <c r="I1809" s="12">
        <v>41854.485868055555</v>
      </c>
      <c r="J1809" s="12">
        <v>41825.485868055555</v>
      </c>
      <c r="K1809" t="b">
        <v>1</v>
      </c>
      <c r="L1809">
        <v>39</v>
      </c>
      <c r="M1809" t="b">
        <v>0</v>
      </c>
      <c r="N1809" s="15" t="s">
        <v>8327</v>
      </c>
      <c r="O1809" t="s">
        <v>8328</v>
      </c>
    </row>
    <row r="1810" spans="1:15" ht="48" x14ac:dyDescent="0.2">
      <c r="A1810">
        <v>1765</v>
      </c>
      <c r="B1810" s="3" t="s">
        <v>1766</v>
      </c>
      <c r="C1810" s="3" t="s">
        <v>5875</v>
      </c>
      <c r="D1810" s="6">
        <v>12500</v>
      </c>
      <c r="E1810" s="8">
        <v>7433.48</v>
      </c>
      <c r="F1810" t="s">
        <v>8220</v>
      </c>
      <c r="G1810" t="s">
        <v>8223</v>
      </c>
      <c r="H1810" t="s">
        <v>8245</v>
      </c>
      <c r="I1810" s="12">
        <v>41864.980462962965</v>
      </c>
      <c r="J1810" s="12">
        <v>41834.980462962965</v>
      </c>
      <c r="K1810" t="b">
        <v>1</v>
      </c>
      <c r="L1810">
        <v>103</v>
      </c>
      <c r="M1810" t="b">
        <v>0</v>
      </c>
      <c r="N1810" s="15" t="s">
        <v>8327</v>
      </c>
      <c r="O1810" t="s">
        <v>8328</v>
      </c>
    </row>
    <row r="1811" spans="1:15" ht="32" x14ac:dyDescent="0.2">
      <c r="A1811">
        <v>1766</v>
      </c>
      <c r="B1811" s="3" t="s">
        <v>1767</v>
      </c>
      <c r="C1811" s="3" t="s">
        <v>5876</v>
      </c>
      <c r="D1811" s="6">
        <v>1500</v>
      </c>
      <c r="E1811" s="8">
        <v>0</v>
      </c>
      <c r="F1811" t="s">
        <v>8220</v>
      </c>
      <c r="G1811" t="s">
        <v>8225</v>
      </c>
      <c r="H1811" t="s">
        <v>8247</v>
      </c>
      <c r="I1811" s="12">
        <v>41876.859814814816</v>
      </c>
      <c r="J1811" s="12">
        <v>41855.859814814816</v>
      </c>
      <c r="K1811" t="b">
        <v>1</v>
      </c>
      <c r="L1811">
        <v>0</v>
      </c>
      <c r="M1811" t="b">
        <v>0</v>
      </c>
      <c r="N1811" s="15" t="s">
        <v>8327</v>
      </c>
      <c r="O1811" t="s">
        <v>8328</v>
      </c>
    </row>
    <row r="1812" spans="1:15" ht="32" x14ac:dyDescent="0.2">
      <c r="A1812">
        <v>1767</v>
      </c>
      <c r="B1812" s="3" t="s">
        <v>1768</v>
      </c>
      <c r="C1812" s="3" t="s">
        <v>5877</v>
      </c>
      <c r="D1812" s="6">
        <v>5000</v>
      </c>
      <c r="E1812" s="8">
        <v>2286</v>
      </c>
      <c r="F1812" t="s">
        <v>8220</v>
      </c>
      <c r="G1812" t="s">
        <v>8223</v>
      </c>
      <c r="H1812" t="s">
        <v>8245</v>
      </c>
      <c r="I1812" s="12">
        <v>41854.658379629633</v>
      </c>
      <c r="J1812" s="12">
        <v>41824.658379629633</v>
      </c>
      <c r="K1812" t="b">
        <v>1</v>
      </c>
      <c r="L1812">
        <v>39</v>
      </c>
      <c r="M1812" t="b">
        <v>0</v>
      </c>
      <c r="N1812" s="15" t="s">
        <v>8327</v>
      </c>
      <c r="O1812" t="s">
        <v>8328</v>
      </c>
    </row>
    <row r="1813" spans="1:15" ht="48" x14ac:dyDescent="0.2">
      <c r="A1813">
        <v>1768</v>
      </c>
      <c r="B1813" s="3" t="s">
        <v>1769</v>
      </c>
      <c r="C1813" s="3" t="s">
        <v>5878</v>
      </c>
      <c r="D1813" s="6">
        <v>5000</v>
      </c>
      <c r="E1813" s="8">
        <v>187</v>
      </c>
      <c r="F1813" t="s">
        <v>8220</v>
      </c>
      <c r="G1813" t="s">
        <v>8223</v>
      </c>
      <c r="H1813" t="s">
        <v>8245</v>
      </c>
      <c r="I1813" s="12">
        <v>41909.560694444444</v>
      </c>
      <c r="J1813" s="12">
        <v>41849.560694444444</v>
      </c>
      <c r="K1813" t="b">
        <v>1</v>
      </c>
      <c r="L1813">
        <v>15</v>
      </c>
      <c r="M1813" t="b">
        <v>0</v>
      </c>
      <c r="N1813" s="15" t="s">
        <v>8327</v>
      </c>
      <c r="O1813" t="s">
        <v>8328</v>
      </c>
    </row>
    <row r="1814" spans="1:15" ht="48" x14ac:dyDescent="0.2">
      <c r="A1814">
        <v>1769</v>
      </c>
      <c r="B1814" s="3" t="s">
        <v>1770</v>
      </c>
      <c r="C1814" s="3" t="s">
        <v>5879</v>
      </c>
      <c r="D1814" s="6">
        <v>40000</v>
      </c>
      <c r="E1814" s="8">
        <v>1081</v>
      </c>
      <c r="F1814" t="s">
        <v>8220</v>
      </c>
      <c r="G1814" t="s">
        <v>8223</v>
      </c>
      <c r="H1814" t="s">
        <v>8245</v>
      </c>
      <c r="I1814" s="12">
        <v>42017.818969907406</v>
      </c>
      <c r="J1814" s="12">
        <v>41987.818969907406</v>
      </c>
      <c r="K1814" t="b">
        <v>1</v>
      </c>
      <c r="L1814">
        <v>22</v>
      </c>
      <c r="M1814" t="b">
        <v>0</v>
      </c>
      <c r="N1814" s="15" t="s">
        <v>8327</v>
      </c>
      <c r="O1814" t="s">
        <v>8328</v>
      </c>
    </row>
    <row r="1815" spans="1:15" ht="48" x14ac:dyDescent="0.2">
      <c r="A1815">
        <v>1770</v>
      </c>
      <c r="B1815" s="3" t="s">
        <v>1771</v>
      </c>
      <c r="C1815" s="3" t="s">
        <v>5880</v>
      </c>
      <c r="D1815" s="6">
        <v>24500</v>
      </c>
      <c r="E1815" s="8">
        <v>13846</v>
      </c>
      <c r="F1815" t="s">
        <v>8220</v>
      </c>
      <c r="G1815" t="s">
        <v>8223</v>
      </c>
      <c r="H1815" t="s">
        <v>8245</v>
      </c>
      <c r="I1815" s="12">
        <v>41926.780023148152</v>
      </c>
      <c r="J1815" s="12">
        <v>41891.780023148152</v>
      </c>
      <c r="K1815" t="b">
        <v>1</v>
      </c>
      <c r="L1815">
        <v>92</v>
      </c>
      <c r="M1815" t="b">
        <v>0</v>
      </c>
      <c r="N1815" s="15" t="s">
        <v>8327</v>
      </c>
      <c r="O1815" t="s">
        <v>8328</v>
      </c>
    </row>
    <row r="1816" spans="1:15" ht="48" x14ac:dyDescent="0.2">
      <c r="A1816">
        <v>1771</v>
      </c>
      <c r="B1816" s="3" t="s">
        <v>1772</v>
      </c>
      <c r="C1816" s="3" t="s">
        <v>5881</v>
      </c>
      <c r="D1816" s="6">
        <v>4200</v>
      </c>
      <c r="E1816" s="8">
        <v>895</v>
      </c>
      <c r="F1816" t="s">
        <v>8220</v>
      </c>
      <c r="G1816" t="s">
        <v>8224</v>
      </c>
      <c r="H1816" t="s">
        <v>8246</v>
      </c>
      <c r="I1816" s="12">
        <v>41935.979629629634</v>
      </c>
      <c r="J1816" s="12">
        <v>41905.979629629634</v>
      </c>
      <c r="K1816" t="b">
        <v>1</v>
      </c>
      <c r="L1816">
        <v>25</v>
      </c>
      <c r="M1816" t="b">
        <v>0</v>
      </c>
      <c r="N1816" s="15" t="s">
        <v>8327</v>
      </c>
      <c r="O1816" t="s">
        <v>8328</v>
      </c>
    </row>
    <row r="1817" spans="1:15" ht="32" x14ac:dyDescent="0.2">
      <c r="A1817">
        <v>1772</v>
      </c>
      <c r="B1817" s="3" t="s">
        <v>1773</v>
      </c>
      <c r="C1817" s="3" t="s">
        <v>5882</v>
      </c>
      <c r="D1817" s="6">
        <v>5500</v>
      </c>
      <c r="E1817" s="8">
        <v>858</v>
      </c>
      <c r="F1817" t="s">
        <v>8220</v>
      </c>
      <c r="G1817" t="s">
        <v>8224</v>
      </c>
      <c r="H1817" t="s">
        <v>8246</v>
      </c>
      <c r="I1817" s="12">
        <v>41826.718009259261</v>
      </c>
      <c r="J1817" s="12">
        <v>41766.718009259261</v>
      </c>
      <c r="K1817" t="b">
        <v>1</v>
      </c>
      <c r="L1817">
        <v>19</v>
      </c>
      <c r="M1817" t="b">
        <v>0</v>
      </c>
      <c r="N1817" s="15" t="s">
        <v>8327</v>
      </c>
      <c r="O1817" t="s">
        <v>8328</v>
      </c>
    </row>
    <row r="1818" spans="1:15" ht="48" x14ac:dyDescent="0.2">
      <c r="A1818">
        <v>1773</v>
      </c>
      <c r="B1818" s="3" t="s">
        <v>1774</v>
      </c>
      <c r="C1818" s="3" t="s">
        <v>5883</v>
      </c>
      <c r="D1818" s="6">
        <v>30000</v>
      </c>
      <c r="E1818" s="8">
        <v>1877</v>
      </c>
      <c r="F1818" t="s">
        <v>8220</v>
      </c>
      <c r="G1818" t="s">
        <v>8223</v>
      </c>
      <c r="H1818" t="s">
        <v>8245</v>
      </c>
      <c r="I1818" s="12">
        <v>42023.760393518518</v>
      </c>
      <c r="J1818" s="12">
        <v>41978.760393518518</v>
      </c>
      <c r="K1818" t="b">
        <v>1</v>
      </c>
      <c r="L1818">
        <v>19</v>
      </c>
      <c r="M1818" t="b">
        <v>0</v>
      </c>
      <c r="N1818" s="15" t="s">
        <v>8327</v>
      </c>
      <c r="O1818" t="s">
        <v>8328</v>
      </c>
    </row>
    <row r="1819" spans="1:15" ht="48" x14ac:dyDescent="0.2">
      <c r="A1819">
        <v>1774</v>
      </c>
      <c r="B1819" s="3" t="s">
        <v>1775</v>
      </c>
      <c r="C1819" s="3" t="s">
        <v>5884</v>
      </c>
      <c r="D1819" s="6">
        <v>2500</v>
      </c>
      <c r="E1819" s="8">
        <v>1148</v>
      </c>
      <c r="F1819" t="s">
        <v>8220</v>
      </c>
      <c r="G1819" t="s">
        <v>8223</v>
      </c>
      <c r="H1819" t="s">
        <v>8245</v>
      </c>
      <c r="I1819" s="12">
        <v>41972.624305555553</v>
      </c>
      <c r="J1819" s="12">
        <v>41930.218657407408</v>
      </c>
      <c r="K1819" t="b">
        <v>1</v>
      </c>
      <c r="L1819">
        <v>13</v>
      </c>
      <c r="M1819" t="b">
        <v>0</v>
      </c>
      <c r="N1819" s="15" t="s">
        <v>8327</v>
      </c>
      <c r="O1819" t="s">
        <v>8328</v>
      </c>
    </row>
    <row r="1820" spans="1:15" ht="48" x14ac:dyDescent="0.2">
      <c r="A1820">
        <v>1775</v>
      </c>
      <c r="B1820" s="3" t="s">
        <v>1776</v>
      </c>
      <c r="C1820" s="3" t="s">
        <v>5885</v>
      </c>
      <c r="D1820" s="6">
        <v>32500</v>
      </c>
      <c r="E1820" s="8">
        <v>21158</v>
      </c>
      <c r="F1820" t="s">
        <v>8220</v>
      </c>
      <c r="G1820" t="s">
        <v>8223</v>
      </c>
      <c r="H1820" t="s">
        <v>8245</v>
      </c>
      <c r="I1820" s="12">
        <v>41936.976388888892</v>
      </c>
      <c r="J1820" s="12">
        <v>41891.976388888892</v>
      </c>
      <c r="K1820" t="b">
        <v>1</v>
      </c>
      <c r="L1820">
        <v>124</v>
      </c>
      <c r="M1820" t="b">
        <v>0</v>
      </c>
      <c r="N1820" s="15" t="s">
        <v>8327</v>
      </c>
      <c r="O1820" t="s">
        <v>8328</v>
      </c>
    </row>
    <row r="1821" spans="1:15" ht="48" x14ac:dyDescent="0.2">
      <c r="A1821">
        <v>1776</v>
      </c>
      <c r="B1821" s="3" t="s">
        <v>1777</v>
      </c>
      <c r="C1821" s="3" t="s">
        <v>5886</v>
      </c>
      <c r="D1821" s="6">
        <v>5000</v>
      </c>
      <c r="E1821" s="8">
        <v>335</v>
      </c>
      <c r="F1821" t="s">
        <v>8220</v>
      </c>
      <c r="G1821" t="s">
        <v>8224</v>
      </c>
      <c r="H1821" t="s">
        <v>8246</v>
      </c>
      <c r="I1821" s="12">
        <v>41941.95684027778</v>
      </c>
      <c r="J1821" s="12">
        <v>41905.95684027778</v>
      </c>
      <c r="K1821" t="b">
        <v>1</v>
      </c>
      <c r="L1821">
        <v>4</v>
      </c>
      <c r="M1821" t="b">
        <v>0</v>
      </c>
      <c r="N1821" s="15" t="s">
        <v>8327</v>
      </c>
      <c r="O1821" t="s">
        <v>8328</v>
      </c>
    </row>
    <row r="1822" spans="1:15" ht="48" x14ac:dyDescent="0.2">
      <c r="A1822">
        <v>1777</v>
      </c>
      <c r="B1822" s="3" t="s">
        <v>1778</v>
      </c>
      <c r="C1822" s="3" t="s">
        <v>5887</v>
      </c>
      <c r="D1822" s="6">
        <v>4800</v>
      </c>
      <c r="E1822" s="8">
        <v>651</v>
      </c>
      <c r="F1822" t="s">
        <v>8220</v>
      </c>
      <c r="G1822" t="s">
        <v>8232</v>
      </c>
      <c r="H1822" t="s">
        <v>8248</v>
      </c>
      <c r="I1822" s="12">
        <v>42055.357094907406</v>
      </c>
      <c r="J1822" s="12">
        <v>42025.357094907406</v>
      </c>
      <c r="K1822" t="b">
        <v>1</v>
      </c>
      <c r="L1822">
        <v>10</v>
      </c>
      <c r="M1822" t="b">
        <v>0</v>
      </c>
      <c r="N1822" s="15" t="s">
        <v>8327</v>
      </c>
      <c r="O1822" t="s">
        <v>8328</v>
      </c>
    </row>
    <row r="1823" spans="1:15" ht="48" x14ac:dyDescent="0.2">
      <c r="A1823">
        <v>1778</v>
      </c>
      <c r="B1823" s="3" t="s">
        <v>1779</v>
      </c>
      <c r="C1823" s="3" t="s">
        <v>5888</v>
      </c>
      <c r="D1823" s="6">
        <v>50000</v>
      </c>
      <c r="E1823" s="8">
        <v>995</v>
      </c>
      <c r="F1823" t="s">
        <v>8220</v>
      </c>
      <c r="G1823" t="s">
        <v>8223</v>
      </c>
      <c r="H1823" t="s">
        <v>8245</v>
      </c>
      <c r="I1823" s="12">
        <v>42090.821701388893</v>
      </c>
      <c r="J1823" s="12">
        <v>42045.86336805555</v>
      </c>
      <c r="K1823" t="b">
        <v>1</v>
      </c>
      <c r="L1823">
        <v>15</v>
      </c>
      <c r="M1823" t="b">
        <v>0</v>
      </c>
      <c r="N1823" s="15" t="s">
        <v>8327</v>
      </c>
      <c r="O1823" t="s">
        <v>8328</v>
      </c>
    </row>
    <row r="1824" spans="1:15" ht="48" x14ac:dyDescent="0.2">
      <c r="A1824">
        <v>1779</v>
      </c>
      <c r="B1824" s="3" t="s">
        <v>1780</v>
      </c>
      <c r="C1824" s="3" t="s">
        <v>5889</v>
      </c>
      <c r="D1824" s="6">
        <v>11000</v>
      </c>
      <c r="E1824" s="8">
        <v>3986</v>
      </c>
      <c r="F1824" t="s">
        <v>8220</v>
      </c>
      <c r="G1824" t="s">
        <v>8223</v>
      </c>
      <c r="H1824" t="s">
        <v>8245</v>
      </c>
      <c r="I1824" s="12">
        <v>42615.691898148143</v>
      </c>
      <c r="J1824" s="12">
        <v>42585.691898148143</v>
      </c>
      <c r="K1824" t="b">
        <v>1</v>
      </c>
      <c r="L1824">
        <v>38</v>
      </c>
      <c r="M1824" t="b">
        <v>0</v>
      </c>
      <c r="N1824" s="15" t="s">
        <v>8327</v>
      </c>
      <c r="O1824" t="s">
        <v>8328</v>
      </c>
    </row>
    <row r="1825" spans="1:15" ht="48" x14ac:dyDescent="0.2">
      <c r="A1825">
        <v>1780</v>
      </c>
      <c r="B1825" s="3" t="s">
        <v>1781</v>
      </c>
      <c r="C1825" s="3" t="s">
        <v>5890</v>
      </c>
      <c r="D1825" s="6">
        <v>30000</v>
      </c>
      <c r="E1825" s="8">
        <v>11923</v>
      </c>
      <c r="F1825" t="s">
        <v>8220</v>
      </c>
      <c r="G1825" t="s">
        <v>8223</v>
      </c>
      <c r="H1825" t="s">
        <v>8245</v>
      </c>
      <c r="I1825" s="12">
        <v>42553.600810185191</v>
      </c>
      <c r="J1825" s="12">
        <v>42493.600810185191</v>
      </c>
      <c r="K1825" t="b">
        <v>1</v>
      </c>
      <c r="L1825">
        <v>152</v>
      </c>
      <c r="M1825" t="b">
        <v>0</v>
      </c>
      <c r="N1825" s="15" t="s">
        <v>8327</v>
      </c>
      <c r="O1825" t="s">
        <v>8328</v>
      </c>
    </row>
    <row r="1826" spans="1:15" ht="48" x14ac:dyDescent="0.2">
      <c r="A1826">
        <v>1781</v>
      </c>
      <c r="B1826" s="3" t="s">
        <v>1782</v>
      </c>
      <c r="C1826" s="3" t="s">
        <v>5891</v>
      </c>
      <c r="D1826" s="6">
        <v>5500</v>
      </c>
      <c r="E1826" s="8">
        <v>1417</v>
      </c>
      <c r="F1826" t="s">
        <v>8220</v>
      </c>
      <c r="G1826" t="s">
        <v>8223</v>
      </c>
      <c r="H1826" t="s">
        <v>8245</v>
      </c>
      <c r="I1826" s="12">
        <v>42628.617418981477</v>
      </c>
      <c r="J1826" s="12">
        <v>42597.617418981477</v>
      </c>
      <c r="K1826" t="b">
        <v>1</v>
      </c>
      <c r="L1826">
        <v>24</v>
      </c>
      <c r="M1826" t="b">
        <v>0</v>
      </c>
      <c r="N1826" s="15" t="s">
        <v>8327</v>
      </c>
      <c r="O1826" t="s">
        <v>8328</v>
      </c>
    </row>
    <row r="1827" spans="1:15" ht="48" x14ac:dyDescent="0.2">
      <c r="A1827">
        <v>1782</v>
      </c>
      <c r="B1827" s="3" t="s">
        <v>1783</v>
      </c>
      <c r="C1827" s="3" t="s">
        <v>5892</v>
      </c>
      <c r="D1827" s="6">
        <v>35000</v>
      </c>
      <c r="E1827" s="8">
        <v>5422</v>
      </c>
      <c r="F1827" t="s">
        <v>8220</v>
      </c>
      <c r="G1827" t="s">
        <v>8223</v>
      </c>
      <c r="H1827" t="s">
        <v>8245</v>
      </c>
      <c r="I1827" s="12">
        <v>42421.575104166666</v>
      </c>
      <c r="J1827" s="12">
        <v>42388.575104166666</v>
      </c>
      <c r="K1827" t="b">
        <v>1</v>
      </c>
      <c r="L1827">
        <v>76</v>
      </c>
      <c r="M1827" t="b">
        <v>0</v>
      </c>
      <c r="N1827" s="15" t="s">
        <v>8327</v>
      </c>
      <c r="O1827" t="s">
        <v>8328</v>
      </c>
    </row>
    <row r="1828" spans="1:15" ht="48" x14ac:dyDescent="0.2">
      <c r="A1828">
        <v>1783</v>
      </c>
      <c r="B1828" s="3" t="s">
        <v>1784</v>
      </c>
      <c r="C1828" s="3" t="s">
        <v>5893</v>
      </c>
      <c r="D1828" s="6">
        <v>40000</v>
      </c>
      <c r="E1828" s="8">
        <v>9477</v>
      </c>
      <c r="F1828" t="s">
        <v>8220</v>
      </c>
      <c r="G1828" t="s">
        <v>8223</v>
      </c>
      <c r="H1828" t="s">
        <v>8245</v>
      </c>
      <c r="I1828" s="12">
        <v>42145.949976851851</v>
      </c>
      <c r="J1828" s="12">
        <v>42115.949976851851</v>
      </c>
      <c r="K1828" t="b">
        <v>1</v>
      </c>
      <c r="L1828">
        <v>185</v>
      </c>
      <c r="M1828" t="b">
        <v>0</v>
      </c>
      <c r="N1828" s="15" t="s">
        <v>8327</v>
      </c>
      <c r="O1828" t="s">
        <v>8328</v>
      </c>
    </row>
    <row r="1829" spans="1:15" ht="48" x14ac:dyDescent="0.2">
      <c r="A1829">
        <v>1784</v>
      </c>
      <c r="B1829" s="3" t="s">
        <v>1785</v>
      </c>
      <c r="C1829" s="3" t="s">
        <v>5894</v>
      </c>
      <c r="D1829" s="6">
        <v>5000</v>
      </c>
      <c r="E1829" s="8">
        <v>1988</v>
      </c>
      <c r="F1829" t="s">
        <v>8220</v>
      </c>
      <c r="G1829" t="s">
        <v>8223</v>
      </c>
      <c r="H1829" t="s">
        <v>8245</v>
      </c>
      <c r="I1829" s="12">
        <v>42035.142361111109</v>
      </c>
      <c r="J1829" s="12">
        <v>42003.655555555553</v>
      </c>
      <c r="K1829" t="b">
        <v>1</v>
      </c>
      <c r="L1829">
        <v>33</v>
      </c>
      <c r="M1829" t="b">
        <v>0</v>
      </c>
      <c r="N1829" s="15" t="s">
        <v>8327</v>
      </c>
      <c r="O1829" t="s">
        <v>8328</v>
      </c>
    </row>
    <row r="1830" spans="1:15" ht="48" x14ac:dyDescent="0.2">
      <c r="A1830">
        <v>1785</v>
      </c>
      <c r="B1830" s="3" t="s">
        <v>1786</v>
      </c>
      <c r="C1830" s="3" t="s">
        <v>5895</v>
      </c>
      <c r="D1830" s="6">
        <v>24000</v>
      </c>
      <c r="E1830" s="8">
        <v>4853</v>
      </c>
      <c r="F1830" t="s">
        <v>8220</v>
      </c>
      <c r="G1830" t="s">
        <v>8223</v>
      </c>
      <c r="H1830" t="s">
        <v>8245</v>
      </c>
      <c r="I1830" s="12">
        <v>41928</v>
      </c>
      <c r="J1830" s="12">
        <v>41897.134895833333</v>
      </c>
      <c r="K1830" t="b">
        <v>1</v>
      </c>
      <c r="L1830">
        <v>108</v>
      </c>
      <c r="M1830" t="b">
        <v>0</v>
      </c>
      <c r="N1830" s="15" t="s">
        <v>8327</v>
      </c>
      <c r="O1830" t="s">
        <v>8328</v>
      </c>
    </row>
    <row r="1831" spans="1:15" ht="48" x14ac:dyDescent="0.2">
      <c r="A1831">
        <v>1786</v>
      </c>
      <c r="B1831" s="3" t="s">
        <v>1787</v>
      </c>
      <c r="C1831" s="3" t="s">
        <v>5896</v>
      </c>
      <c r="D1831" s="6">
        <v>1900</v>
      </c>
      <c r="E1831" s="8">
        <v>905</v>
      </c>
      <c r="F1831" t="s">
        <v>8220</v>
      </c>
      <c r="G1831" t="s">
        <v>8232</v>
      </c>
      <c r="H1831" t="s">
        <v>8248</v>
      </c>
      <c r="I1831" s="12">
        <v>41988.550659722227</v>
      </c>
      <c r="J1831" s="12">
        <v>41958.550659722227</v>
      </c>
      <c r="K1831" t="b">
        <v>1</v>
      </c>
      <c r="L1831">
        <v>29</v>
      </c>
      <c r="M1831" t="b">
        <v>0</v>
      </c>
      <c r="N1831" s="15" t="s">
        <v>8327</v>
      </c>
      <c r="O1831" t="s">
        <v>8328</v>
      </c>
    </row>
    <row r="1832" spans="1:15" ht="48" x14ac:dyDescent="0.2">
      <c r="A1832">
        <v>1787</v>
      </c>
      <c r="B1832" s="3" t="s">
        <v>1788</v>
      </c>
      <c r="C1832" s="3" t="s">
        <v>5897</v>
      </c>
      <c r="D1832" s="6">
        <v>10000</v>
      </c>
      <c r="E1832" s="8">
        <v>1533</v>
      </c>
      <c r="F1832" t="s">
        <v>8220</v>
      </c>
      <c r="G1832" t="s">
        <v>8223</v>
      </c>
      <c r="H1832" t="s">
        <v>8245</v>
      </c>
      <c r="I1832" s="12">
        <v>42098.613854166666</v>
      </c>
      <c r="J1832" s="12">
        <v>42068.65552083333</v>
      </c>
      <c r="K1832" t="b">
        <v>1</v>
      </c>
      <c r="L1832">
        <v>24</v>
      </c>
      <c r="M1832" t="b">
        <v>0</v>
      </c>
      <c r="N1832" s="15" t="s">
        <v>8327</v>
      </c>
      <c r="O1832" t="s">
        <v>8328</v>
      </c>
    </row>
    <row r="1833" spans="1:15" ht="48" x14ac:dyDescent="0.2">
      <c r="A1833">
        <v>1788</v>
      </c>
      <c r="B1833" s="3" t="s">
        <v>1789</v>
      </c>
      <c r="C1833" s="3" t="s">
        <v>5898</v>
      </c>
      <c r="D1833" s="6">
        <v>5500</v>
      </c>
      <c r="E1833" s="8">
        <v>76</v>
      </c>
      <c r="F1833" t="s">
        <v>8220</v>
      </c>
      <c r="G1833" t="s">
        <v>8224</v>
      </c>
      <c r="H1833" t="s">
        <v>8246</v>
      </c>
      <c r="I1833" s="12">
        <v>41943.94840277778</v>
      </c>
      <c r="J1833" s="12">
        <v>41913.94840277778</v>
      </c>
      <c r="K1833" t="b">
        <v>1</v>
      </c>
      <c r="L1833">
        <v>4</v>
      </c>
      <c r="M1833" t="b">
        <v>0</v>
      </c>
      <c r="N1833" s="15" t="s">
        <v>8327</v>
      </c>
      <c r="O1833" t="s">
        <v>8328</v>
      </c>
    </row>
    <row r="1834" spans="1:15" ht="48" x14ac:dyDescent="0.2">
      <c r="A1834">
        <v>1789</v>
      </c>
      <c r="B1834" s="3" t="s">
        <v>1790</v>
      </c>
      <c r="C1834" s="3" t="s">
        <v>5899</v>
      </c>
      <c r="D1834" s="6">
        <v>8000</v>
      </c>
      <c r="E1834" s="8">
        <v>40</v>
      </c>
      <c r="F1834" t="s">
        <v>8220</v>
      </c>
      <c r="G1834" t="s">
        <v>8223</v>
      </c>
      <c r="H1834" t="s">
        <v>8245</v>
      </c>
      <c r="I1834" s="12">
        <v>42016.250034722223</v>
      </c>
      <c r="J1834" s="12">
        <v>41956.250034722223</v>
      </c>
      <c r="K1834" t="b">
        <v>1</v>
      </c>
      <c r="L1834">
        <v>4</v>
      </c>
      <c r="M1834" t="b">
        <v>0</v>
      </c>
      <c r="N1834" s="15" t="s">
        <v>8327</v>
      </c>
      <c r="O1834" t="s">
        <v>8328</v>
      </c>
    </row>
    <row r="1835" spans="1:15" ht="48" x14ac:dyDescent="0.2">
      <c r="A1835">
        <v>1790</v>
      </c>
      <c r="B1835" s="3" t="s">
        <v>1791</v>
      </c>
      <c r="C1835" s="3" t="s">
        <v>5900</v>
      </c>
      <c r="D1835" s="6">
        <v>33000</v>
      </c>
      <c r="E1835" s="8">
        <v>1636</v>
      </c>
      <c r="F1835" t="s">
        <v>8220</v>
      </c>
      <c r="G1835" t="s">
        <v>8223</v>
      </c>
      <c r="H1835" t="s">
        <v>8245</v>
      </c>
      <c r="I1835" s="12">
        <v>42040.674513888895</v>
      </c>
      <c r="J1835" s="12">
        <v>42010.674513888895</v>
      </c>
      <c r="K1835" t="b">
        <v>1</v>
      </c>
      <c r="L1835">
        <v>15</v>
      </c>
      <c r="M1835" t="b">
        <v>0</v>
      </c>
      <c r="N1835" s="15" t="s">
        <v>8327</v>
      </c>
      <c r="O1835" t="s">
        <v>8328</v>
      </c>
    </row>
    <row r="1836" spans="1:15" ht="32" x14ac:dyDescent="0.2">
      <c r="A1836">
        <v>1791</v>
      </c>
      <c r="B1836" s="3" t="s">
        <v>1792</v>
      </c>
      <c r="C1836" s="3" t="s">
        <v>5901</v>
      </c>
      <c r="D1836" s="6">
        <v>3000</v>
      </c>
      <c r="E1836" s="8">
        <v>107</v>
      </c>
      <c r="F1836" t="s">
        <v>8220</v>
      </c>
      <c r="G1836" t="s">
        <v>8224</v>
      </c>
      <c r="H1836" t="s">
        <v>8246</v>
      </c>
      <c r="I1836" s="12">
        <v>42033.740335648152</v>
      </c>
      <c r="J1836" s="12">
        <v>41973.740335648152</v>
      </c>
      <c r="K1836" t="b">
        <v>1</v>
      </c>
      <c r="L1836">
        <v>4</v>
      </c>
      <c r="M1836" t="b">
        <v>0</v>
      </c>
      <c r="N1836" s="15" t="s">
        <v>8327</v>
      </c>
      <c r="O1836" t="s">
        <v>8328</v>
      </c>
    </row>
    <row r="1837" spans="1:15" ht="32" x14ac:dyDescent="0.2">
      <c r="A1837">
        <v>1792</v>
      </c>
      <c r="B1837" s="3" t="s">
        <v>1793</v>
      </c>
      <c r="C1837" s="3" t="s">
        <v>5902</v>
      </c>
      <c r="D1837" s="6">
        <v>25000</v>
      </c>
      <c r="E1837" s="8">
        <v>15281</v>
      </c>
      <c r="F1837" t="s">
        <v>8220</v>
      </c>
      <c r="G1837" t="s">
        <v>8223</v>
      </c>
      <c r="H1837" t="s">
        <v>8245</v>
      </c>
      <c r="I1837" s="12">
        <v>42226.290972222225</v>
      </c>
      <c r="J1837" s="12">
        <v>42189.031041666662</v>
      </c>
      <c r="K1837" t="b">
        <v>1</v>
      </c>
      <c r="L1837">
        <v>139</v>
      </c>
      <c r="M1837" t="b">
        <v>0</v>
      </c>
      <c r="N1837" s="15" t="s">
        <v>8327</v>
      </c>
      <c r="O1837" t="s">
        <v>8328</v>
      </c>
    </row>
    <row r="1838" spans="1:15" ht="48" x14ac:dyDescent="0.2">
      <c r="A1838">
        <v>1793</v>
      </c>
      <c r="B1838" s="3" t="s">
        <v>1794</v>
      </c>
      <c r="C1838" s="3" t="s">
        <v>5903</v>
      </c>
      <c r="D1838" s="6">
        <v>3000</v>
      </c>
      <c r="E1838" s="8">
        <v>40</v>
      </c>
      <c r="F1838" t="s">
        <v>8220</v>
      </c>
      <c r="G1838" t="s">
        <v>8225</v>
      </c>
      <c r="H1838" t="s">
        <v>8247</v>
      </c>
      <c r="I1838" s="12">
        <v>41970.933333333334</v>
      </c>
      <c r="J1838" s="12">
        <v>41940.89166666667</v>
      </c>
      <c r="K1838" t="b">
        <v>1</v>
      </c>
      <c r="L1838">
        <v>2</v>
      </c>
      <c r="M1838" t="b">
        <v>0</v>
      </c>
      <c r="N1838" s="15" t="s">
        <v>8327</v>
      </c>
      <c r="O1838" t="s">
        <v>8328</v>
      </c>
    </row>
    <row r="1839" spans="1:15" ht="48" x14ac:dyDescent="0.2">
      <c r="A1839">
        <v>1794</v>
      </c>
      <c r="B1839" s="3" t="s">
        <v>1795</v>
      </c>
      <c r="C1839" s="3" t="s">
        <v>5904</v>
      </c>
      <c r="D1839" s="6">
        <v>9000</v>
      </c>
      <c r="E1839" s="8">
        <v>997</v>
      </c>
      <c r="F1839" t="s">
        <v>8220</v>
      </c>
      <c r="G1839" t="s">
        <v>8223</v>
      </c>
      <c r="H1839" t="s">
        <v>8245</v>
      </c>
      <c r="I1839" s="12">
        <v>42046.551180555558</v>
      </c>
      <c r="J1839" s="12">
        <v>42011.551180555558</v>
      </c>
      <c r="K1839" t="b">
        <v>1</v>
      </c>
      <c r="L1839">
        <v>18</v>
      </c>
      <c r="M1839" t="b">
        <v>0</v>
      </c>
      <c r="N1839" s="15" t="s">
        <v>8327</v>
      </c>
      <c r="O1839" t="s">
        <v>8328</v>
      </c>
    </row>
    <row r="1840" spans="1:15" ht="48" x14ac:dyDescent="0.2">
      <c r="A1840">
        <v>1795</v>
      </c>
      <c r="B1840" s="3" t="s">
        <v>1796</v>
      </c>
      <c r="C1840" s="3" t="s">
        <v>5905</v>
      </c>
      <c r="D1840" s="6">
        <v>28000</v>
      </c>
      <c r="E1840" s="8">
        <v>10846</v>
      </c>
      <c r="F1840" t="s">
        <v>8220</v>
      </c>
      <c r="G1840" t="s">
        <v>8235</v>
      </c>
      <c r="H1840" t="s">
        <v>8248</v>
      </c>
      <c r="I1840" s="12">
        <v>42657.666666666672</v>
      </c>
      <c r="J1840" s="12">
        <v>42628.288668981477</v>
      </c>
      <c r="K1840" t="b">
        <v>1</v>
      </c>
      <c r="L1840">
        <v>81</v>
      </c>
      <c r="M1840" t="b">
        <v>0</v>
      </c>
      <c r="N1840" s="15" t="s">
        <v>8327</v>
      </c>
      <c r="O1840" t="s">
        <v>8328</v>
      </c>
    </row>
    <row r="1841" spans="1:15" ht="48" x14ac:dyDescent="0.2">
      <c r="A1841">
        <v>1796</v>
      </c>
      <c r="B1841" s="3" t="s">
        <v>1797</v>
      </c>
      <c r="C1841" s="3" t="s">
        <v>5906</v>
      </c>
      <c r="D1841" s="6">
        <v>19000</v>
      </c>
      <c r="E1841" s="8">
        <v>4190</v>
      </c>
      <c r="F1841" t="s">
        <v>8220</v>
      </c>
      <c r="G1841" t="s">
        <v>8224</v>
      </c>
      <c r="H1841" t="s">
        <v>8246</v>
      </c>
      <c r="I1841" s="12">
        <v>42575.439421296294</v>
      </c>
      <c r="J1841" s="12">
        <v>42515.439421296294</v>
      </c>
      <c r="K1841" t="b">
        <v>1</v>
      </c>
      <c r="L1841">
        <v>86</v>
      </c>
      <c r="M1841" t="b">
        <v>0</v>
      </c>
      <c r="N1841" s="15" t="s">
        <v>8327</v>
      </c>
      <c r="O1841" t="s">
        <v>8328</v>
      </c>
    </row>
    <row r="1842" spans="1:15" ht="48" x14ac:dyDescent="0.2">
      <c r="A1842">
        <v>1797</v>
      </c>
      <c r="B1842" s="3" t="s">
        <v>1798</v>
      </c>
      <c r="C1842" s="3" t="s">
        <v>5907</v>
      </c>
      <c r="D1842" s="6">
        <v>10000</v>
      </c>
      <c r="E1842" s="8">
        <v>6755</v>
      </c>
      <c r="F1842" t="s">
        <v>8220</v>
      </c>
      <c r="G1842" t="s">
        <v>8223</v>
      </c>
      <c r="H1842" t="s">
        <v>8245</v>
      </c>
      <c r="I1842" s="12">
        <v>42719.56931712963</v>
      </c>
      <c r="J1842" s="12">
        <v>42689.56931712963</v>
      </c>
      <c r="K1842" t="b">
        <v>1</v>
      </c>
      <c r="L1842">
        <v>140</v>
      </c>
      <c r="M1842" t="b">
        <v>0</v>
      </c>
      <c r="N1842" s="15" t="s">
        <v>8327</v>
      </c>
      <c r="O1842" t="s">
        <v>8328</v>
      </c>
    </row>
    <row r="1843" spans="1:15" ht="48" x14ac:dyDescent="0.2">
      <c r="A1843">
        <v>1798</v>
      </c>
      <c r="B1843" s="3" t="s">
        <v>1799</v>
      </c>
      <c r="C1843" s="3" t="s">
        <v>5908</v>
      </c>
      <c r="D1843" s="6">
        <v>16000</v>
      </c>
      <c r="E1843" s="8">
        <v>2182</v>
      </c>
      <c r="F1843" t="s">
        <v>8220</v>
      </c>
      <c r="G1843" t="s">
        <v>8223</v>
      </c>
      <c r="H1843" t="s">
        <v>8245</v>
      </c>
      <c r="I1843" s="12">
        <v>42404.32677083333</v>
      </c>
      <c r="J1843" s="12">
        <v>42344.32677083333</v>
      </c>
      <c r="K1843" t="b">
        <v>1</v>
      </c>
      <c r="L1843">
        <v>37</v>
      </c>
      <c r="M1843" t="b">
        <v>0</v>
      </c>
      <c r="N1843" s="15" t="s">
        <v>8327</v>
      </c>
      <c r="O1843" t="s">
        <v>8328</v>
      </c>
    </row>
    <row r="1844" spans="1:15" ht="32" x14ac:dyDescent="0.2">
      <c r="A1844">
        <v>1799</v>
      </c>
      <c r="B1844" s="3" t="s">
        <v>1800</v>
      </c>
      <c r="C1844" s="3" t="s">
        <v>5909</v>
      </c>
      <c r="D1844" s="6">
        <v>4000</v>
      </c>
      <c r="E1844" s="8">
        <v>69.83</v>
      </c>
      <c r="F1844" t="s">
        <v>8220</v>
      </c>
      <c r="G1844" t="s">
        <v>8224</v>
      </c>
      <c r="H1844" t="s">
        <v>8246</v>
      </c>
      <c r="I1844" s="12">
        <v>41954.884351851855</v>
      </c>
      <c r="J1844" s="12">
        <v>41934.842685185184</v>
      </c>
      <c r="K1844" t="b">
        <v>1</v>
      </c>
      <c r="L1844">
        <v>6</v>
      </c>
      <c r="M1844" t="b">
        <v>0</v>
      </c>
      <c r="N1844" s="15" t="s">
        <v>8327</v>
      </c>
      <c r="O1844" t="s">
        <v>8328</v>
      </c>
    </row>
    <row r="1845" spans="1:15" ht="48" x14ac:dyDescent="0.2">
      <c r="A1845">
        <v>1800</v>
      </c>
      <c r="B1845" s="3" t="s">
        <v>1801</v>
      </c>
      <c r="C1845" s="3" t="s">
        <v>5910</v>
      </c>
      <c r="D1845" s="6">
        <v>46260</v>
      </c>
      <c r="E1845" s="8">
        <v>9460</v>
      </c>
      <c r="F1845" t="s">
        <v>8220</v>
      </c>
      <c r="G1845" t="s">
        <v>8224</v>
      </c>
      <c r="H1845" t="s">
        <v>8246</v>
      </c>
      <c r="I1845" s="12">
        <v>42653.606134259258</v>
      </c>
      <c r="J1845" s="12">
        <v>42623.606134259258</v>
      </c>
      <c r="K1845" t="b">
        <v>1</v>
      </c>
      <c r="L1845">
        <v>113</v>
      </c>
      <c r="M1845" t="b">
        <v>0</v>
      </c>
      <c r="N1845" s="15" t="s">
        <v>8327</v>
      </c>
      <c r="O1845" t="s">
        <v>8328</v>
      </c>
    </row>
    <row r="1846" spans="1:15" ht="48" x14ac:dyDescent="0.2">
      <c r="A1846">
        <v>1801</v>
      </c>
      <c r="B1846" s="3" t="s">
        <v>1802</v>
      </c>
      <c r="C1846" s="3" t="s">
        <v>5911</v>
      </c>
      <c r="D1846" s="6">
        <v>17000</v>
      </c>
      <c r="E1846" s="8">
        <v>2355</v>
      </c>
      <c r="F1846" t="s">
        <v>8220</v>
      </c>
      <c r="G1846" t="s">
        <v>8224</v>
      </c>
      <c r="H1846" t="s">
        <v>8246</v>
      </c>
      <c r="I1846" s="12">
        <v>42353.506944444445</v>
      </c>
      <c r="J1846" s="12">
        <v>42321.660509259258</v>
      </c>
      <c r="K1846" t="b">
        <v>1</v>
      </c>
      <c r="L1846">
        <v>37</v>
      </c>
      <c r="M1846" t="b">
        <v>0</v>
      </c>
      <c r="N1846" s="15" t="s">
        <v>8327</v>
      </c>
      <c r="O1846" t="s">
        <v>8328</v>
      </c>
    </row>
    <row r="1847" spans="1:15" ht="32" x14ac:dyDescent="0.2">
      <c r="A1847">
        <v>1802</v>
      </c>
      <c r="B1847" s="3" t="s">
        <v>1803</v>
      </c>
      <c r="C1847" s="3" t="s">
        <v>5912</v>
      </c>
      <c r="D1847" s="6">
        <v>3500</v>
      </c>
      <c r="E1847" s="8">
        <v>1697</v>
      </c>
      <c r="F1847" t="s">
        <v>8220</v>
      </c>
      <c r="G1847" t="s">
        <v>8235</v>
      </c>
      <c r="H1847" t="s">
        <v>8248</v>
      </c>
      <c r="I1847" s="12">
        <v>42182.915972222225</v>
      </c>
      <c r="J1847" s="12">
        <v>42159.47256944445</v>
      </c>
      <c r="K1847" t="b">
        <v>1</v>
      </c>
      <c r="L1847">
        <v>18</v>
      </c>
      <c r="M1847" t="b">
        <v>0</v>
      </c>
      <c r="N1847" s="15" t="s">
        <v>8327</v>
      </c>
      <c r="O1847" t="s">
        <v>8328</v>
      </c>
    </row>
    <row r="1848" spans="1:15" ht="48" x14ac:dyDescent="0.2">
      <c r="A1848">
        <v>1803</v>
      </c>
      <c r="B1848" s="3" t="s">
        <v>1804</v>
      </c>
      <c r="C1848" s="3" t="s">
        <v>5913</v>
      </c>
      <c r="D1848" s="6">
        <v>17500</v>
      </c>
      <c r="E1848" s="8">
        <v>5390</v>
      </c>
      <c r="F1848" t="s">
        <v>8220</v>
      </c>
      <c r="G1848" t="s">
        <v>8223</v>
      </c>
      <c r="H1848" t="s">
        <v>8245</v>
      </c>
      <c r="I1848" s="12">
        <v>42049.071550925932</v>
      </c>
      <c r="J1848" s="12">
        <v>42018.071550925932</v>
      </c>
      <c r="K1848" t="b">
        <v>1</v>
      </c>
      <c r="L1848">
        <v>75</v>
      </c>
      <c r="M1848" t="b">
        <v>0</v>
      </c>
      <c r="N1848" s="15" t="s">
        <v>8327</v>
      </c>
      <c r="O1848" t="s">
        <v>8328</v>
      </c>
    </row>
    <row r="1849" spans="1:15" ht="48" x14ac:dyDescent="0.2">
      <c r="A1849">
        <v>1804</v>
      </c>
      <c r="B1849" s="3" t="s">
        <v>1805</v>
      </c>
      <c r="C1849" s="3" t="s">
        <v>5914</v>
      </c>
      <c r="D1849" s="6">
        <v>15500</v>
      </c>
      <c r="E1849" s="8">
        <v>5452</v>
      </c>
      <c r="F1849" t="s">
        <v>8220</v>
      </c>
      <c r="G1849" t="s">
        <v>8223</v>
      </c>
      <c r="H1849" t="s">
        <v>8245</v>
      </c>
      <c r="I1849" s="12">
        <v>42322.719953703709</v>
      </c>
      <c r="J1849" s="12">
        <v>42282.678287037037</v>
      </c>
      <c r="K1849" t="b">
        <v>1</v>
      </c>
      <c r="L1849">
        <v>52</v>
      </c>
      <c r="M1849" t="b">
        <v>0</v>
      </c>
      <c r="N1849" s="15" t="s">
        <v>8327</v>
      </c>
      <c r="O1849" t="s">
        <v>8328</v>
      </c>
    </row>
    <row r="1850" spans="1:15" ht="48" x14ac:dyDescent="0.2">
      <c r="A1850">
        <v>1805</v>
      </c>
      <c r="B1850" s="3" t="s">
        <v>1806</v>
      </c>
      <c r="C1850" s="3" t="s">
        <v>5915</v>
      </c>
      <c r="D1850" s="6">
        <v>22500</v>
      </c>
      <c r="E1850" s="8">
        <v>8191</v>
      </c>
      <c r="F1850" t="s">
        <v>8220</v>
      </c>
      <c r="G1850" t="s">
        <v>8235</v>
      </c>
      <c r="H1850" t="s">
        <v>8248</v>
      </c>
      <c r="I1850" s="12">
        <v>42279.75</v>
      </c>
      <c r="J1850" s="12">
        <v>42247.803912037038</v>
      </c>
      <c r="K1850" t="b">
        <v>1</v>
      </c>
      <c r="L1850">
        <v>122</v>
      </c>
      <c r="M1850" t="b">
        <v>0</v>
      </c>
      <c r="N1850" s="15" t="s">
        <v>8327</v>
      </c>
      <c r="O1850" t="s">
        <v>8328</v>
      </c>
    </row>
    <row r="1851" spans="1:15" ht="48" x14ac:dyDescent="0.2">
      <c r="A1851">
        <v>1806</v>
      </c>
      <c r="B1851" s="3" t="s">
        <v>1807</v>
      </c>
      <c r="C1851" s="3" t="s">
        <v>5916</v>
      </c>
      <c r="D1851" s="6">
        <v>20000</v>
      </c>
      <c r="E1851" s="8">
        <v>591</v>
      </c>
      <c r="F1851" t="s">
        <v>8220</v>
      </c>
      <c r="G1851" t="s">
        <v>8224</v>
      </c>
      <c r="H1851" t="s">
        <v>8246</v>
      </c>
      <c r="I1851" s="12">
        <v>41912.638298611113</v>
      </c>
      <c r="J1851" s="12">
        <v>41877.638298611113</v>
      </c>
      <c r="K1851" t="b">
        <v>1</v>
      </c>
      <c r="L1851">
        <v>8</v>
      </c>
      <c r="M1851" t="b">
        <v>0</v>
      </c>
      <c r="N1851" s="15" t="s">
        <v>8327</v>
      </c>
      <c r="O1851" t="s">
        <v>8328</v>
      </c>
    </row>
    <row r="1852" spans="1:15" ht="32" x14ac:dyDescent="0.2">
      <c r="A1852">
        <v>1807</v>
      </c>
      <c r="B1852" s="3" t="s">
        <v>1808</v>
      </c>
      <c r="C1852" s="3" t="s">
        <v>5917</v>
      </c>
      <c r="D1852" s="6">
        <v>5000</v>
      </c>
      <c r="E1852" s="8">
        <v>553</v>
      </c>
      <c r="F1852" t="s">
        <v>8220</v>
      </c>
      <c r="G1852" t="s">
        <v>8223</v>
      </c>
      <c r="H1852" t="s">
        <v>8245</v>
      </c>
      <c r="I1852" s="12">
        <v>41910.068437499998</v>
      </c>
      <c r="J1852" s="12">
        <v>41880.068437499998</v>
      </c>
      <c r="K1852" t="b">
        <v>1</v>
      </c>
      <c r="L1852">
        <v>8</v>
      </c>
      <c r="M1852" t="b">
        <v>0</v>
      </c>
      <c r="N1852" s="15" t="s">
        <v>8327</v>
      </c>
      <c r="O1852" t="s">
        <v>8328</v>
      </c>
    </row>
    <row r="1853" spans="1:15" ht="48" x14ac:dyDescent="0.2">
      <c r="A1853">
        <v>1808</v>
      </c>
      <c r="B1853" s="3" t="s">
        <v>1809</v>
      </c>
      <c r="C1853" s="3" t="s">
        <v>5918</v>
      </c>
      <c r="D1853" s="6">
        <v>28000</v>
      </c>
      <c r="E1853" s="8">
        <v>11594</v>
      </c>
      <c r="F1853" t="s">
        <v>8220</v>
      </c>
      <c r="G1853" t="s">
        <v>8223</v>
      </c>
      <c r="H1853" t="s">
        <v>8245</v>
      </c>
      <c r="I1853" s="12">
        <v>42777.680902777778</v>
      </c>
      <c r="J1853" s="12">
        <v>42742.680902777778</v>
      </c>
      <c r="K1853" t="b">
        <v>1</v>
      </c>
      <c r="L1853">
        <v>96</v>
      </c>
      <c r="M1853" t="b">
        <v>0</v>
      </c>
      <c r="N1853" s="15" t="s">
        <v>8327</v>
      </c>
      <c r="O1853" t="s">
        <v>8328</v>
      </c>
    </row>
    <row r="1854" spans="1:15" ht="48" x14ac:dyDescent="0.2">
      <c r="A1854">
        <v>1809</v>
      </c>
      <c r="B1854" s="3" t="s">
        <v>1810</v>
      </c>
      <c r="C1854" s="3" t="s">
        <v>5919</v>
      </c>
      <c r="D1854" s="6">
        <v>3500</v>
      </c>
      <c r="E1854" s="8">
        <v>380</v>
      </c>
      <c r="F1854" t="s">
        <v>8220</v>
      </c>
      <c r="G1854" t="s">
        <v>8228</v>
      </c>
      <c r="H1854" t="s">
        <v>8250</v>
      </c>
      <c r="I1854" s="12">
        <v>42064.907858796301</v>
      </c>
      <c r="J1854" s="12">
        <v>42029.907858796301</v>
      </c>
      <c r="K1854" t="b">
        <v>1</v>
      </c>
      <c r="L1854">
        <v>9</v>
      </c>
      <c r="M1854" t="b">
        <v>0</v>
      </c>
      <c r="N1854" s="15" t="s">
        <v>8327</v>
      </c>
      <c r="O1854" t="s">
        <v>8328</v>
      </c>
    </row>
    <row r="1855" spans="1:15" ht="48" x14ac:dyDescent="0.2">
      <c r="A1855">
        <v>1810</v>
      </c>
      <c r="B1855" s="3" t="s">
        <v>1811</v>
      </c>
      <c r="C1855" s="3" t="s">
        <v>5920</v>
      </c>
      <c r="D1855" s="6">
        <v>450</v>
      </c>
      <c r="E1855" s="8">
        <v>15</v>
      </c>
      <c r="F1855" t="s">
        <v>8220</v>
      </c>
      <c r="G1855" t="s">
        <v>8223</v>
      </c>
      <c r="H1855" t="s">
        <v>8245</v>
      </c>
      <c r="I1855" s="12">
        <v>41872.91002314815</v>
      </c>
      <c r="J1855" s="12">
        <v>41860.91002314815</v>
      </c>
      <c r="K1855" t="b">
        <v>0</v>
      </c>
      <c r="L1855">
        <v>2</v>
      </c>
      <c r="M1855" t="b">
        <v>0</v>
      </c>
      <c r="N1855" s="15" t="s">
        <v>8327</v>
      </c>
      <c r="O1855" t="s">
        <v>8328</v>
      </c>
    </row>
    <row r="1856" spans="1:15" ht="32" x14ac:dyDescent="0.2">
      <c r="A1856">
        <v>1811</v>
      </c>
      <c r="B1856" s="3" t="s">
        <v>1812</v>
      </c>
      <c r="C1856" s="3" t="s">
        <v>5921</v>
      </c>
      <c r="D1856" s="6">
        <v>54000</v>
      </c>
      <c r="E1856" s="8">
        <v>40</v>
      </c>
      <c r="F1856" t="s">
        <v>8220</v>
      </c>
      <c r="G1856" t="s">
        <v>8223</v>
      </c>
      <c r="H1856" t="s">
        <v>8245</v>
      </c>
      <c r="I1856" s="12">
        <v>41936.166666666664</v>
      </c>
      <c r="J1856" s="12">
        <v>41876.433680555558</v>
      </c>
      <c r="K1856" t="b">
        <v>0</v>
      </c>
      <c r="L1856">
        <v>26</v>
      </c>
      <c r="M1856" t="b">
        <v>0</v>
      </c>
      <c r="N1856" s="15" t="s">
        <v>8327</v>
      </c>
      <c r="O1856" t="s">
        <v>8328</v>
      </c>
    </row>
    <row r="1857" spans="1:15" ht="48" x14ac:dyDescent="0.2">
      <c r="A1857">
        <v>1812</v>
      </c>
      <c r="B1857" s="3" t="s">
        <v>1813</v>
      </c>
      <c r="C1857" s="3" t="s">
        <v>5922</v>
      </c>
      <c r="D1857" s="6">
        <v>6500</v>
      </c>
      <c r="E1857" s="8">
        <v>865</v>
      </c>
      <c r="F1857" t="s">
        <v>8220</v>
      </c>
      <c r="G1857" t="s">
        <v>8224</v>
      </c>
      <c r="H1857" t="s">
        <v>8246</v>
      </c>
      <c r="I1857" s="12">
        <v>42554.318703703699</v>
      </c>
      <c r="J1857" s="12">
        <v>42524.318703703699</v>
      </c>
      <c r="K1857" t="b">
        <v>0</v>
      </c>
      <c r="L1857">
        <v>23</v>
      </c>
      <c r="M1857" t="b">
        <v>0</v>
      </c>
      <c r="N1857" s="15" t="s">
        <v>8327</v>
      </c>
      <c r="O1857" t="s">
        <v>8328</v>
      </c>
    </row>
    <row r="1858" spans="1:15" ht="48" x14ac:dyDescent="0.2">
      <c r="A1858">
        <v>1813</v>
      </c>
      <c r="B1858" s="3" t="s">
        <v>1814</v>
      </c>
      <c r="C1858" s="3" t="s">
        <v>5923</v>
      </c>
      <c r="D1858" s="6">
        <v>8750</v>
      </c>
      <c r="E1858" s="8">
        <v>0</v>
      </c>
      <c r="F1858" t="s">
        <v>8220</v>
      </c>
      <c r="G1858" t="s">
        <v>8224</v>
      </c>
      <c r="H1858" t="s">
        <v>8246</v>
      </c>
      <c r="I1858" s="12">
        <v>41859.889027777775</v>
      </c>
      <c r="J1858" s="12">
        <v>41829.889027777775</v>
      </c>
      <c r="K1858" t="b">
        <v>0</v>
      </c>
      <c r="L1858">
        <v>0</v>
      </c>
      <c r="M1858" t="b">
        <v>0</v>
      </c>
      <c r="N1858" s="15" t="s">
        <v>8327</v>
      </c>
      <c r="O1858" t="s">
        <v>8328</v>
      </c>
    </row>
    <row r="1859" spans="1:15" ht="48" x14ac:dyDescent="0.2">
      <c r="A1859">
        <v>1814</v>
      </c>
      <c r="B1859" s="3" t="s">
        <v>1815</v>
      </c>
      <c r="C1859" s="3" t="s">
        <v>5924</v>
      </c>
      <c r="D1859" s="6">
        <v>12000</v>
      </c>
      <c r="E1859" s="8">
        <v>5902</v>
      </c>
      <c r="F1859" t="s">
        <v>8220</v>
      </c>
      <c r="G1859" t="s">
        <v>8224</v>
      </c>
      <c r="H1859" t="s">
        <v>8246</v>
      </c>
      <c r="I1859" s="12">
        <v>42063.314074074078</v>
      </c>
      <c r="J1859" s="12">
        <v>42033.314074074078</v>
      </c>
      <c r="K1859" t="b">
        <v>0</v>
      </c>
      <c r="L1859">
        <v>140</v>
      </c>
      <c r="M1859" t="b">
        <v>0</v>
      </c>
      <c r="N1859" s="15" t="s">
        <v>8327</v>
      </c>
      <c r="O1859" t="s">
        <v>8328</v>
      </c>
    </row>
    <row r="1860" spans="1:15" ht="48" x14ac:dyDescent="0.2">
      <c r="A1860">
        <v>1815</v>
      </c>
      <c r="B1860" s="3" t="s">
        <v>1816</v>
      </c>
      <c r="C1860" s="3" t="s">
        <v>5925</v>
      </c>
      <c r="D1860" s="6">
        <v>3000</v>
      </c>
      <c r="E1860" s="8">
        <v>0</v>
      </c>
      <c r="F1860" t="s">
        <v>8220</v>
      </c>
      <c r="G1860" t="s">
        <v>8223</v>
      </c>
      <c r="H1860" t="s">
        <v>8245</v>
      </c>
      <c r="I1860" s="12">
        <v>42186.906678240746</v>
      </c>
      <c r="J1860" s="12">
        <v>42172.906678240746</v>
      </c>
      <c r="K1860" t="b">
        <v>0</v>
      </c>
      <c r="L1860">
        <v>0</v>
      </c>
      <c r="M1860" t="b">
        <v>0</v>
      </c>
      <c r="N1860" s="15" t="s">
        <v>8327</v>
      </c>
      <c r="O1860" t="s">
        <v>8328</v>
      </c>
    </row>
    <row r="1861" spans="1:15" ht="48" x14ac:dyDescent="0.2">
      <c r="A1861">
        <v>1816</v>
      </c>
      <c r="B1861" s="3" t="s">
        <v>1817</v>
      </c>
      <c r="C1861" s="3" t="s">
        <v>5926</v>
      </c>
      <c r="D1861" s="6">
        <v>25000</v>
      </c>
      <c r="E1861" s="8">
        <v>509</v>
      </c>
      <c r="F1861" t="s">
        <v>8220</v>
      </c>
      <c r="G1861" t="s">
        <v>8239</v>
      </c>
      <c r="H1861" t="s">
        <v>8256</v>
      </c>
      <c r="I1861" s="12">
        <v>42576.791666666672</v>
      </c>
      <c r="J1861" s="12">
        <v>42548.876192129625</v>
      </c>
      <c r="K1861" t="b">
        <v>0</v>
      </c>
      <c r="L1861">
        <v>6</v>
      </c>
      <c r="M1861" t="b">
        <v>0</v>
      </c>
      <c r="N1861" s="15" t="s">
        <v>8327</v>
      </c>
      <c r="O1861" t="s">
        <v>8328</v>
      </c>
    </row>
    <row r="1862" spans="1:15" ht="32" x14ac:dyDescent="0.2">
      <c r="A1862">
        <v>1817</v>
      </c>
      <c r="B1862" s="3" t="s">
        <v>1818</v>
      </c>
      <c r="C1862" s="3" t="s">
        <v>5927</v>
      </c>
      <c r="D1862" s="6">
        <v>18000</v>
      </c>
      <c r="E1862" s="8">
        <v>9419</v>
      </c>
      <c r="F1862" t="s">
        <v>8220</v>
      </c>
      <c r="G1862" t="s">
        <v>8223</v>
      </c>
      <c r="H1862" t="s">
        <v>8245</v>
      </c>
      <c r="I1862" s="12">
        <v>42765.290972222225</v>
      </c>
      <c r="J1862" s="12">
        <v>42705.662118055552</v>
      </c>
      <c r="K1862" t="b">
        <v>0</v>
      </c>
      <c r="L1862">
        <v>100</v>
      </c>
      <c r="M1862" t="b">
        <v>0</v>
      </c>
      <c r="N1862" s="15" t="s">
        <v>8327</v>
      </c>
      <c r="O1862" t="s">
        <v>8328</v>
      </c>
    </row>
    <row r="1863" spans="1:15" ht="32" x14ac:dyDescent="0.2">
      <c r="A1863">
        <v>1818</v>
      </c>
      <c r="B1863" s="3" t="s">
        <v>1819</v>
      </c>
      <c r="C1863" s="3" t="s">
        <v>5928</v>
      </c>
      <c r="D1863" s="6">
        <v>15000</v>
      </c>
      <c r="E1863" s="8">
        <v>0</v>
      </c>
      <c r="F1863" t="s">
        <v>8220</v>
      </c>
      <c r="G1863" t="s">
        <v>8223</v>
      </c>
      <c r="H1863" t="s">
        <v>8245</v>
      </c>
      <c r="I1863" s="12">
        <v>42097.192708333328</v>
      </c>
      <c r="J1863" s="12">
        <v>42067.234375</v>
      </c>
      <c r="K1863" t="b">
        <v>0</v>
      </c>
      <c r="L1863">
        <v>0</v>
      </c>
      <c r="M1863" t="b">
        <v>0</v>
      </c>
      <c r="N1863" s="15" t="s">
        <v>8327</v>
      </c>
      <c r="O1863" t="s">
        <v>8328</v>
      </c>
    </row>
    <row r="1864" spans="1:15" ht="48" x14ac:dyDescent="0.2">
      <c r="A1864">
        <v>1819</v>
      </c>
      <c r="B1864" s="3" t="s">
        <v>1820</v>
      </c>
      <c r="C1864" s="3" t="s">
        <v>5929</v>
      </c>
      <c r="D1864" s="6">
        <v>1200</v>
      </c>
      <c r="E1864" s="8">
        <v>25</v>
      </c>
      <c r="F1864" t="s">
        <v>8220</v>
      </c>
      <c r="G1864" t="s">
        <v>8223</v>
      </c>
      <c r="H1864" t="s">
        <v>8245</v>
      </c>
      <c r="I1864" s="12">
        <v>41850.752268518518</v>
      </c>
      <c r="J1864" s="12">
        <v>41820.752268518518</v>
      </c>
      <c r="K1864" t="b">
        <v>0</v>
      </c>
      <c r="L1864">
        <v>4</v>
      </c>
      <c r="M1864" t="b">
        <v>0</v>
      </c>
      <c r="N1864" s="15" t="s">
        <v>8327</v>
      </c>
      <c r="O1864" t="s">
        <v>8328</v>
      </c>
    </row>
    <row r="1865" spans="1:15" ht="48" x14ac:dyDescent="0.2">
      <c r="A1865">
        <v>1820</v>
      </c>
      <c r="B1865" s="3" t="s">
        <v>1821</v>
      </c>
      <c r="C1865" s="3" t="s">
        <v>5930</v>
      </c>
      <c r="D1865" s="6">
        <v>26000</v>
      </c>
      <c r="E1865" s="8">
        <v>1707</v>
      </c>
      <c r="F1865" t="s">
        <v>8220</v>
      </c>
      <c r="G1865" t="s">
        <v>8223</v>
      </c>
      <c r="H1865" t="s">
        <v>8245</v>
      </c>
      <c r="I1865" s="12">
        <v>42095.042708333334</v>
      </c>
      <c r="J1865" s="12">
        <v>42065.084375000006</v>
      </c>
      <c r="K1865" t="b">
        <v>0</v>
      </c>
      <c r="L1865">
        <v>8</v>
      </c>
      <c r="M1865" t="b">
        <v>0</v>
      </c>
      <c r="N1865" s="15" t="s">
        <v>8327</v>
      </c>
      <c r="O1865" t="s">
        <v>8328</v>
      </c>
    </row>
    <row r="1866" spans="1:15" ht="48" x14ac:dyDescent="0.2">
      <c r="A1866">
        <v>1981</v>
      </c>
      <c r="B1866" s="3" t="s">
        <v>1982</v>
      </c>
      <c r="C1866" s="3" t="s">
        <v>6091</v>
      </c>
      <c r="D1866" s="6">
        <v>7500</v>
      </c>
      <c r="E1866" s="8">
        <v>381</v>
      </c>
      <c r="F1866" t="s">
        <v>8220</v>
      </c>
      <c r="G1866" t="s">
        <v>8228</v>
      </c>
      <c r="H1866" t="s">
        <v>8250</v>
      </c>
      <c r="I1866" s="12">
        <v>41829.725289351853</v>
      </c>
      <c r="J1866" s="12">
        <v>41799.725289351853</v>
      </c>
      <c r="K1866" t="b">
        <v>0</v>
      </c>
      <c r="L1866">
        <v>12</v>
      </c>
      <c r="M1866" t="b">
        <v>0</v>
      </c>
      <c r="N1866" s="15" t="s">
        <v>8327</v>
      </c>
      <c r="O1866" t="s">
        <v>8339</v>
      </c>
    </row>
    <row r="1867" spans="1:15" ht="48" x14ac:dyDescent="0.2">
      <c r="A1867">
        <v>1982</v>
      </c>
      <c r="B1867" s="3" t="s">
        <v>1983</v>
      </c>
      <c r="C1867" s="3" t="s">
        <v>6092</v>
      </c>
      <c r="D1867" s="6">
        <v>180000</v>
      </c>
      <c r="E1867" s="8">
        <v>0</v>
      </c>
      <c r="F1867" t="s">
        <v>8220</v>
      </c>
      <c r="G1867" t="s">
        <v>8230</v>
      </c>
      <c r="H1867" t="s">
        <v>8251</v>
      </c>
      <c r="I1867" s="12">
        <v>42708.628321759257</v>
      </c>
      <c r="J1867" s="12">
        <v>42678.586655092593</v>
      </c>
      <c r="K1867" t="b">
        <v>0</v>
      </c>
      <c r="L1867">
        <v>0</v>
      </c>
      <c r="M1867" t="b">
        <v>0</v>
      </c>
      <c r="N1867" s="15" t="s">
        <v>8327</v>
      </c>
      <c r="O1867" t="s">
        <v>8339</v>
      </c>
    </row>
    <row r="1868" spans="1:15" ht="48" x14ac:dyDescent="0.2">
      <c r="A1868">
        <v>1983</v>
      </c>
      <c r="B1868" s="3" t="s">
        <v>1984</v>
      </c>
      <c r="C1868" s="3" t="s">
        <v>6093</v>
      </c>
      <c r="D1868" s="6">
        <v>33000</v>
      </c>
      <c r="E1868" s="8">
        <v>1419</v>
      </c>
      <c r="F1868" t="s">
        <v>8220</v>
      </c>
      <c r="G1868" t="s">
        <v>8223</v>
      </c>
      <c r="H1868" t="s">
        <v>8245</v>
      </c>
      <c r="I1868" s="12">
        <v>42615.291666666672</v>
      </c>
      <c r="J1868" s="12">
        <v>42593.011782407411</v>
      </c>
      <c r="K1868" t="b">
        <v>0</v>
      </c>
      <c r="L1868">
        <v>16</v>
      </c>
      <c r="M1868" t="b">
        <v>0</v>
      </c>
      <c r="N1868" s="15" t="s">
        <v>8327</v>
      </c>
      <c r="O1868" t="s">
        <v>8339</v>
      </c>
    </row>
    <row r="1869" spans="1:15" ht="64" x14ac:dyDescent="0.2">
      <c r="A1869">
        <v>1984</v>
      </c>
      <c r="B1869" s="3" t="s">
        <v>1985</v>
      </c>
      <c r="C1869" s="3" t="s">
        <v>6094</v>
      </c>
      <c r="D1869" s="6">
        <v>15000</v>
      </c>
      <c r="E1869" s="8">
        <v>3172</v>
      </c>
      <c r="F1869" t="s">
        <v>8220</v>
      </c>
      <c r="G1869" t="s">
        <v>8223</v>
      </c>
      <c r="H1869" t="s">
        <v>8245</v>
      </c>
      <c r="I1869" s="12">
        <v>41973.831956018519</v>
      </c>
      <c r="J1869" s="12">
        <v>41913.790289351848</v>
      </c>
      <c r="K1869" t="b">
        <v>0</v>
      </c>
      <c r="L1869">
        <v>7</v>
      </c>
      <c r="M1869" t="b">
        <v>0</v>
      </c>
      <c r="N1869" s="15" t="s">
        <v>8327</v>
      </c>
      <c r="O1869" t="s">
        <v>8339</v>
      </c>
    </row>
    <row r="1870" spans="1:15" ht="48" x14ac:dyDescent="0.2">
      <c r="A1870">
        <v>1985</v>
      </c>
      <c r="B1870" s="3" t="s">
        <v>1986</v>
      </c>
      <c r="C1870" s="3" t="s">
        <v>6095</v>
      </c>
      <c r="D1870" s="6">
        <v>1600</v>
      </c>
      <c r="E1870" s="8">
        <v>51</v>
      </c>
      <c r="F1870" t="s">
        <v>8220</v>
      </c>
      <c r="G1870" t="s">
        <v>8224</v>
      </c>
      <c r="H1870" t="s">
        <v>8246</v>
      </c>
      <c r="I1870" s="12">
        <v>42584.958333333328</v>
      </c>
      <c r="J1870" s="12">
        <v>42555.698738425926</v>
      </c>
      <c r="K1870" t="b">
        <v>0</v>
      </c>
      <c r="L1870">
        <v>4</v>
      </c>
      <c r="M1870" t="b">
        <v>0</v>
      </c>
      <c r="N1870" s="15" t="s">
        <v>8327</v>
      </c>
      <c r="O1870" t="s">
        <v>8339</v>
      </c>
    </row>
    <row r="1871" spans="1:15" ht="48" x14ac:dyDescent="0.2">
      <c r="A1871">
        <v>1986</v>
      </c>
      <c r="B1871" s="3" t="s">
        <v>1987</v>
      </c>
      <c r="C1871" s="3" t="s">
        <v>6096</v>
      </c>
      <c r="D1871" s="6">
        <v>2000</v>
      </c>
      <c r="E1871" s="8">
        <v>1</v>
      </c>
      <c r="F1871" t="s">
        <v>8220</v>
      </c>
      <c r="G1871" t="s">
        <v>8224</v>
      </c>
      <c r="H1871" t="s">
        <v>8246</v>
      </c>
      <c r="I1871" s="12">
        <v>42443.392164351855</v>
      </c>
      <c r="J1871" s="12">
        <v>42413.433831018512</v>
      </c>
      <c r="K1871" t="b">
        <v>0</v>
      </c>
      <c r="L1871">
        <v>1</v>
      </c>
      <c r="M1871" t="b">
        <v>0</v>
      </c>
      <c r="N1871" s="15" t="s">
        <v>8327</v>
      </c>
      <c r="O1871" t="s">
        <v>8339</v>
      </c>
    </row>
    <row r="1872" spans="1:15" ht="32" x14ac:dyDescent="0.2">
      <c r="A1872">
        <v>1987</v>
      </c>
      <c r="B1872" s="3" t="s">
        <v>1988</v>
      </c>
      <c r="C1872" s="3" t="s">
        <v>6097</v>
      </c>
      <c r="D1872" s="6">
        <v>5500</v>
      </c>
      <c r="E1872" s="8">
        <v>2336</v>
      </c>
      <c r="F1872" t="s">
        <v>8220</v>
      </c>
      <c r="G1872" t="s">
        <v>8224</v>
      </c>
      <c r="H1872" t="s">
        <v>8246</v>
      </c>
      <c r="I1872" s="12">
        <v>42064.639768518522</v>
      </c>
      <c r="J1872" s="12">
        <v>42034.639768518522</v>
      </c>
      <c r="K1872" t="b">
        <v>0</v>
      </c>
      <c r="L1872">
        <v>28</v>
      </c>
      <c r="M1872" t="b">
        <v>0</v>
      </c>
      <c r="N1872" s="15" t="s">
        <v>8327</v>
      </c>
      <c r="O1872" t="s">
        <v>8339</v>
      </c>
    </row>
    <row r="1873" spans="1:15" ht="16" x14ac:dyDescent="0.2">
      <c r="A1873">
        <v>1988</v>
      </c>
      <c r="B1873" s="3" t="s">
        <v>1989</v>
      </c>
      <c r="C1873" s="3" t="s">
        <v>6098</v>
      </c>
      <c r="D1873" s="6">
        <v>6000</v>
      </c>
      <c r="E1873" s="8">
        <v>25</v>
      </c>
      <c r="F1873" t="s">
        <v>8220</v>
      </c>
      <c r="G1873" t="s">
        <v>8223</v>
      </c>
      <c r="H1873" t="s">
        <v>8245</v>
      </c>
      <c r="I1873" s="12">
        <v>42236.763217592597</v>
      </c>
      <c r="J1873" s="12">
        <v>42206.763217592597</v>
      </c>
      <c r="K1873" t="b">
        <v>0</v>
      </c>
      <c r="L1873">
        <v>1</v>
      </c>
      <c r="M1873" t="b">
        <v>0</v>
      </c>
      <c r="N1873" s="15" t="s">
        <v>8327</v>
      </c>
      <c r="O1873" t="s">
        <v>8339</v>
      </c>
    </row>
    <row r="1874" spans="1:15" ht="48" x14ac:dyDescent="0.2">
      <c r="A1874">
        <v>1989</v>
      </c>
      <c r="B1874" s="3" t="s">
        <v>1990</v>
      </c>
      <c r="C1874" s="3" t="s">
        <v>6099</v>
      </c>
      <c r="D1874" s="6">
        <v>5000</v>
      </c>
      <c r="E1874" s="8">
        <v>50</v>
      </c>
      <c r="F1874" t="s">
        <v>8220</v>
      </c>
      <c r="G1874" t="s">
        <v>8223</v>
      </c>
      <c r="H1874" t="s">
        <v>8245</v>
      </c>
      <c r="I1874" s="12">
        <v>42715.680648148147</v>
      </c>
      <c r="J1874" s="12">
        <v>42685.680648148147</v>
      </c>
      <c r="K1874" t="b">
        <v>0</v>
      </c>
      <c r="L1874">
        <v>1</v>
      </c>
      <c r="M1874" t="b">
        <v>0</v>
      </c>
      <c r="N1874" s="15" t="s">
        <v>8327</v>
      </c>
      <c r="O1874" t="s">
        <v>8339</v>
      </c>
    </row>
    <row r="1875" spans="1:15" ht="48" x14ac:dyDescent="0.2">
      <c r="A1875">
        <v>1990</v>
      </c>
      <c r="B1875" s="3" t="s">
        <v>1991</v>
      </c>
      <c r="C1875" s="3" t="s">
        <v>6100</v>
      </c>
      <c r="D1875" s="6">
        <v>3000</v>
      </c>
      <c r="E1875" s="8">
        <v>509</v>
      </c>
      <c r="F1875" t="s">
        <v>8220</v>
      </c>
      <c r="G1875" t="s">
        <v>8223</v>
      </c>
      <c r="H1875" t="s">
        <v>8245</v>
      </c>
      <c r="I1875" s="12">
        <v>42413.195972222224</v>
      </c>
      <c r="J1875" s="12">
        <v>42398.195972222224</v>
      </c>
      <c r="K1875" t="b">
        <v>0</v>
      </c>
      <c r="L1875">
        <v>5</v>
      </c>
      <c r="M1875" t="b">
        <v>0</v>
      </c>
      <c r="N1875" s="15" t="s">
        <v>8327</v>
      </c>
      <c r="O1875" t="s">
        <v>8339</v>
      </c>
    </row>
    <row r="1876" spans="1:15" ht="32" x14ac:dyDescent="0.2">
      <c r="A1876">
        <v>1991</v>
      </c>
      <c r="B1876" s="3" t="s">
        <v>1992</v>
      </c>
      <c r="C1876" s="3" t="s">
        <v>6101</v>
      </c>
      <c r="D1876" s="6">
        <v>2000</v>
      </c>
      <c r="E1876" s="8">
        <v>140</v>
      </c>
      <c r="F1876" t="s">
        <v>8220</v>
      </c>
      <c r="G1876" t="s">
        <v>8223</v>
      </c>
      <c r="H1876" t="s">
        <v>8245</v>
      </c>
      <c r="I1876" s="12">
        <v>42188.89335648148</v>
      </c>
      <c r="J1876" s="12">
        <v>42167.89335648148</v>
      </c>
      <c r="K1876" t="b">
        <v>0</v>
      </c>
      <c r="L1876">
        <v>3</v>
      </c>
      <c r="M1876" t="b">
        <v>0</v>
      </c>
      <c r="N1876" s="15" t="s">
        <v>8327</v>
      </c>
      <c r="O1876" t="s">
        <v>8339</v>
      </c>
    </row>
    <row r="1877" spans="1:15" ht="32" x14ac:dyDescent="0.2">
      <c r="A1877">
        <v>1992</v>
      </c>
      <c r="B1877" s="3" t="s">
        <v>1993</v>
      </c>
      <c r="C1877" s="3" t="s">
        <v>6102</v>
      </c>
      <c r="D1877" s="6">
        <v>1500</v>
      </c>
      <c r="E1877" s="8">
        <v>2</v>
      </c>
      <c r="F1877" t="s">
        <v>8220</v>
      </c>
      <c r="G1877" t="s">
        <v>8223</v>
      </c>
      <c r="H1877" t="s">
        <v>8245</v>
      </c>
      <c r="I1877" s="12">
        <v>42053.143414351856</v>
      </c>
      <c r="J1877" s="12">
        <v>42023.143414351856</v>
      </c>
      <c r="K1877" t="b">
        <v>0</v>
      </c>
      <c r="L1877">
        <v>2</v>
      </c>
      <c r="M1877" t="b">
        <v>0</v>
      </c>
      <c r="N1877" s="15" t="s">
        <v>8327</v>
      </c>
      <c r="O1877" t="s">
        <v>8339</v>
      </c>
    </row>
    <row r="1878" spans="1:15" ht="48" x14ac:dyDescent="0.2">
      <c r="A1878">
        <v>1993</v>
      </c>
      <c r="B1878" s="3" t="s">
        <v>1994</v>
      </c>
      <c r="C1878" s="3" t="s">
        <v>6103</v>
      </c>
      <c r="D1878" s="6">
        <v>2000</v>
      </c>
      <c r="E1878" s="8">
        <v>0</v>
      </c>
      <c r="F1878" t="s">
        <v>8220</v>
      </c>
      <c r="G1878" t="s">
        <v>8224</v>
      </c>
      <c r="H1878" t="s">
        <v>8246</v>
      </c>
      <c r="I1878" s="12">
        <v>42359.58839120371</v>
      </c>
      <c r="J1878" s="12">
        <v>42329.58839120371</v>
      </c>
      <c r="K1878" t="b">
        <v>0</v>
      </c>
      <c r="L1878">
        <v>0</v>
      </c>
      <c r="M1878" t="b">
        <v>0</v>
      </c>
      <c r="N1878" s="15" t="s">
        <v>8327</v>
      </c>
      <c r="O1878" t="s">
        <v>8339</v>
      </c>
    </row>
    <row r="1879" spans="1:15" ht="48" x14ac:dyDescent="0.2">
      <c r="A1879">
        <v>1994</v>
      </c>
      <c r="B1879" s="3" t="s">
        <v>1995</v>
      </c>
      <c r="C1879" s="3" t="s">
        <v>6104</v>
      </c>
      <c r="D1879" s="6">
        <v>3200</v>
      </c>
      <c r="E1879" s="8">
        <v>0</v>
      </c>
      <c r="F1879" t="s">
        <v>8220</v>
      </c>
      <c r="G1879" t="s">
        <v>8223</v>
      </c>
      <c r="H1879" t="s">
        <v>8245</v>
      </c>
      <c r="I1879" s="12">
        <v>42711.047939814816</v>
      </c>
      <c r="J1879" s="12">
        <v>42651.006273148145</v>
      </c>
      <c r="K1879" t="b">
        <v>0</v>
      </c>
      <c r="L1879">
        <v>0</v>
      </c>
      <c r="M1879" t="b">
        <v>0</v>
      </c>
      <c r="N1879" s="15" t="s">
        <v>8327</v>
      </c>
      <c r="O1879" t="s">
        <v>8339</v>
      </c>
    </row>
    <row r="1880" spans="1:15" ht="48" x14ac:dyDescent="0.2">
      <c r="A1880">
        <v>1995</v>
      </c>
      <c r="B1880" s="3" t="s">
        <v>1996</v>
      </c>
      <c r="C1880" s="3" t="s">
        <v>6105</v>
      </c>
      <c r="D1880" s="6">
        <v>1000</v>
      </c>
      <c r="E1880" s="8">
        <v>78</v>
      </c>
      <c r="F1880" t="s">
        <v>8220</v>
      </c>
      <c r="G1880" t="s">
        <v>8228</v>
      </c>
      <c r="H1880" t="s">
        <v>8250</v>
      </c>
      <c r="I1880" s="12">
        <v>42201.902037037042</v>
      </c>
      <c r="J1880" s="12">
        <v>42181.902037037042</v>
      </c>
      <c r="K1880" t="b">
        <v>0</v>
      </c>
      <c r="L1880">
        <v>3</v>
      </c>
      <c r="M1880" t="b">
        <v>0</v>
      </c>
      <c r="N1880" s="15" t="s">
        <v>8327</v>
      </c>
      <c r="O1880" t="s">
        <v>8339</v>
      </c>
    </row>
    <row r="1881" spans="1:15" ht="48" x14ac:dyDescent="0.2">
      <c r="A1881">
        <v>1996</v>
      </c>
      <c r="B1881" s="3" t="s">
        <v>1997</v>
      </c>
      <c r="C1881" s="3" t="s">
        <v>6106</v>
      </c>
      <c r="D1881" s="6">
        <v>133800</v>
      </c>
      <c r="E1881" s="8">
        <v>0</v>
      </c>
      <c r="F1881" t="s">
        <v>8220</v>
      </c>
      <c r="G1881" t="s">
        <v>8223</v>
      </c>
      <c r="H1881" t="s">
        <v>8245</v>
      </c>
      <c r="I1881" s="12">
        <v>41830.819571759261</v>
      </c>
      <c r="J1881" s="12">
        <v>41800.819571759261</v>
      </c>
      <c r="K1881" t="b">
        <v>0</v>
      </c>
      <c r="L1881">
        <v>0</v>
      </c>
      <c r="M1881" t="b">
        <v>0</v>
      </c>
      <c r="N1881" s="15" t="s">
        <v>8327</v>
      </c>
      <c r="O1881" t="s">
        <v>8339</v>
      </c>
    </row>
    <row r="1882" spans="1:15" ht="48" x14ac:dyDescent="0.2">
      <c r="A1882">
        <v>1997</v>
      </c>
      <c r="B1882" s="3" t="s">
        <v>1998</v>
      </c>
      <c r="C1882" s="3" t="s">
        <v>6107</v>
      </c>
      <c r="D1882" s="6">
        <v>6500</v>
      </c>
      <c r="E1882" s="8">
        <v>0</v>
      </c>
      <c r="F1882" t="s">
        <v>8220</v>
      </c>
      <c r="G1882" t="s">
        <v>8223</v>
      </c>
      <c r="H1882" t="s">
        <v>8245</v>
      </c>
      <c r="I1882" s="12">
        <v>41877.930694444447</v>
      </c>
      <c r="J1882" s="12">
        <v>41847.930694444447</v>
      </c>
      <c r="K1882" t="b">
        <v>0</v>
      </c>
      <c r="L1882">
        <v>0</v>
      </c>
      <c r="M1882" t="b">
        <v>0</v>
      </c>
      <c r="N1882" s="15" t="s">
        <v>8327</v>
      </c>
      <c r="O1882" t="s">
        <v>8339</v>
      </c>
    </row>
    <row r="1883" spans="1:15" ht="48" x14ac:dyDescent="0.2">
      <c r="A1883">
        <v>1998</v>
      </c>
      <c r="B1883" s="3" t="s">
        <v>1999</v>
      </c>
      <c r="C1883" s="3" t="s">
        <v>6108</v>
      </c>
      <c r="D1883" s="6">
        <v>2500</v>
      </c>
      <c r="E1883" s="8">
        <v>655</v>
      </c>
      <c r="F1883" t="s">
        <v>8220</v>
      </c>
      <c r="G1883" t="s">
        <v>8223</v>
      </c>
      <c r="H1883" t="s">
        <v>8245</v>
      </c>
      <c r="I1883" s="12">
        <v>41852.118495370371</v>
      </c>
      <c r="J1883" s="12">
        <v>41807.118495370371</v>
      </c>
      <c r="K1883" t="b">
        <v>0</v>
      </c>
      <c r="L1883">
        <v>3</v>
      </c>
      <c r="M1883" t="b">
        <v>0</v>
      </c>
      <c r="N1883" s="15" t="s">
        <v>8327</v>
      </c>
      <c r="O1883" t="s">
        <v>8339</v>
      </c>
    </row>
    <row r="1884" spans="1:15" ht="48" x14ac:dyDescent="0.2">
      <c r="A1884">
        <v>1999</v>
      </c>
      <c r="B1884" s="3" t="s">
        <v>2000</v>
      </c>
      <c r="C1884" s="3" t="s">
        <v>6109</v>
      </c>
      <c r="D1884" s="6">
        <v>31000</v>
      </c>
      <c r="E1884" s="8">
        <v>236</v>
      </c>
      <c r="F1884" t="s">
        <v>8220</v>
      </c>
      <c r="G1884" t="s">
        <v>8224</v>
      </c>
      <c r="H1884" t="s">
        <v>8246</v>
      </c>
      <c r="I1884" s="12">
        <v>41956.524398148147</v>
      </c>
      <c r="J1884" s="12">
        <v>41926.482731481483</v>
      </c>
      <c r="K1884" t="b">
        <v>0</v>
      </c>
      <c r="L1884">
        <v>7</v>
      </c>
      <c r="M1884" t="b">
        <v>0</v>
      </c>
      <c r="N1884" s="15" t="s">
        <v>8327</v>
      </c>
      <c r="O1884" t="s">
        <v>8339</v>
      </c>
    </row>
    <row r="1885" spans="1:15" ht="48" x14ac:dyDescent="0.2">
      <c r="A1885">
        <v>2000</v>
      </c>
      <c r="B1885" s="3" t="s">
        <v>2001</v>
      </c>
      <c r="C1885" s="3" t="s">
        <v>6110</v>
      </c>
      <c r="D1885" s="6">
        <v>5000</v>
      </c>
      <c r="E1885" s="8">
        <v>625</v>
      </c>
      <c r="F1885" t="s">
        <v>8220</v>
      </c>
      <c r="G1885" t="s">
        <v>8228</v>
      </c>
      <c r="H1885" t="s">
        <v>8250</v>
      </c>
      <c r="I1885" s="12">
        <v>42375.951539351852</v>
      </c>
      <c r="J1885" s="12">
        <v>42345.951539351852</v>
      </c>
      <c r="K1885" t="b">
        <v>0</v>
      </c>
      <c r="L1885">
        <v>25</v>
      </c>
      <c r="M1885" t="b">
        <v>0</v>
      </c>
      <c r="N1885" s="15" t="s">
        <v>8327</v>
      </c>
      <c r="O1885" t="s">
        <v>8339</v>
      </c>
    </row>
    <row r="1886" spans="1:15" ht="48" x14ac:dyDescent="0.2">
      <c r="A1886">
        <v>720</v>
      </c>
      <c r="B1886" s="3" t="s">
        <v>721</v>
      </c>
      <c r="C1886" s="3" t="s">
        <v>4830</v>
      </c>
      <c r="D1886" s="6">
        <v>1900</v>
      </c>
      <c r="E1886" s="8">
        <v>2735</v>
      </c>
      <c r="F1886" t="s">
        <v>8218</v>
      </c>
      <c r="G1886" t="s">
        <v>8223</v>
      </c>
      <c r="H1886" t="s">
        <v>8245</v>
      </c>
      <c r="I1886" s="12">
        <v>40937.649201388893</v>
      </c>
      <c r="J1886" s="12">
        <v>40909.649201388893</v>
      </c>
      <c r="K1886" t="b">
        <v>0</v>
      </c>
      <c r="L1886">
        <v>41</v>
      </c>
      <c r="M1886" t="b">
        <v>1</v>
      </c>
      <c r="N1886" s="15" t="s">
        <v>8311</v>
      </c>
      <c r="O1886" t="s">
        <v>8312</v>
      </c>
    </row>
    <row r="1887" spans="1:15" ht="48" x14ac:dyDescent="0.2">
      <c r="A1887">
        <v>721</v>
      </c>
      <c r="B1887" s="3" t="s">
        <v>722</v>
      </c>
      <c r="C1887" s="3" t="s">
        <v>4831</v>
      </c>
      <c r="D1887" s="6">
        <v>8200</v>
      </c>
      <c r="E1887" s="8">
        <v>10013</v>
      </c>
      <c r="F1887" t="s">
        <v>8218</v>
      </c>
      <c r="G1887" t="s">
        <v>8223</v>
      </c>
      <c r="H1887" t="s">
        <v>8245</v>
      </c>
      <c r="I1887" s="12">
        <v>41852.571840277778</v>
      </c>
      <c r="J1887" s="12">
        <v>41807.571840277778</v>
      </c>
      <c r="K1887" t="b">
        <v>0</v>
      </c>
      <c r="L1887">
        <v>119</v>
      </c>
      <c r="M1887" t="b">
        <v>1</v>
      </c>
      <c r="N1887" s="15" t="s">
        <v>8311</v>
      </c>
      <c r="O1887" t="s">
        <v>8312</v>
      </c>
    </row>
    <row r="1888" spans="1:15" ht="48" x14ac:dyDescent="0.2">
      <c r="A1888">
        <v>722</v>
      </c>
      <c r="B1888" s="3" t="s">
        <v>723</v>
      </c>
      <c r="C1888" s="3" t="s">
        <v>4832</v>
      </c>
      <c r="D1888" s="6">
        <v>25000</v>
      </c>
      <c r="E1888" s="8">
        <v>33006</v>
      </c>
      <c r="F1888" t="s">
        <v>8218</v>
      </c>
      <c r="G1888" t="s">
        <v>8223</v>
      </c>
      <c r="H1888" t="s">
        <v>8245</v>
      </c>
      <c r="I1888" s="12">
        <v>41007.76363425926</v>
      </c>
      <c r="J1888" s="12">
        <v>40977.805300925924</v>
      </c>
      <c r="K1888" t="b">
        <v>0</v>
      </c>
      <c r="L1888">
        <v>153</v>
      </c>
      <c r="M1888" t="b">
        <v>1</v>
      </c>
      <c r="N1888" s="15" t="s">
        <v>8311</v>
      </c>
      <c r="O1888" t="s">
        <v>8312</v>
      </c>
    </row>
    <row r="1889" spans="1:15" ht="32" x14ac:dyDescent="0.2">
      <c r="A1889">
        <v>723</v>
      </c>
      <c r="B1889" s="3" t="s">
        <v>724</v>
      </c>
      <c r="C1889" s="3" t="s">
        <v>4833</v>
      </c>
      <c r="D1889" s="6">
        <v>5000</v>
      </c>
      <c r="E1889" s="8">
        <v>5469</v>
      </c>
      <c r="F1889" t="s">
        <v>8218</v>
      </c>
      <c r="G1889" t="s">
        <v>8223</v>
      </c>
      <c r="H1889" t="s">
        <v>8245</v>
      </c>
      <c r="I1889" s="12">
        <v>42215.165972222225</v>
      </c>
      <c r="J1889" s="12">
        <v>42184.816539351858</v>
      </c>
      <c r="K1889" t="b">
        <v>0</v>
      </c>
      <c r="L1889">
        <v>100</v>
      </c>
      <c r="M1889" t="b">
        <v>1</v>
      </c>
      <c r="N1889" s="15" t="s">
        <v>8311</v>
      </c>
      <c r="O1889" t="s">
        <v>8312</v>
      </c>
    </row>
    <row r="1890" spans="1:15" ht="48" x14ac:dyDescent="0.2">
      <c r="A1890">
        <v>724</v>
      </c>
      <c r="B1890" s="3" t="s">
        <v>725</v>
      </c>
      <c r="C1890" s="3" t="s">
        <v>4834</v>
      </c>
      <c r="D1890" s="6">
        <v>7000</v>
      </c>
      <c r="E1890" s="8">
        <v>7383.01</v>
      </c>
      <c r="F1890" t="s">
        <v>8218</v>
      </c>
      <c r="G1890" t="s">
        <v>8223</v>
      </c>
      <c r="H1890" t="s">
        <v>8245</v>
      </c>
      <c r="I1890" s="12">
        <v>40724.638460648144</v>
      </c>
      <c r="J1890" s="12">
        <v>40694.638460648144</v>
      </c>
      <c r="K1890" t="b">
        <v>0</v>
      </c>
      <c r="L1890">
        <v>143</v>
      </c>
      <c r="M1890" t="b">
        <v>1</v>
      </c>
      <c r="N1890" s="15" t="s">
        <v>8311</v>
      </c>
      <c r="O1890" t="s">
        <v>8312</v>
      </c>
    </row>
    <row r="1891" spans="1:15" ht="48" x14ac:dyDescent="0.2">
      <c r="A1891">
        <v>725</v>
      </c>
      <c r="B1891" s="3" t="s">
        <v>726</v>
      </c>
      <c r="C1891" s="3" t="s">
        <v>4835</v>
      </c>
      <c r="D1891" s="6">
        <v>20000</v>
      </c>
      <c r="E1891" s="8">
        <v>20070</v>
      </c>
      <c r="F1891" t="s">
        <v>8218</v>
      </c>
      <c r="G1891" t="s">
        <v>8223</v>
      </c>
      <c r="H1891" t="s">
        <v>8245</v>
      </c>
      <c r="I1891" s="12">
        <v>42351.626296296294</v>
      </c>
      <c r="J1891" s="12">
        <v>42321.626296296294</v>
      </c>
      <c r="K1891" t="b">
        <v>0</v>
      </c>
      <c r="L1891">
        <v>140</v>
      </c>
      <c r="M1891" t="b">
        <v>1</v>
      </c>
      <c r="N1891" s="15" t="s">
        <v>8311</v>
      </c>
      <c r="O1891" t="s">
        <v>8312</v>
      </c>
    </row>
    <row r="1892" spans="1:15" ht="48" x14ac:dyDescent="0.2">
      <c r="A1892">
        <v>726</v>
      </c>
      <c r="B1892" s="3" t="s">
        <v>727</v>
      </c>
      <c r="C1892" s="3" t="s">
        <v>4836</v>
      </c>
      <c r="D1892" s="6">
        <v>2500</v>
      </c>
      <c r="E1892" s="8">
        <v>2535</v>
      </c>
      <c r="F1892" t="s">
        <v>8218</v>
      </c>
      <c r="G1892" t="s">
        <v>8223</v>
      </c>
      <c r="H1892" t="s">
        <v>8245</v>
      </c>
      <c r="I1892" s="12">
        <v>41376.042673611111</v>
      </c>
      <c r="J1892" s="12">
        <v>41346.042673611111</v>
      </c>
      <c r="K1892" t="b">
        <v>0</v>
      </c>
      <c r="L1892">
        <v>35</v>
      </c>
      <c r="M1892" t="b">
        <v>1</v>
      </c>
      <c r="N1892" s="15" t="s">
        <v>8311</v>
      </c>
      <c r="O1892" t="s">
        <v>8312</v>
      </c>
    </row>
    <row r="1893" spans="1:15" ht="48" x14ac:dyDescent="0.2">
      <c r="A1893">
        <v>727</v>
      </c>
      <c r="B1893" s="3" t="s">
        <v>728</v>
      </c>
      <c r="C1893" s="3" t="s">
        <v>4837</v>
      </c>
      <c r="D1893" s="6">
        <v>3500</v>
      </c>
      <c r="E1893" s="8">
        <v>5443</v>
      </c>
      <c r="F1893" t="s">
        <v>8218</v>
      </c>
      <c r="G1893" t="s">
        <v>8223</v>
      </c>
      <c r="H1893" t="s">
        <v>8245</v>
      </c>
      <c r="I1893" s="12">
        <v>41288.888888888891</v>
      </c>
      <c r="J1893" s="12">
        <v>41247.020243055551</v>
      </c>
      <c r="K1893" t="b">
        <v>0</v>
      </c>
      <c r="L1893">
        <v>149</v>
      </c>
      <c r="M1893" t="b">
        <v>1</v>
      </c>
      <c r="N1893" s="15" t="s">
        <v>8311</v>
      </c>
      <c r="O1893" t="s">
        <v>8312</v>
      </c>
    </row>
    <row r="1894" spans="1:15" ht="48" x14ac:dyDescent="0.2">
      <c r="A1894">
        <v>728</v>
      </c>
      <c r="B1894" s="3" t="s">
        <v>729</v>
      </c>
      <c r="C1894" s="3" t="s">
        <v>4838</v>
      </c>
      <c r="D1894" s="6">
        <v>7500</v>
      </c>
      <c r="E1894" s="8">
        <v>7917.45</v>
      </c>
      <c r="F1894" t="s">
        <v>8218</v>
      </c>
      <c r="G1894" t="s">
        <v>8223</v>
      </c>
      <c r="H1894" t="s">
        <v>8245</v>
      </c>
      <c r="I1894" s="12">
        <v>40776.837465277778</v>
      </c>
      <c r="J1894" s="12">
        <v>40731.837465277778</v>
      </c>
      <c r="K1894" t="b">
        <v>0</v>
      </c>
      <c r="L1894">
        <v>130</v>
      </c>
      <c r="M1894" t="b">
        <v>1</v>
      </c>
      <c r="N1894" s="15" t="s">
        <v>8311</v>
      </c>
      <c r="O1894" t="s">
        <v>8312</v>
      </c>
    </row>
    <row r="1895" spans="1:15" ht="48" x14ac:dyDescent="0.2">
      <c r="A1895">
        <v>729</v>
      </c>
      <c r="B1895" s="3" t="s">
        <v>730</v>
      </c>
      <c r="C1895" s="3" t="s">
        <v>4839</v>
      </c>
      <c r="D1895" s="6">
        <v>4000</v>
      </c>
      <c r="E1895" s="8">
        <v>5226</v>
      </c>
      <c r="F1895" t="s">
        <v>8218</v>
      </c>
      <c r="G1895" t="s">
        <v>8223</v>
      </c>
      <c r="H1895" t="s">
        <v>8245</v>
      </c>
      <c r="I1895" s="12">
        <v>41171.185891203706</v>
      </c>
      <c r="J1895" s="12">
        <v>41111.185891203706</v>
      </c>
      <c r="K1895" t="b">
        <v>0</v>
      </c>
      <c r="L1895">
        <v>120</v>
      </c>
      <c r="M1895" t="b">
        <v>1</v>
      </c>
      <c r="N1895" s="15" t="s">
        <v>8311</v>
      </c>
      <c r="O1895" t="s">
        <v>8312</v>
      </c>
    </row>
    <row r="1896" spans="1:15" ht="32" x14ac:dyDescent="0.2">
      <c r="A1896">
        <v>730</v>
      </c>
      <c r="B1896" s="3" t="s">
        <v>731</v>
      </c>
      <c r="C1896" s="3" t="s">
        <v>4840</v>
      </c>
      <c r="D1896" s="6">
        <v>20000</v>
      </c>
      <c r="E1896" s="8">
        <v>26438</v>
      </c>
      <c r="F1896" t="s">
        <v>8218</v>
      </c>
      <c r="G1896" t="s">
        <v>8223</v>
      </c>
      <c r="H1896" t="s">
        <v>8245</v>
      </c>
      <c r="I1896" s="12">
        <v>40884.745266203703</v>
      </c>
      <c r="J1896" s="12">
        <v>40854.745266203703</v>
      </c>
      <c r="K1896" t="b">
        <v>0</v>
      </c>
      <c r="L1896">
        <v>265</v>
      </c>
      <c r="M1896" t="b">
        <v>1</v>
      </c>
      <c r="N1896" s="15" t="s">
        <v>8311</v>
      </c>
      <c r="O1896" t="s">
        <v>8312</v>
      </c>
    </row>
    <row r="1897" spans="1:15" ht="48" x14ac:dyDescent="0.2">
      <c r="A1897">
        <v>731</v>
      </c>
      <c r="B1897" s="3" t="s">
        <v>732</v>
      </c>
      <c r="C1897" s="3" t="s">
        <v>4841</v>
      </c>
      <c r="D1897" s="6">
        <v>5000</v>
      </c>
      <c r="E1897" s="8">
        <v>6300</v>
      </c>
      <c r="F1897" t="s">
        <v>8218</v>
      </c>
      <c r="G1897" t="s">
        <v>8223</v>
      </c>
      <c r="H1897" t="s">
        <v>8245</v>
      </c>
      <c r="I1897" s="12">
        <v>40930.25</v>
      </c>
      <c r="J1897" s="12">
        <v>40879.795682870368</v>
      </c>
      <c r="K1897" t="b">
        <v>0</v>
      </c>
      <c r="L1897">
        <v>71</v>
      </c>
      <c r="M1897" t="b">
        <v>1</v>
      </c>
      <c r="N1897" s="15" t="s">
        <v>8311</v>
      </c>
      <c r="O1897" t="s">
        <v>8312</v>
      </c>
    </row>
    <row r="1898" spans="1:15" ht="48" x14ac:dyDescent="0.2">
      <c r="A1898">
        <v>732</v>
      </c>
      <c r="B1898" s="3" t="s">
        <v>733</v>
      </c>
      <c r="C1898" s="3" t="s">
        <v>4842</v>
      </c>
      <c r="D1898" s="6">
        <v>40</v>
      </c>
      <c r="E1898" s="8">
        <v>64</v>
      </c>
      <c r="F1898" t="s">
        <v>8218</v>
      </c>
      <c r="G1898" t="s">
        <v>8224</v>
      </c>
      <c r="H1898" t="s">
        <v>8246</v>
      </c>
      <c r="I1898" s="12">
        <v>41546.424317129626</v>
      </c>
      <c r="J1898" s="12">
        <v>41486.424317129626</v>
      </c>
      <c r="K1898" t="b">
        <v>0</v>
      </c>
      <c r="L1898">
        <v>13</v>
      </c>
      <c r="M1898" t="b">
        <v>1</v>
      </c>
      <c r="N1898" s="15" t="s">
        <v>8311</v>
      </c>
      <c r="O1898" t="s">
        <v>8312</v>
      </c>
    </row>
    <row r="1899" spans="1:15" ht="48" x14ac:dyDescent="0.2">
      <c r="A1899">
        <v>733</v>
      </c>
      <c r="B1899" s="3" t="s">
        <v>734</v>
      </c>
      <c r="C1899" s="3" t="s">
        <v>4843</v>
      </c>
      <c r="D1899" s="6">
        <v>2500</v>
      </c>
      <c r="E1899" s="8">
        <v>3012</v>
      </c>
      <c r="F1899" t="s">
        <v>8218</v>
      </c>
      <c r="G1899" t="s">
        <v>8224</v>
      </c>
      <c r="H1899" t="s">
        <v>8246</v>
      </c>
      <c r="I1899" s="12">
        <v>41628.420046296298</v>
      </c>
      <c r="J1899" s="12">
        <v>41598.420046296298</v>
      </c>
      <c r="K1899" t="b">
        <v>0</v>
      </c>
      <c r="L1899">
        <v>169</v>
      </c>
      <c r="M1899" t="b">
        <v>1</v>
      </c>
      <c r="N1899" s="15" t="s">
        <v>8311</v>
      </c>
      <c r="O1899" t="s">
        <v>8312</v>
      </c>
    </row>
    <row r="1900" spans="1:15" ht="32" x14ac:dyDescent="0.2">
      <c r="A1900">
        <v>734</v>
      </c>
      <c r="B1900" s="3" t="s">
        <v>735</v>
      </c>
      <c r="C1900" s="3" t="s">
        <v>4844</v>
      </c>
      <c r="D1900" s="6">
        <v>8500</v>
      </c>
      <c r="E1900" s="8">
        <v>10670</v>
      </c>
      <c r="F1900" t="s">
        <v>8218</v>
      </c>
      <c r="G1900" t="s">
        <v>8228</v>
      </c>
      <c r="H1900" t="s">
        <v>8250</v>
      </c>
      <c r="I1900" s="12">
        <v>42133.208333333328</v>
      </c>
      <c r="J1900" s="12">
        <v>42102.164583333331</v>
      </c>
      <c r="K1900" t="b">
        <v>0</v>
      </c>
      <c r="L1900">
        <v>57</v>
      </c>
      <c r="M1900" t="b">
        <v>1</v>
      </c>
      <c r="N1900" s="15" t="s">
        <v>8311</v>
      </c>
      <c r="O1900" t="s">
        <v>8312</v>
      </c>
    </row>
    <row r="1901" spans="1:15" ht="48" x14ac:dyDescent="0.2">
      <c r="A1901">
        <v>735</v>
      </c>
      <c r="B1901" s="3" t="s">
        <v>736</v>
      </c>
      <c r="C1901" s="3" t="s">
        <v>4845</v>
      </c>
      <c r="D1901" s="6">
        <v>47000</v>
      </c>
      <c r="E1901" s="8">
        <v>53771</v>
      </c>
      <c r="F1901" t="s">
        <v>8218</v>
      </c>
      <c r="G1901" t="s">
        <v>8223</v>
      </c>
      <c r="H1901" t="s">
        <v>8245</v>
      </c>
      <c r="I1901" s="12">
        <v>41977.027083333334</v>
      </c>
      <c r="J1901" s="12">
        <v>41946.029467592591</v>
      </c>
      <c r="K1901" t="b">
        <v>0</v>
      </c>
      <c r="L1901">
        <v>229</v>
      </c>
      <c r="M1901" t="b">
        <v>1</v>
      </c>
      <c r="N1901" s="15" t="s">
        <v>8311</v>
      </c>
      <c r="O1901" t="s">
        <v>8312</v>
      </c>
    </row>
    <row r="1902" spans="1:15" ht="48" x14ac:dyDescent="0.2">
      <c r="A1902">
        <v>736</v>
      </c>
      <c r="B1902" s="3" t="s">
        <v>737</v>
      </c>
      <c r="C1902" s="3" t="s">
        <v>4846</v>
      </c>
      <c r="D1902" s="6">
        <v>3600</v>
      </c>
      <c r="E1902" s="8">
        <v>11345</v>
      </c>
      <c r="F1902" t="s">
        <v>8218</v>
      </c>
      <c r="G1902" t="s">
        <v>8223</v>
      </c>
      <c r="H1902" t="s">
        <v>8245</v>
      </c>
      <c r="I1902" s="12">
        <v>41599.207638888889</v>
      </c>
      <c r="J1902" s="12">
        <v>41579.734259259261</v>
      </c>
      <c r="K1902" t="b">
        <v>0</v>
      </c>
      <c r="L1902">
        <v>108</v>
      </c>
      <c r="M1902" t="b">
        <v>1</v>
      </c>
      <c r="N1902" s="15" t="s">
        <v>8311</v>
      </c>
      <c r="O1902" t="s">
        <v>8312</v>
      </c>
    </row>
    <row r="1903" spans="1:15" ht="48" x14ac:dyDescent="0.2">
      <c r="A1903">
        <v>737</v>
      </c>
      <c r="B1903" s="3" t="s">
        <v>738</v>
      </c>
      <c r="C1903" s="3" t="s">
        <v>4847</v>
      </c>
      <c r="D1903" s="6">
        <v>5000</v>
      </c>
      <c r="E1903" s="8">
        <v>6120</v>
      </c>
      <c r="F1903" t="s">
        <v>8218</v>
      </c>
      <c r="G1903" t="s">
        <v>8223</v>
      </c>
      <c r="H1903" t="s">
        <v>8245</v>
      </c>
      <c r="I1903" s="12">
        <v>41684.833333333336</v>
      </c>
      <c r="J1903" s="12">
        <v>41667.275312500002</v>
      </c>
      <c r="K1903" t="b">
        <v>0</v>
      </c>
      <c r="L1903">
        <v>108</v>
      </c>
      <c r="M1903" t="b">
        <v>1</v>
      </c>
      <c r="N1903" s="15" t="s">
        <v>8311</v>
      </c>
      <c r="O1903" t="s">
        <v>8312</v>
      </c>
    </row>
    <row r="1904" spans="1:15" ht="32" x14ac:dyDescent="0.2">
      <c r="A1904">
        <v>738</v>
      </c>
      <c r="B1904" s="3" t="s">
        <v>739</v>
      </c>
      <c r="C1904" s="3" t="s">
        <v>4848</v>
      </c>
      <c r="D1904" s="6">
        <v>1500</v>
      </c>
      <c r="E1904" s="8">
        <v>1601</v>
      </c>
      <c r="F1904" t="s">
        <v>8218</v>
      </c>
      <c r="G1904" t="s">
        <v>8223</v>
      </c>
      <c r="H1904" t="s">
        <v>8245</v>
      </c>
      <c r="I1904" s="12">
        <v>41974.207638888889</v>
      </c>
      <c r="J1904" s="12">
        <v>41943.604097222218</v>
      </c>
      <c r="K1904" t="b">
        <v>0</v>
      </c>
      <c r="L1904">
        <v>41</v>
      </c>
      <c r="M1904" t="b">
        <v>1</v>
      </c>
      <c r="N1904" s="15" t="s">
        <v>8311</v>
      </c>
      <c r="O1904" t="s">
        <v>8312</v>
      </c>
    </row>
    <row r="1905" spans="1:15" ht="48" x14ac:dyDescent="0.2">
      <c r="A1905">
        <v>739</v>
      </c>
      <c r="B1905" s="3" t="s">
        <v>740</v>
      </c>
      <c r="C1905" s="3" t="s">
        <v>4849</v>
      </c>
      <c r="D1905" s="6">
        <v>6000</v>
      </c>
      <c r="E1905" s="8">
        <v>9500</v>
      </c>
      <c r="F1905" t="s">
        <v>8218</v>
      </c>
      <c r="G1905" t="s">
        <v>8223</v>
      </c>
      <c r="H1905" t="s">
        <v>8245</v>
      </c>
      <c r="I1905" s="12">
        <v>41862.502650462964</v>
      </c>
      <c r="J1905" s="12">
        <v>41829.502650462964</v>
      </c>
      <c r="K1905" t="b">
        <v>0</v>
      </c>
      <c r="L1905">
        <v>139</v>
      </c>
      <c r="M1905" t="b">
        <v>1</v>
      </c>
      <c r="N1905" s="15" t="s">
        <v>8311</v>
      </c>
      <c r="O1905" t="s">
        <v>8312</v>
      </c>
    </row>
    <row r="1906" spans="1:15" ht="48" x14ac:dyDescent="0.2">
      <c r="A1906">
        <v>740</v>
      </c>
      <c r="B1906" s="3" t="s">
        <v>741</v>
      </c>
      <c r="C1906" s="3" t="s">
        <v>4850</v>
      </c>
      <c r="D1906" s="6">
        <v>3000</v>
      </c>
      <c r="E1906" s="8">
        <v>3222</v>
      </c>
      <c r="F1906" t="s">
        <v>8218</v>
      </c>
      <c r="G1906" t="s">
        <v>8223</v>
      </c>
      <c r="H1906" t="s">
        <v>8245</v>
      </c>
      <c r="I1906" s="12">
        <v>42176.146782407406</v>
      </c>
      <c r="J1906" s="12">
        <v>42162.146782407406</v>
      </c>
      <c r="K1906" t="b">
        <v>0</v>
      </c>
      <c r="L1906">
        <v>19</v>
      </c>
      <c r="M1906" t="b">
        <v>1</v>
      </c>
      <c r="N1906" s="15" t="s">
        <v>8311</v>
      </c>
      <c r="O1906" t="s">
        <v>8312</v>
      </c>
    </row>
    <row r="1907" spans="1:15" ht="32" x14ac:dyDescent="0.2">
      <c r="A1907">
        <v>741</v>
      </c>
      <c r="B1907" s="3" t="s">
        <v>742</v>
      </c>
      <c r="C1907" s="3" t="s">
        <v>4851</v>
      </c>
      <c r="D1907" s="6">
        <v>13000</v>
      </c>
      <c r="E1907" s="8">
        <v>13293.8</v>
      </c>
      <c r="F1907" t="s">
        <v>8218</v>
      </c>
      <c r="G1907" t="s">
        <v>8223</v>
      </c>
      <c r="H1907" t="s">
        <v>8245</v>
      </c>
      <c r="I1907" s="12">
        <v>41436.648217592592</v>
      </c>
      <c r="J1907" s="12">
        <v>41401.648217592592</v>
      </c>
      <c r="K1907" t="b">
        <v>0</v>
      </c>
      <c r="L1907">
        <v>94</v>
      </c>
      <c r="M1907" t="b">
        <v>1</v>
      </c>
      <c r="N1907" s="15" t="s">
        <v>8311</v>
      </c>
      <c r="O1907" t="s">
        <v>8312</v>
      </c>
    </row>
    <row r="1908" spans="1:15" ht="48" x14ac:dyDescent="0.2">
      <c r="A1908">
        <v>742</v>
      </c>
      <c r="B1908" s="3" t="s">
        <v>743</v>
      </c>
      <c r="C1908" s="3" t="s">
        <v>4852</v>
      </c>
      <c r="D1908" s="6">
        <v>1400</v>
      </c>
      <c r="E1908" s="8">
        <v>1550</v>
      </c>
      <c r="F1908" t="s">
        <v>8218</v>
      </c>
      <c r="G1908" t="s">
        <v>8223</v>
      </c>
      <c r="H1908" t="s">
        <v>8245</v>
      </c>
      <c r="I1908" s="12">
        <v>41719.876296296294</v>
      </c>
      <c r="J1908" s="12">
        <v>41689.917962962965</v>
      </c>
      <c r="K1908" t="b">
        <v>0</v>
      </c>
      <c r="L1908">
        <v>23</v>
      </c>
      <c r="M1908" t="b">
        <v>1</v>
      </c>
      <c r="N1908" s="15" t="s">
        <v>8311</v>
      </c>
      <c r="O1908" t="s">
        <v>8312</v>
      </c>
    </row>
    <row r="1909" spans="1:15" ht="48" x14ac:dyDescent="0.2">
      <c r="A1909">
        <v>743</v>
      </c>
      <c r="B1909" s="3" t="s">
        <v>744</v>
      </c>
      <c r="C1909" s="3" t="s">
        <v>4853</v>
      </c>
      <c r="D1909" s="6">
        <v>550</v>
      </c>
      <c r="E1909" s="8">
        <v>814</v>
      </c>
      <c r="F1909" t="s">
        <v>8218</v>
      </c>
      <c r="G1909" t="s">
        <v>8223</v>
      </c>
      <c r="H1909" t="s">
        <v>8245</v>
      </c>
      <c r="I1909" s="12">
        <v>41015.875</v>
      </c>
      <c r="J1909" s="12">
        <v>40990.709317129629</v>
      </c>
      <c r="K1909" t="b">
        <v>0</v>
      </c>
      <c r="L1909">
        <v>15</v>
      </c>
      <c r="M1909" t="b">
        <v>1</v>
      </c>
      <c r="N1909" s="15" t="s">
        <v>8311</v>
      </c>
      <c r="O1909" t="s">
        <v>8312</v>
      </c>
    </row>
    <row r="1910" spans="1:15" ht="32" x14ac:dyDescent="0.2">
      <c r="A1910">
        <v>744</v>
      </c>
      <c r="B1910" s="3" t="s">
        <v>745</v>
      </c>
      <c r="C1910" s="3" t="s">
        <v>4854</v>
      </c>
      <c r="D1910" s="6">
        <v>5000</v>
      </c>
      <c r="E1910" s="8">
        <v>5116</v>
      </c>
      <c r="F1910" t="s">
        <v>8218</v>
      </c>
      <c r="G1910" t="s">
        <v>8223</v>
      </c>
      <c r="H1910" t="s">
        <v>8245</v>
      </c>
      <c r="I1910" s="12">
        <v>41256.95721064815</v>
      </c>
      <c r="J1910" s="12">
        <v>41226.95721064815</v>
      </c>
      <c r="K1910" t="b">
        <v>0</v>
      </c>
      <c r="L1910">
        <v>62</v>
      </c>
      <c r="M1910" t="b">
        <v>1</v>
      </c>
      <c r="N1910" s="15" t="s">
        <v>8311</v>
      </c>
      <c r="O1910" t="s">
        <v>8312</v>
      </c>
    </row>
    <row r="1911" spans="1:15" ht="48" x14ac:dyDescent="0.2">
      <c r="A1911">
        <v>745</v>
      </c>
      <c r="B1911" s="3" t="s">
        <v>746</v>
      </c>
      <c r="C1911" s="3" t="s">
        <v>4855</v>
      </c>
      <c r="D1911" s="6">
        <v>2220</v>
      </c>
      <c r="E1911" s="8">
        <v>3976</v>
      </c>
      <c r="F1911" t="s">
        <v>8218</v>
      </c>
      <c r="G1911" t="s">
        <v>8223</v>
      </c>
      <c r="H1911" t="s">
        <v>8245</v>
      </c>
      <c r="I1911" s="12">
        <v>41397.572280092594</v>
      </c>
      <c r="J1911" s="12">
        <v>41367.572280092594</v>
      </c>
      <c r="K1911" t="b">
        <v>0</v>
      </c>
      <c r="L1911">
        <v>74</v>
      </c>
      <c r="M1911" t="b">
        <v>1</v>
      </c>
      <c r="N1911" s="15" t="s">
        <v>8311</v>
      </c>
      <c r="O1911" t="s">
        <v>8312</v>
      </c>
    </row>
    <row r="1912" spans="1:15" ht="16" x14ac:dyDescent="0.2">
      <c r="A1912">
        <v>746</v>
      </c>
      <c r="B1912" s="3" t="s">
        <v>747</v>
      </c>
      <c r="C1912" s="3" t="s">
        <v>4856</v>
      </c>
      <c r="D1912" s="6">
        <v>2987</v>
      </c>
      <c r="E1912" s="8">
        <v>3318</v>
      </c>
      <c r="F1912" t="s">
        <v>8218</v>
      </c>
      <c r="G1912" t="s">
        <v>8223</v>
      </c>
      <c r="H1912" t="s">
        <v>8245</v>
      </c>
      <c r="I1912" s="12">
        <v>41175.165972222225</v>
      </c>
      <c r="J1912" s="12">
        <v>41157.042928240742</v>
      </c>
      <c r="K1912" t="b">
        <v>0</v>
      </c>
      <c r="L1912">
        <v>97</v>
      </c>
      <c r="M1912" t="b">
        <v>1</v>
      </c>
      <c r="N1912" s="15" t="s">
        <v>8311</v>
      </c>
      <c r="O1912" t="s">
        <v>8312</v>
      </c>
    </row>
    <row r="1913" spans="1:15" ht="48" x14ac:dyDescent="0.2">
      <c r="A1913">
        <v>747</v>
      </c>
      <c r="B1913" s="3" t="s">
        <v>748</v>
      </c>
      <c r="C1913" s="3" t="s">
        <v>4857</v>
      </c>
      <c r="D1913" s="6">
        <v>7000</v>
      </c>
      <c r="E1913" s="8">
        <v>7003</v>
      </c>
      <c r="F1913" t="s">
        <v>8218</v>
      </c>
      <c r="G1913" t="s">
        <v>8232</v>
      </c>
      <c r="H1913" t="s">
        <v>8248</v>
      </c>
      <c r="I1913" s="12">
        <v>42019.454166666663</v>
      </c>
      <c r="J1913" s="12">
        <v>41988.548831018517</v>
      </c>
      <c r="K1913" t="b">
        <v>0</v>
      </c>
      <c r="L1913">
        <v>55</v>
      </c>
      <c r="M1913" t="b">
        <v>1</v>
      </c>
      <c r="N1913" s="15" t="s">
        <v>8311</v>
      </c>
      <c r="O1913" t="s">
        <v>8312</v>
      </c>
    </row>
    <row r="1914" spans="1:15" ht="48" x14ac:dyDescent="0.2">
      <c r="A1914">
        <v>748</v>
      </c>
      <c r="B1914" s="3" t="s">
        <v>749</v>
      </c>
      <c r="C1914" s="3" t="s">
        <v>4858</v>
      </c>
      <c r="D1914" s="6">
        <v>2000</v>
      </c>
      <c r="E1914" s="8">
        <v>2005</v>
      </c>
      <c r="F1914" t="s">
        <v>8218</v>
      </c>
      <c r="G1914" t="s">
        <v>8223</v>
      </c>
      <c r="H1914" t="s">
        <v>8245</v>
      </c>
      <c r="I1914" s="12">
        <v>41861.846828703703</v>
      </c>
      <c r="J1914" s="12">
        <v>41831.846828703703</v>
      </c>
      <c r="K1914" t="b">
        <v>0</v>
      </c>
      <c r="L1914">
        <v>44</v>
      </c>
      <c r="M1914" t="b">
        <v>1</v>
      </c>
      <c r="N1914" s="15" t="s">
        <v>8311</v>
      </c>
      <c r="O1914" t="s">
        <v>8312</v>
      </c>
    </row>
    <row r="1915" spans="1:15" ht="48" x14ac:dyDescent="0.2">
      <c r="A1915">
        <v>749</v>
      </c>
      <c r="B1915" s="3" t="s">
        <v>750</v>
      </c>
      <c r="C1915" s="3" t="s">
        <v>4859</v>
      </c>
      <c r="D1915" s="6">
        <v>10000</v>
      </c>
      <c r="E1915" s="8">
        <v>10556</v>
      </c>
      <c r="F1915" t="s">
        <v>8218</v>
      </c>
      <c r="G1915" t="s">
        <v>8223</v>
      </c>
      <c r="H1915" t="s">
        <v>8245</v>
      </c>
      <c r="I1915" s="12">
        <v>42763.94131944445</v>
      </c>
      <c r="J1915" s="12">
        <v>42733.94131944445</v>
      </c>
      <c r="K1915" t="b">
        <v>0</v>
      </c>
      <c r="L1915">
        <v>110</v>
      </c>
      <c r="M1915" t="b">
        <v>1</v>
      </c>
      <c r="N1915" s="15" t="s">
        <v>8311</v>
      </c>
      <c r="O1915" t="s">
        <v>8312</v>
      </c>
    </row>
    <row r="1916" spans="1:15" ht="48" x14ac:dyDescent="0.2">
      <c r="A1916">
        <v>750</v>
      </c>
      <c r="B1916" s="3" t="s">
        <v>751</v>
      </c>
      <c r="C1916" s="3" t="s">
        <v>4860</v>
      </c>
      <c r="D1916" s="6">
        <v>4444</v>
      </c>
      <c r="E1916" s="8">
        <v>4559</v>
      </c>
      <c r="F1916" t="s">
        <v>8218</v>
      </c>
      <c r="G1916" t="s">
        <v>8223</v>
      </c>
      <c r="H1916" t="s">
        <v>8245</v>
      </c>
      <c r="I1916" s="12">
        <v>41329.878148148149</v>
      </c>
      <c r="J1916" s="12">
        <v>41299.878148148149</v>
      </c>
      <c r="K1916" t="b">
        <v>0</v>
      </c>
      <c r="L1916">
        <v>59</v>
      </c>
      <c r="M1916" t="b">
        <v>1</v>
      </c>
      <c r="N1916" s="15" t="s">
        <v>8311</v>
      </c>
      <c r="O1916" t="s">
        <v>8312</v>
      </c>
    </row>
    <row r="1917" spans="1:15" ht="48" x14ac:dyDescent="0.2">
      <c r="A1917">
        <v>751</v>
      </c>
      <c r="B1917" s="3" t="s">
        <v>752</v>
      </c>
      <c r="C1917" s="3" t="s">
        <v>4861</v>
      </c>
      <c r="D1917" s="6">
        <v>3000</v>
      </c>
      <c r="E1917" s="8">
        <v>3555</v>
      </c>
      <c r="F1917" t="s">
        <v>8218</v>
      </c>
      <c r="G1917" t="s">
        <v>8223</v>
      </c>
      <c r="H1917" t="s">
        <v>8245</v>
      </c>
      <c r="I1917" s="12">
        <v>40759.630497685182</v>
      </c>
      <c r="J1917" s="12">
        <v>40713.630497685182</v>
      </c>
      <c r="K1917" t="b">
        <v>0</v>
      </c>
      <c r="L1917">
        <v>62</v>
      </c>
      <c r="M1917" t="b">
        <v>1</v>
      </c>
      <c r="N1917" s="15" t="s">
        <v>8311</v>
      </c>
      <c r="O1917" t="s">
        <v>8312</v>
      </c>
    </row>
    <row r="1918" spans="1:15" ht="48" x14ac:dyDescent="0.2">
      <c r="A1918">
        <v>752</v>
      </c>
      <c r="B1918" s="3" t="s">
        <v>753</v>
      </c>
      <c r="C1918" s="3" t="s">
        <v>4862</v>
      </c>
      <c r="D1918" s="6">
        <v>5000</v>
      </c>
      <c r="E1918" s="8">
        <v>5585</v>
      </c>
      <c r="F1918" t="s">
        <v>8218</v>
      </c>
      <c r="G1918" t="s">
        <v>8225</v>
      </c>
      <c r="H1918" t="s">
        <v>8247</v>
      </c>
      <c r="I1918" s="12">
        <v>42659.458333333328</v>
      </c>
      <c r="J1918" s="12">
        <v>42639.421493055561</v>
      </c>
      <c r="K1918" t="b">
        <v>0</v>
      </c>
      <c r="L1918">
        <v>105</v>
      </c>
      <c r="M1918" t="b">
        <v>1</v>
      </c>
      <c r="N1918" s="15" t="s">
        <v>8311</v>
      </c>
      <c r="O1918" t="s">
        <v>8312</v>
      </c>
    </row>
    <row r="1919" spans="1:15" ht="48" x14ac:dyDescent="0.2">
      <c r="A1919">
        <v>753</v>
      </c>
      <c r="B1919" s="3" t="s">
        <v>754</v>
      </c>
      <c r="C1919" s="3" t="s">
        <v>4863</v>
      </c>
      <c r="D1919" s="6">
        <v>10000</v>
      </c>
      <c r="E1919" s="8">
        <v>12800</v>
      </c>
      <c r="F1919" t="s">
        <v>8218</v>
      </c>
      <c r="G1919" t="s">
        <v>8223</v>
      </c>
      <c r="H1919" t="s">
        <v>8245</v>
      </c>
      <c r="I1919" s="12">
        <v>42049.590173611112</v>
      </c>
      <c r="J1919" s="12">
        <v>42019.590173611112</v>
      </c>
      <c r="K1919" t="b">
        <v>0</v>
      </c>
      <c r="L1919">
        <v>26</v>
      </c>
      <c r="M1919" t="b">
        <v>1</v>
      </c>
      <c r="N1919" s="15" t="s">
        <v>8311</v>
      </c>
      <c r="O1919" t="s">
        <v>8312</v>
      </c>
    </row>
    <row r="1920" spans="1:15" ht="48" x14ac:dyDescent="0.2">
      <c r="A1920">
        <v>754</v>
      </c>
      <c r="B1920" s="3" t="s">
        <v>755</v>
      </c>
      <c r="C1920" s="3" t="s">
        <v>4864</v>
      </c>
      <c r="D1920" s="6">
        <v>2000</v>
      </c>
      <c r="E1920" s="8">
        <v>2075</v>
      </c>
      <c r="F1920" t="s">
        <v>8218</v>
      </c>
      <c r="G1920" t="s">
        <v>8223</v>
      </c>
      <c r="H1920" t="s">
        <v>8245</v>
      </c>
      <c r="I1920" s="12">
        <v>41279.749085648145</v>
      </c>
      <c r="J1920" s="12">
        <v>41249.749085648145</v>
      </c>
      <c r="K1920" t="b">
        <v>0</v>
      </c>
      <c r="L1920">
        <v>49</v>
      </c>
      <c r="M1920" t="b">
        <v>1</v>
      </c>
      <c r="N1920" s="15" t="s">
        <v>8311</v>
      </c>
      <c r="O1920" t="s">
        <v>8312</v>
      </c>
    </row>
    <row r="1921" spans="1:15" ht="48" x14ac:dyDescent="0.2">
      <c r="A1921">
        <v>755</v>
      </c>
      <c r="B1921" s="3" t="s">
        <v>756</v>
      </c>
      <c r="C1921" s="3" t="s">
        <v>4865</v>
      </c>
      <c r="D1921" s="6">
        <v>2500</v>
      </c>
      <c r="E1921" s="8">
        <v>2547.69</v>
      </c>
      <c r="F1921" t="s">
        <v>8218</v>
      </c>
      <c r="G1921" t="s">
        <v>8223</v>
      </c>
      <c r="H1921" t="s">
        <v>8245</v>
      </c>
      <c r="I1921" s="12">
        <v>41414.02847222222</v>
      </c>
      <c r="J1921" s="12">
        <v>41383.605057870373</v>
      </c>
      <c r="K1921" t="b">
        <v>0</v>
      </c>
      <c r="L1921">
        <v>68</v>
      </c>
      <c r="M1921" t="b">
        <v>1</v>
      </c>
      <c r="N1921" s="15" t="s">
        <v>8311</v>
      </c>
      <c r="O1921" t="s">
        <v>8312</v>
      </c>
    </row>
    <row r="1922" spans="1:15" ht="48" x14ac:dyDescent="0.2">
      <c r="A1922">
        <v>756</v>
      </c>
      <c r="B1922" s="3" t="s">
        <v>757</v>
      </c>
      <c r="C1922" s="3" t="s">
        <v>4866</v>
      </c>
      <c r="D1922" s="6">
        <v>700</v>
      </c>
      <c r="E1922" s="8">
        <v>824</v>
      </c>
      <c r="F1922" t="s">
        <v>8218</v>
      </c>
      <c r="G1922" t="s">
        <v>8223</v>
      </c>
      <c r="H1922" t="s">
        <v>8245</v>
      </c>
      <c r="I1922" s="12">
        <v>40651.725219907406</v>
      </c>
      <c r="J1922" s="12">
        <v>40590.766886574071</v>
      </c>
      <c r="K1922" t="b">
        <v>0</v>
      </c>
      <c r="L1922">
        <v>22</v>
      </c>
      <c r="M1922" t="b">
        <v>1</v>
      </c>
      <c r="N1922" s="15" t="s">
        <v>8311</v>
      </c>
      <c r="O1922" t="s">
        <v>8312</v>
      </c>
    </row>
    <row r="1923" spans="1:15" ht="48" x14ac:dyDescent="0.2">
      <c r="A1923">
        <v>757</v>
      </c>
      <c r="B1923" s="3" t="s">
        <v>758</v>
      </c>
      <c r="C1923" s="3" t="s">
        <v>4867</v>
      </c>
      <c r="D1923" s="6">
        <v>250</v>
      </c>
      <c r="E1923" s="8">
        <v>595</v>
      </c>
      <c r="F1923" t="s">
        <v>8218</v>
      </c>
      <c r="G1923" t="s">
        <v>8223</v>
      </c>
      <c r="H1923" t="s">
        <v>8245</v>
      </c>
      <c r="I1923" s="12">
        <v>41249.054560185185</v>
      </c>
      <c r="J1923" s="12">
        <v>41235.054560185185</v>
      </c>
      <c r="K1923" t="b">
        <v>0</v>
      </c>
      <c r="L1923">
        <v>18</v>
      </c>
      <c r="M1923" t="b">
        <v>1</v>
      </c>
      <c r="N1923" s="15" t="s">
        <v>8311</v>
      </c>
      <c r="O1923" t="s">
        <v>8312</v>
      </c>
    </row>
    <row r="1924" spans="1:15" ht="32" x14ac:dyDescent="0.2">
      <c r="A1924">
        <v>758</v>
      </c>
      <c r="B1924" s="3" t="s">
        <v>759</v>
      </c>
      <c r="C1924" s="3" t="s">
        <v>4868</v>
      </c>
      <c r="D1924" s="6">
        <v>2500</v>
      </c>
      <c r="E1924" s="8">
        <v>2550</v>
      </c>
      <c r="F1924" t="s">
        <v>8218</v>
      </c>
      <c r="G1924" t="s">
        <v>8223</v>
      </c>
      <c r="H1924" t="s">
        <v>8245</v>
      </c>
      <c r="I1924" s="12">
        <v>40459.836435185185</v>
      </c>
      <c r="J1924" s="12">
        <v>40429.836435185185</v>
      </c>
      <c r="K1924" t="b">
        <v>0</v>
      </c>
      <c r="L1924">
        <v>19</v>
      </c>
      <c r="M1924" t="b">
        <v>1</v>
      </c>
      <c r="N1924" s="15" t="s">
        <v>8311</v>
      </c>
      <c r="O1924" t="s">
        <v>8312</v>
      </c>
    </row>
    <row r="1925" spans="1:15" ht="48" x14ac:dyDescent="0.2">
      <c r="A1925">
        <v>759</v>
      </c>
      <c r="B1925" s="3" t="s">
        <v>760</v>
      </c>
      <c r="C1925" s="3" t="s">
        <v>4869</v>
      </c>
      <c r="D1925" s="6">
        <v>5000</v>
      </c>
      <c r="E1925" s="8">
        <v>5096</v>
      </c>
      <c r="F1925" t="s">
        <v>8218</v>
      </c>
      <c r="G1925" t="s">
        <v>8224</v>
      </c>
      <c r="H1925" t="s">
        <v>8246</v>
      </c>
      <c r="I1925" s="12">
        <v>41829.330312500002</v>
      </c>
      <c r="J1925" s="12">
        <v>41789.330312500002</v>
      </c>
      <c r="K1925" t="b">
        <v>0</v>
      </c>
      <c r="L1925">
        <v>99</v>
      </c>
      <c r="M1925" t="b">
        <v>1</v>
      </c>
      <c r="N1925" s="15" t="s">
        <v>8311</v>
      </c>
      <c r="O1925" t="s">
        <v>8312</v>
      </c>
    </row>
    <row r="1926" spans="1:15" ht="48" x14ac:dyDescent="0.2">
      <c r="A1926">
        <v>760</v>
      </c>
      <c r="B1926" s="3" t="s">
        <v>761</v>
      </c>
      <c r="C1926" s="3" t="s">
        <v>4870</v>
      </c>
      <c r="D1926" s="6">
        <v>2200</v>
      </c>
      <c r="E1926" s="8">
        <v>0</v>
      </c>
      <c r="F1926" t="s">
        <v>8220</v>
      </c>
      <c r="G1926" t="s">
        <v>8223</v>
      </c>
      <c r="H1926" t="s">
        <v>8245</v>
      </c>
      <c r="I1926" s="12">
        <v>42700.805706018517</v>
      </c>
      <c r="J1926" s="12">
        <v>42670.764039351852</v>
      </c>
      <c r="K1926" t="b">
        <v>0</v>
      </c>
      <c r="L1926">
        <v>0</v>
      </c>
      <c r="M1926" t="b">
        <v>0</v>
      </c>
      <c r="N1926" s="15" t="s">
        <v>8311</v>
      </c>
      <c r="O1926" t="s">
        <v>8313</v>
      </c>
    </row>
    <row r="1927" spans="1:15" ht="48" x14ac:dyDescent="0.2">
      <c r="A1927">
        <v>761</v>
      </c>
      <c r="B1927" s="3" t="s">
        <v>762</v>
      </c>
      <c r="C1927" s="3" t="s">
        <v>4871</v>
      </c>
      <c r="D1927" s="6">
        <v>5000</v>
      </c>
      <c r="E1927" s="8">
        <v>235</v>
      </c>
      <c r="F1927" t="s">
        <v>8220</v>
      </c>
      <c r="G1927" t="s">
        <v>8223</v>
      </c>
      <c r="H1927" t="s">
        <v>8245</v>
      </c>
      <c r="I1927" s="12">
        <v>41672.751458333332</v>
      </c>
      <c r="J1927" s="12">
        <v>41642.751458333332</v>
      </c>
      <c r="K1927" t="b">
        <v>0</v>
      </c>
      <c r="L1927">
        <v>6</v>
      </c>
      <c r="M1927" t="b">
        <v>0</v>
      </c>
      <c r="N1927" s="15" t="s">
        <v>8311</v>
      </c>
      <c r="O1927" t="s">
        <v>8313</v>
      </c>
    </row>
    <row r="1928" spans="1:15" ht="48" x14ac:dyDescent="0.2">
      <c r="A1928">
        <v>762</v>
      </c>
      <c r="B1928" s="3" t="s">
        <v>763</v>
      </c>
      <c r="C1928" s="3" t="s">
        <v>4872</v>
      </c>
      <c r="D1928" s="6">
        <v>3500</v>
      </c>
      <c r="E1928" s="8">
        <v>0</v>
      </c>
      <c r="F1928" t="s">
        <v>8220</v>
      </c>
      <c r="G1928" t="s">
        <v>8237</v>
      </c>
      <c r="H1928" t="s">
        <v>8255</v>
      </c>
      <c r="I1928" s="12">
        <v>42708.25</v>
      </c>
      <c r="J1928" s="12">
        <v>42690.858449074076</v>
      </c>
      <c r="K1928" t="b">
        <v>0</v>
      </c>
      <c r="L1928">
        <v>0</v>
      </c>
      <c r="M1928" t="b">
        <v>0</v>
      </c>
      <c r="N1928" s="15" t="s">
        <v>8311</v>
      </c>
      <c r="O1928" t="s">
        <v>8313</v>
      </c>
    </row>
    <row r="1929" spans="1:15" ht="48" x14ac:dyDescent="0.2">
      <c r="A1929">
        <v>763</v>
      </c>
      <c r="B1929" s="3" t="s">
        <v>764</v>
      </c>
      <c r="C1929" s="3" t="s">
        <v>4873</v>
      </c>
      <c r="D1929" s="6">
        <v>4290</v>
      </c>
      <c r="E1929" s="8">
        <v>5</v>
      </c>
      <c r="F1929" t="s">
        <v>8220</v>
      </c>
      <c r="G1929" t="s">
        <v>8224</v>
      </c>
      <c r="H1929" t="s">
        <v>8246</v>
      </c>
      <c r="I1929" s="12">
        <v>41501.446851851848</v>
      </c>
      <c r="J1929" s="12">
        <v>41471.446851851848</v>
      </c>
      <c r="K1929" t="b">
        <v>0</v>
      </c>
      <c r="L1929">
        <v>1</v>
      </c>
      <c r="M1929" t="b">
        <v>0</v>
      </c>
      <c r="N1929" s="15" t="s">
        <v>8311</v>
      </c>
      <c r="O1929" t="s">
        <v>8313</v>
      </c>
    </row>
    <row r="1930" spans="1:15" ht="48" x14ac:dyDescent="0.2">
      <c r="A1930">
        <v>764</v>
      </c>
      <c r="B1930" s="3" t="s">
        <v>765</v>
      </c>
      <c r="C1930" s="3" t="s">
        <v>4874</v>
      </c>
      <c r="D1930" s="6">
        <v>5000</v>
      </c>
      <c r="E1930" s="8">
        <v>0</v>
      </c>
      <c r="F1930" t="s">
        <v>8220</v>
      </c>
      <c r="G1930" t="s">
        <v>8223</v>
      </c>
      <c r="H1930" t="s">
        <v>8245</v>
      </c>
      <c r="I1930" s="12">
        <v>42257.173159722224</v>
      </c>
      <c r="J1930" s="12">
        <v>42227.173159722224</v>
      </c>
      <c r="K1930" t="b">
        <v>0</v>
      </c>
      <c r="L1930">
        <v>0</v>
      </c>
      <c r="M1930" t="b">
        <v>0</v>
      </c>
      <c r="N1930" s="15" t="s">
        <v>8311</v>
      </c>
      <c r="O1930" t="s">
        <v>8313</v>
      </c>
    </row>
    <row r="1931" spans="1:15" ht="48" x14ac:dyDescent="0.2">
      <c r="A1931">
        <v>765</v>
      </c>
      <c r="B1931" s="3" t="s">
        <v>766</v>
      </c>
      <c r="C1931" s="3" t="s">
        <v>4875</v>
      </c>
      <c r="D1931" s="6">
        <v>7000</v>
      </c>
      <c r="E1931" s="8">
        <v>2521</v>
      </c>
      <c r="F1931" t="s">
        <v>8220</v>
      </c>
      <c r="G1931" t="s">
        <v>8223</v>
      </c>
      <c r="H1931" t="s">
        <v>8245</v>
      </c>
      <c r="I1931" s="12">
        <v>41931.542638888888</v>
      </c>
      <c r="J1931" s="12">
        <v>41901.542638888888</v>
      </c>
      <c r="K1931" t="b">
        <v>0</v>
      </c>
      <c r="L1931">
        <v>44</v>
      </c>
      <c r="M1931" t="b">
        <v>0</v>
      </c>
      <c r="N1931" s="15" t="s">
        <v>8311</v>
      </c>
      <c r="O1931" t="s">
        <v>8313</v>
      </c>
    </row>
    <row r="1932" spans="1:15" ht="48" x14ac:dyDescent="0.2">
      <c r="A1932">
        <v>766</v>
      </c>
      <c r="B1932" s="3" t="s">
        <v>767</v>
      </c>
      <c r="C1932" s="3" t="s">
        <v>4876</v>
      </c>
      <c r="D1932" s="6">
        <v>4000</v>
      </c>
      <c r="E1932" s="8">
        <v>0</v>
      </c>
      <c r="F1932" t="s">
        <v>8220</v>
      </c>
      <c r="G1932" t="s">
        <v>8228</v>
      </c>
      <c r="H1932" t="s">
        <v>8250</v>
      </c>
      <c r="I1932" s="12">
        <v>42051.783368055556</v>
      </c>
      <c r="J1932" s="12">
        <v>42021.783368055556</v>
      </c>
      <c r="K1932" t="b">
        <v>0</v>
      </c>
      <c r="L1932">
        <v>0</v>
      </c>
      <c r="M1932" t="b">
        <v>0</v>
      </c>
      <c r="N1932" s="15" t="s">
        <v>8311</v>
      </c>
      <c r="O1932" t="s">
        <v>8313</v>
      </c>
    </row>
    <row r="1933" spans="1:15" ht="64" x14ac:dyDescent="0.2">
      <c r="A1933">
        <v>767</v>
      </c>
      <c r="B1933" s="3" t="s">
        <v>768</v>
      </c>
      <c r="C1933" s="3" t="s">
        <v>4877</v>
      </c>
      <c r="D1933" s="6">
        <v>5000</v>
      </c>
      <c r="E1933" s="8">
        <v>177</v>
      </c>
      <c r="F1933" t="s">
        <v>8220</v>
      </c>
      <c r="G1933" t="s">
        <v>8223</v>
      </c>
      <c r="H1933" t="s">
        <v>8245</v>
      </c>
      <c r="I1933" s="12">
        <v>42145.143634259264</v>
      </c>
      <c r="J1933" s="12">
        <v>42115.143634259264</v>
      </c>
      <c r="K1933" t="b">
        <v>0</v>
      </c>
      <c r="L1933">
        <v>3</v>
      </c>
      <c r="M1933" t="b">
        <v>0</v>
      </c>
      <c r="N1933" s="15" t="s">
        <v>8311</v>
      </c>
      <c r="O1933" t="s">
        <v>8313</v>
      </c>
    </row>
    <row r="1934" spans="1:15" ht="48" x14ac:dyDescent="0.2">
      <c r="A1934">
        <v>768</v>
      </c>
      <c r="B1934" s="3" t="s">
        <v>769</v>
      </c>
      <c r="C1934" s="3" t="s">
        <v>4878</v>
      </c>
      <c r="D1934" s="6">
        <v>2500</v>
      </c>
      <c r="E1934" s="8">
        <v>0</v>
      </c>
      <c r="F1934" t="s">
        <v>8220</v>
      </c>
      <c r="G1934" t="s">
        <v>8223</v>
      </c>
      <c r="H1934" t="s">
        <v>8245</v>
      </c>
      <c r="I1934" s="12">
        <v>41624.207060185188</v>
      </c>
      <c r="J1934" s="12">
        <v>41594.207060185188</v>
      </c>
      <c r="K1934" t="b">
        <v>0</v>
      </c>
      <c r="L1934">
        <v>0</v>
      </c>
      <c r="M1934" t="b">
        <v>0</v>
      </c>
      <c r="N1934" s="15" t="s">
        <v>8311</v>
      </c>
      <c r="O1934" t="s">
        <v>8313</v>
      </c>
    </row>
    <row r="1935" spans="1:15" ht="48" x14ac:dyDescent="0.2">
      <c r="A1935">
        <v>769</v>
      </c>
      <c r="B1935" s="3" t="s">
        <v>770</v>
      </c>
      <c r="C1935" s="3" t="s">
        <v>4879</v>
      </c>
      <c r="D1935" s="6">
        <v>4000</v>
      </c>
      <c r="E1935" s="8">
        <v>1656</v>
      </c>
      <c r="F1935" t="s">
        <v>8220</v>
      </c>
      <c r="G1935" t="s">
        <v>8223</v>
      </c>
      <c r="H1935" t="s">
        <v>8245</v>
      </c>
      <c r="I1935" s="12">
        <v>41634.996458333335</v>
      </c>
      <c r="J1935" s="12">
        <v>41604.996458333335</v>
      </c>
      <c r="K1935" t="b">
        <v>0</v>
      </c>
      <c r="L1935">
        <v>52</v>
      </c>
      <c r="M1935" t="b">
        <v>0</v>
      </c>
      <c r="N1935" s="15" t="s">
        <v>8311</v>
      </c>
      <c r="O1935" t="s">
        <v>8313</v>
      </c>
    </row>
    <row r="1936" spans="1:15" ht="48" x14ac:dyDescent="0.2">
      <c r="A1936">
        <v>770</v>
      </c>
      <c r="B1936" s="3" t="s">
        <v>771</v>
      </c>
      <c r="C1936" s="3" t="s">
        <v>4880</v>
      </c>
      <c r="D1936" s="6">
        <v>17500</v>
      </c>
      <c r="E1936" s="8">
        <v>0</v>
      </c>
      <c r="F1936" t="s">
        <v>8220</v>
      </c>
      <c r="G1936" t="s">
        <v>8223</v>
      </c>
      <c r="H1936" t="s">
        <v>8245</v>
      </c>
      <c r="I1936" s="12">
        <v>41329.999641203707</v>
      </c>
      <c r="J1936" s="12">
        <v>41289.999641203707</v>
      </c>
      <c r="K1936" t="b">
        <v>0</v>
      </c>
      <c r="L1936">
        <v>0</v>
      </c>
      <c r="M1936" t="b">
        <v>0</v>
      </c>
      <c r="N1936" s="15" t="s">
        <v>8311</v>
      </c>
      <c r="O1936" t="s">
        <v>8313</v>
      </c>
    </row>
    <row r="1937" spans="1:15" ht="48" x14ac:dyDescent="0.2">
      <c r="A1937">
        <v>771</v>
      </c>
      <c r="B1937" s="3" t="s">
        <v>772</v>
      </c>
      <c r="C1937" s="3" t="s">
        <v>4881</v>
      </c>
      <c r="D1937" s="6">
        <v>38000</v>
      </c>
      <c r="E1937" s="8">
        <v>10</v>
      </c>
      <c r="F1937" t="s">
        <v>8220</v>
      </c>
      <c r="G1937" t="s">
        <v>8223</v>
      </c>
      <c r="H1937" t="s">
        <v>8245</v>
      </c>
      <c r="I1937" s="12">
        <v>42399.824097222227</v>
      </c>
      <c r="J1937" s="12">
        <v>42349.824097222227</v>
      </c>
      <c r="K1937" t="b">
        <v>0</v>
      </c>
      <c r="L1937">
        <v>1</v>
      </c>
      <c r="M1937" t="b">
        <v>0</v>
      </c>
      <c r="N1937" s="15" t="s">
        <v>8311</v>
      </c>
      <c r="O1937" t="s">
        <v>8313</v>
      </c>
    </row>
    <row r="1938" spans="1:15" ht="64" x14ac:dyDescent="0.2">
      <c r="A1938">
        <v>772</v>
      </c>
      <c r="B1938" s="3" t="s">
        <v>773</v>
      </c>
      <c r="C1938" s="3" t="s">
        <v>4882</v>
      </c>
      <c r="D1938" s="6">
        <v>1500</v>
      </c>
      <c r="E1938" s="8">
        <v>50</v>
      </c>
      <c r="F1938" t="s">
        <v>8220</v>
      </c>
      <c r="G1938" t="s">
        <v>8223</v>
      </c>
      <c r="H1938" t="s">
        <v>8245</v>
      </c>
      <c r="I1938" s="12">
        <v>40118.165972222225</v>
      </c>
      <c r="J1938" s="12">
        <v>40068.056932870371</v>
      </c>
      <c r="K1938" t="b">
        <v>0</v>
      </c>
      <c r="L1938">
        <v>1</v>
      </c>
      <c r="M1938" t="b">
        <v>0</v>
      </c>
      <c r="N1938" s="15" t="s">
        <v>8311</v>
      </c>
      <c r="O1938" t="s">
        <v>8313</v>
      </c>
    </row>
    <row r="1939" spans="1:15" ht="48" x14ac:dyDescent="0.2">
      <c r="A1939">
        <v>773</v>
      </c>
      <c r="B1939" s="3" t="s">
        <v>774</v>
      </c>
      <c r="C1939" s="3" t="s">
        <v>4883</v>
      </c>
      <c r="D1939" s="6">
        <v>3759</v>
      </c>
      <c r="E1939" s="8">
        <v>32</v>
      </c>
      <c r="F1939" t="s">
        <v>8220</v>
      </c>
      <c r="G1939" t="s">
        <v>8224</v>
      </c>
      <c r="H1939" t="s">
        <v>8246</v>
      </c>
      <c r="I1939" s="12">
        <v>42134.959027777775</v>
      </c>
      <c r="J1939" s="12">
        <v>42100.735937499994</v>
      </c>
      <c r="K1939" t="b">
        <v>0</v>
      </c>
      <c r="L1939">
        <v>2</v>
      </c>
      <c r="M1939" t="b">
        <v>0</v>
      </c>
      <c r="N1939" s="15" t="s">
        <v>8311</v>
      </c>
      <c r="O1939" t="s">
        <v>8313</v>
      </c>
    </row>
    <row r="1940" spans="1:15" ht="48" x14ac:dyDescent="0.2">
      <c r="A1940">
        <v>774</v>
      </c>
      <c r="B1940" s="3" t="s">
        <v>775</v>
      </c>
      <c r="C1940" s="3" t="s">
        <v>4884</v>
      </c>
      <c r="D1940" s="6">
        <v>500</v>
      </c>
      <c r="E1940" s="8">
        <v>351</v>
      </c>
      <c r="F1940" t="s">
        <v>8220</v>
      </c>
      <c r="G1940" t="s">
        <v>8223</v>
      </c>
      <c r="H1940" t="s">
        <v>8245</v>
      </c>
      <c r="I1940" s="12">
        <v>41693.780300925922</v>
      </c>
      <c r="J1940" s="12">
        <v>41663.780300925922</v>
      </c>
      <c r="K1940" t="b">
        <v>0</v>
      </c>
      <c r="L1940">
        <v>9</v>
      </c>
      <c r="M1940" t="b">
        <v>0</v>
      </c>
      <c r="N1940" s="15" t="s">
        <v>8311</v>
      </c>
      <c r="O1940" t="s">
        <v>8313</v>
      </c>
    </row>
    <row r="1941" spans="1:15" ht="48" x14ac:dyDescent="0.2">
      <c r="A1941">
        <v>775</v>
      </c>
      <c r="B1941" s="3" t="s">
        <v>776</v>
      </c>
      <c r="C1941" s="3" t="s">
        <v>4885</v>
      </c>
      <c r="D1941" s="6">
        <v>10000</v>
      </c>
      <c r="E1941" s="8">
        <v>170</v>
      </c>
      <c r="F1941" t="s">
        <v>8220</v>
      </c>
      <c r="G1941" t="s">
        <v>8223</v>
      </c>
      <c r="H1941" t="s">
        <v>8245</v>
      </c>
      <c r="I1941" s="12">
        <v>40893.060127314813</v>
      </c>
      <c r="J1941" s="12">
        <v>40863.060127314813</v>
      </c>
      <c r="K1941" t="b">
        <v>0</v>
      </c>
      <c r="L1941">
        <v>5</v>
      </c>
      <c r="M1941" t="b">
        <v>0</v>
      </c>
      <c r="N1941" s="15" t="s">
        <v>8311</v>
      </c>
      <c r="O1941" t="s">
        <v>8313</v>
      </c>
    </row>
    <row r="1942" spans="1:15" ht="48" x14ac:dyDescent="0.2">
      <c r="A1942">
        <v>776</v>
      </c>
      <c r="B1942" s="3" t="s">
        <v>777</v>
      </c>
      <c r="C1942" s="3" t="s">
        <v>4886</v>
      </c>
      <c r="D1942" s="6">
        <v>7000</v>
      </c>
      <c r="E1942" s="8">
        <v>3598</v>
      </c>
      <c r="F1942" t="s">
        <v>8220</v>
      </c>
      <c r="G1942" t="s">
        <v>8223</v>
      </c>
      <c r="H1942" t="s">
        <v>8245</v>
      </c>
      <c r="I1942" s="12">
        <v>42288.208333333328</v>
      </c>
      <c r="J1942" s="12">
        <v>42250.685706018514</v>
      </c>
      <c r="K1942" t="b">
        <v>0</v>
      </c>
      <c r="L1942">
        <v>57</v>
      </c>
      <c r="M1942" t="b">
        <v>0</v>
      </c>
      <c r="N1942" s="15" t="s">
        <v>8311</v>
      </c>
      <c r="O1942" t="s">
        <v>8313</v>
      </c>
    </row>
    <row r="1943" spans="1:15" ht="48" x14ac:dyDescent="0.2">
      <c r="A1943">
        <v>777</v>
      </c>
      <c r="B1943" s="3" t="s">
        <v>778</v>
      </c>
      <c r="C1943" s="3" t="s">
        <v>4887</v>
      </c>
      <c r="D1943" s="6">
        <v>3000</v>
      </c>
      <c r="E1943" s="8">
        <v>21</v>
      </c>
      <c r="F1943" t="s">
        <v>8220</v>
      </c>
      <c r="G1943" t="s">
        <v>8223</v>
      </c>
      <c r="H1943" t="s">
        <v>8245</v>
      </c>
      <c r="I1943" s="12">
        <v>41486.981215277774</v>
      </c>
      <c r="J1943" s="12">
        <v>41456.981215277774</v>
      </c>
      <c r="K1943" t="b">
        <v>0</v>
      </c>
      <c r="L1943">
        <v>3</v>
      </c>
      <c r="M1943" t="b">
        <v>0</v>
      </c>
      <c r="N1943" s="15" t="s">
        <v>8311</v>
      </c>
      <c r="O1943" t="s">
        <v>8313</v>
      </c>
    </row>
    <row r="1944" spans="1:15" ht="48" x14ac:dyDescent="0.2">
      <c r="A1944">
        <v>778</v>
      </c>
      <c r="B1944" s="3" t="s">
        <v>779</v>
      </c>
      <c r="C1944" s="3" t="s">
        <v>4888</v>
      </c>
      <c r="D1944" s="6">
        <v>500</v>
      </c>
      <c r="E1944" s="8">
        <v>2</v>
      </c>
      <c r="F1944" t="s">
        <v>8220</v>
      </c>
      <c r="G1944" t="s">
        <v>8223</v>
      </c>
      <c r="H1944" t="s">
        <v>8245</v>
      </c>
      <c r="I1944" s="12">
        <v>41759.702314814815</v>
      </c>
      <c r="J1944" s="12">
        <v>41729.702314814815</v>
      </c>
      <c r="K1944" t="b">
        <v>0</v>
      </c>
      <c r="L1944">
        <v>1</v>
      </c>
      <c r="M1944" t="b">
        <v>0</v>
      </c>
      <c r="N1944" s="15" t="s">
        <v>8311</v>
      </c>
      <c r="O1944" t="s">
        <v>8313</v>
      </c>
    </row>
    <row r="1945" spans="1:15" ht="48" x14ac:dyDescent="0.2">
      <c r="A1945">
        <v>779</v>
      </c>
      <c r="B1945" s="3" t="s">
        <v>780</v>
      </c>
      <c r="C1945" s="3" t="s">
        <v>4889</v>
      </c>
      <c r="D1945" s="6">
        <v>15000</v>
      </c>
      <c r="E1945" s="8">
        <v>400</v>
      </c>
      <c r="F1945" t="s">
        <v>8220</v>
      </c>
      <c r="G1945" t="s">
        <v>8223</v>
      </c>
      <c r="H1945" t="s">
        <v>8245</v>
      </c>
      <c r="I1945" s="12">
        <v>40466.166666666664</v>
      </c>
      <c r="J1945" s="12">
        <v>40436.68408564815</v>
      </c>
      <c r="K1945" t="b">
        <v>0</v>
      </c>
      <c r="L1945">
        <v>6</v>
      </c>
      <c r="M1945" t="b">
        <v>0</v>
      </c>
      <c r="N1945" s="15" t="s">
        <v>8311</v>
      </c>
      <c r="O1945" t="s">
        <v>8313</v>
      </c>
    </row>
    <row r="1946" spans="1:15" ht="48" x14ac:dyDescent="0.2">
      <c r="A1946">
        <v>1344</v>
      </c>
      <c r="B1946" s="3" t="s">
        <v>1345</v>
      </c>
      <c r="C1946" s="3" t="s">
        <v>5454</v>
      </c>
      <c r="D1946" s="6">
        <v>1500</v>
      </c>
      <c r="E1946" s="8">
        <v>5666</v>
      </c>
      <c r="F1946" t="s">
        <v>8218</v>
      </c>
      <c r="G1946" t="s">
        <v>8228</v>
      </c>
      <c r="H1946" t="s">
        <v>8250</v>
      </c>
      <c r="I1946" s="12">
        <v>42551.789803240739</v>
      </c>
      <c r="J1946" s="12">
        <v>42522.789803240739</v>
      </c>
      <c r="K1946" t="b">
        <v>0</v>
      </c>
      <c r="L1946">
        <v>139</v>
      </c>
      <c r="M1946" t="b">
        <v>1</v>
      </c>
      <c r="N1946" s="15" t="s">
        <v>8311</v>
      </c>
      <c r="O1946" t="s">
        <v>8312</v>
      </c>
    </row>
    <row r="1947" spans="1:15" ht="48" x14ac:dyDescent="0.2">
      <c r="A1947">
        <v>1345</v>
      </c>
      <c r="B1947" s="3" t="s">
        <v>1346</v>
      </c>
      <c r="C1947" s="3" t="s">
        <v>5455</v>
      </c>
      <c r="D1947" s="6">
        <v>300</v>
      </c>
      <c r="E1947" s="8">
        <v>375</v>
      </c>
      <c r="F1947" t="s">
        <v>8218</v>
      </c>
      <c r="G1947" t="s">
        <v>8223</v>
      </c>
      <c r="H1947" t="s">
        <v>8245</v>
      </c>
      <c r="I1947" s="12">
        <v>41834.814340277779</v>
      </c>
      <c r="J1947" s="12">
        <v>41799.814340277779</v>
      </c>
      <c r="K1947" t="b">
        <v>0</v>
      </c>
      <c r="L1947">
        <v>7</v>
      </c>
      <c r="M1947" t="b">
        <v>1</v>
      </c>
      <c r="N1947" s="15" t="s">
        <v>8311</v>
      </c>
      <c r="O1947" t="s">
        <v>8312</v>
      </c>
    </row>
    <row r="1948" spans="1:15" ht="48" x14ac:dyDescent="0.2">
      <c r="A1948">
        <v>1346</v>
      </c>
      <c r="B1948" s="3" t="s">
        <v>1347</v>
      </c>
      <c r="C1948" s="3" t="s">
        <v>5456</v>
      </c>
      <c r="D1948" s="6">
        <v>4900</v>
      </c>
      <c r="E1948" s="8">
        <v>7219</v>
      </c>
      <c r="F1948" t="s">
        <v>8218</v>
      </c>
      <c r="G1948" t="s">
        <v>8223</v>
      </c>
      <c r="H1948" t="s">
        <v>8245</v>
      </c>
      <c r="I1948" s="12">
        <v>41452.075821759259</v>
      </c>
      <c r="J1948" s="12">
        <v>41422.075821759259</v>
      </c>
      <c r="K1948" t="b">
        <v>0</v>
      </c>
      <c r="L1948">
        <v>149</v>
      </c>
      <c r="M1948" t="b">
        <v>1</v>
      </c>
      <c r="N1948" s="15" t="s">
        <v>8311</v>
      </c>
      <c r="O1948" t="s">
        <v>8312</v>
      </c>
    </row>
    <row r="1949" spans="1:15" ht="48" x14ac:dyDescent="0.2">
      <c r="A1949">
        <v>1347</v>
      </c>
      <c r="B1949" s="3" t="s">
        <v>1348</v>
      </c>
      <c r="C1949" s="3" t="s">
        <v>5457</v>
      </c>
      <c r="D1949" s="6">
        <v>2500</v>
      </c>
      <c r="E1949" s="8">
        <v>2555</v>
      </c>
      <c r="F1949" t="s">
        <v>8218</v>
      </c>
      <c r="G1949" t="s">
        <v>8223</v>
      </c>
      <c r="H1949" t="s">
        <v>8245</v>
      </c>
      <c r="I1949" s="12">
        <v>42070.638020833328</v>
      </c>
      <c r="J1949" s="12">
        <v>42040.638020833328</v>
      </c>
      <c r="K1949" t="b">
        <v>0</v>
      </c>
      <c r="L1949">
        <v>31</v>
      </c>
      <c r="M1949" t="b">
        <v>1</v>
      </c>
      <c r="N1949" s="15" t="s">
        <v>8311</v>
      </c>
      <c r="O1949" t="s">
        <v>8312</v>
      </c>
    </row>
    <row r="1950" spans="1:15" ht="48" x14ac:dyDescent="0.2">
      <c r="A1950">
        <v>1348</v>
      </c>
      <c r="B1950" s="3" t="s">
        <v>1349</v>
      </c>
      <c r="C1950" s="3" t="s">
        <v>5458</v>
      </c>
      <c r="D1950" s="6">
        <v>5875</v>
      </c>
      <c r="E1950" s="8">
        <v>5985</v>
      </c>
      <c r="F1950" t="s">
        <v>8218</v>
      </c>
      <c r="G1950" t="s">
        <v>8223</v>
      </c>
      <c r="H1950" t="s">
        <v>8245</v>
      </c>
      <c r="I1950" s="12">
        <v>41991.506168981476</v>
      </c>
      <c r="J1950" s="12">
        <v>41963.506168981476</v>
      </c>
      <c r="K1950" t="b">
        <v>0</v>
      </c>
      <c r="L1950">
        <v>26</v>
      </c>
      <c r="M1950" t="b">
        <v>1</v>
      </c>
      <c r="N1950" s="15" t="s">
        <v>8311</v>
      </c>
      <c r="O1950" t="s">
        <v>8312</v>
      </c>
    </row>
    <row r="1951" spans="1:15" ht="48" x14ac:dyDescent="0.2">
      <c r="A1951">
        <v>1349</v>
      </c>
      <c r="B1951" s="3" t="s">
        <v>1350</v>
      </c>
      <c r="C1951" s="3" t="s">
        <v>5459</v>
      </c>
      <c r="D1951" s="6">
        <v>5000</v>
      </c>
      <c r="E1951" s="8">
        <v>10210</v>
      </c>
      <c r="F1951" t="s">
        <v>8218</v>
      </c>
      <c r="G1951" t="s">
        <v>8228</v>
      </c>
      <c r="H1951" t="s">
        <v>8250</v>
      </c>
      <c r="I1951" s="12">
        <v>42354.290972222225</v>
      </c>
      <c r="J1951" s="12">
        <v>42317.33258101852</v>
      </c>
      <c r="K1951" t="b">
        <v>0</v>
      </c>
      <c r="L1951">
        <v>172</v>
      </c>
      <c r="M1951" t="b">
        <v>1</v>
      </c>
      <c r="N1951" s="15" t="s">
        <v>8311</v>
      </c>
      <c r="O1951" t="s">
        <v>8312</v>
      </c>
    </row>
    <row r="1952" spans="1:15" ht="48" x14ac:dyDescent="0.2">
      <c r="A1952">
        <v>1350</v>
      </c>
      <c r="B1952" s="3" t="s">
        <v>1351</v>
      </c>
      <c r="C1952" s="3" t="s">
        <v>5460</v>
      </c>
      <c r="D1952" s="6">
        <v>5000</v>
      </c>
      <c r="E1952" s="8">
        <v>5202.5</v>
      </c>
      <c r="F1952" t="s">
        <v>8218</v>
      </c>
      <c r="G1952" t="s">
        <v>8223</v>
      </c>
      <c r="H1952" t="s">
        <v>8245</v>
      </c>
      <c r="I1952" s="12">
        <v>42364.013124999998</v>
      </c>
      <c r="J1952" s="12">
        <v>42334.013124999998</v>
      </c>
      <c r="K1952" t="b">
        <v>0</v>
      </c>
      <c r="L1952">
        <v>78</v>
      </c>
      <c r="M1952" t="b">
        <v>1</v>
      </c>
      <c r="N1952" s="15" t="s">
        <v>8311</v>
      </c>
      <c r="O1952" t="s">
        <v>8312</v>
      </c>
    </row>
    <row r="1953" spans="1:15" ht="32" x14ac:dyDescent="0.2">
      <c r="A1953">
        <v>1351</v>
      </c>
      <c r="B1953" s="3" t="s">
        <v>1352</v>
      </c>
      <c r="C1953" s="3" t="s">
        <v>5461</v>
      </c>
      <c r="D1953" s="6">
        <v>20000</v>
      </c>
      <c r="E1953" s="8">
        <v>20253</v>
      </c>
      <c r="F1953" t="s">
        <v>8218</v>
      </c>
      <c r="G1953" t="s">
        <v>8223</v>
      </c>
      <c r="H1953" t="s">
        <v>8245</v>
      </c>
      <c r="I1953" s="12">
        <v>42412.74009259259</v>
      </c>
      <c r="J1953" s="12">
        <v>42382.74009259259</v>
      </c>
      <c r="K1953" t="b">
        <v>0</v>
      </c>
      <c r="L1953">
        <v>120</v>
      </c>
      <c r="M1953" t="b">
        <v>1</v>
      </c>
      <c r="N1953" s="15" t="s">
        <v>8311</v>
      </c>
      <c r="O1953" t="s">
        <v>8312</v>
      </c>
    </row>
    <row r="1954" spans="1:15" ht="48" x14ac:dyDescent="0.2">
      <c r="A1954">
        <v>1352</v>
      </c>
      <c r="B1954" s="3" t="s">
        <v>1353</v>
      </c>
      <c r="C1954" s="3" t="s">
        <v>5462</v>
      </c>
      <c r="D1954" s="6">
        <v>10000</v>
      </c>
      <c r="E1954" s="8">
        <v>13614</v>
      </c>
      <c r="F1954" t="s">
        <v>8218</v>
      </c>
      <c r="G1954" t="s">
        <v>8223</v>
      </c>
      <c r="H1954" t="s">
        <v>8245</v>
      </c>
      <c r="I1954" s="12">
        <v>42252.165972222225</v>
      </c>
      <c r="J1954" s="12">
        <v>42200.578310185185</v>
      </c>
      <c r="K1954" t="b">
        <v>0</v>
      </c>
      <c r="L1954">
        <v>227</v>
      </c>
      <c r="M1954" t="b">
        <v>1</v>
      </c>
      <c r="N1954" s="15" t="s">
        <v>8311</v>
      </c>
      <c r="O1954" t="s">
        <v>8312</v>
      </c>
    </row>
    <row r="1955" spans="1:15" ht="32" x14ac:dyDescent="0.2">
      <c r="A1955">
        <v>1353</v>
      </c>
      <c r="B1955" s="3" t="s">
        <v>1354</v>
      </c>
      <c r="C1955" s="3" t="s">
        <v>5463</v>
      </c>
      <c r="D1955" s="6">
        <v>1000</v>
      </c>
      <c r="E1955" s="8">
        <v>1336</v>
      </c>
      <c r="F1955" t="s">
        <v>8218</v>
      </c>
      <c r="G1955" t="s">
        <v>8223</v>
      </c>
      <c r="H1955" t="s">
        <v>8245</v>
      </c>
      <c r="I1955" s="12">
        <v>41344</v>
      </c>
      <c r="J1955" s="12">
        <v>41309.11791666667</v>
      </c>
      <c r="K1955" t="b">
        <v>0</v>
      </c>
      <c r="L1955">
        <v>42</v>
      </c>
      <c r="M1955" t="b">
        <v>1</v>
      </c>
      <c r="N1955" s="15" t="s">
        <v>8311</v>
      </c>
      <c r="O1955" t="s">
        <v>8312</v>
      </c>
    </row>
    <row r="1956" spans="1:15" ht="48" x14ac:dyDescent="0.2">
      <c r="A1956">
        <v>1354</v>
      </c>
      <c r="B1956" s="3" t="s">
        <v>1355</v>
      </c>
      <c r="C1956" s="3" t="s">
        <v>5464</v>
      </c>
      <c r="D1956" s="6">
        <v>1200</v>
      </c>
      <c r="E1956" s="8">
        <v>1563</v>
      </c>
      <c r="F1956" t="s">
        <v>8218</v>
      </c>
      <c r="G1956" t="s">
        <v>8224</v>
      </c>
      <c r="H1956" t="s">
        <v>8246</v>
      </c>
      <c r="I1956" s="12">
        <v>42532.807627314818</v>
      </c>
      <c r="J1956" s="12">
        <v>42502.807627314818</v>
      </c>
      <c r="K1956" t="b">
        <v>0</v>
      </c>
      <c r="L1956">
        <v>64</v>
      </c>
      <c r="M1956" t="b">
        <v>1</v>
      </c>
      <c r="N1956" s="15" t="s">
        <v>8311</v>
      </c>
      <c r="O1956" t="s">
        <v>8312</v>
      </c>
    </row>
    <row r="1957" spans="1:15" ht="48" x14ac:dyDescent="0.2">
      <c r="A1957">
        <v>1355</v>
      </c>
      <c r="B1957" s="3" t="s">
        <v>1356</v>
      </c>
      <c r="C1957" s="3" t="s">
        <v>5465</v>
      </c>
      <c r="D1957" s="6">
        <v>2500</v>
      </c>
      <c r="E1957" s="8">
        <v>3067</v>
      </c>
      <c r="F1957" t="s">
        <v>8218</v>
      </c>
      <c r="G1957" t="s">
        <v>8224</v>
      </c>
      <c r="H1957" t="s">
        <v>8246</v>
      </c>
      <c r="I1957" s="12">
        <v>41243.416666666664</v>
      </c>
      <c r="J1957" s="12">
        <v>41213.254687499997</v>
      </c>
      <c r="K1957" t="b">
        <v>0</v>
      </c>
      <c r="L1957">
        <v>121</v>
      </c>
      <c r="M1957" t="b">
        <v>1</v>
      </c>
      <c r="N1957" s="15" t="s">
        <v>8311</v>
      </c>
      <c r="O1957" t="s">
        <v>8312</v>
      </c>
    </row>
    <row r="1958" spans="1:15" ht="48" x14ac:dyDescent="0.2">
      <c r="A1958">
        <v>1356</v>
      </c>
      <c r="B1958" s="3" t="s">
        <v>1357</v>
      </c>
      <c r="C1958" s="3" t="s">
        <v>5466</v>
      </c>
      <c r="D1958" s="6">
        <v>3400</v>
      </c>
      <c r="E1958" s="8">
        <v>6215.56</v>
      </c>
      <c r="F1958" t="s">
        <v>8218</v>
      </c>
      <c r="G1958" t="s">
        <v>8223</v>
      </c>
      <c r="H1958" t="s">
        <v>8245</v>
      </c>
      <c r="I1958" s="12">
        <v>41460.038888888892</v>
      </c>
      <c r="J1958" s="12">
        <v>41430.038888888892</v>
      </c>
      <c r="K1958" t="b">
        <v>0</v>
      </c>
      <c r="L1958">
        <v>87</v>
      </c>
      <c r="M1958" t="b">
        <v>1</v>
      </c>
      <c r="N1958" s="15" t="s">
        <v>8311</v>
      </c>
      <c r="O1958" t="s">
        <v>8312</v>
      </c>
    </row>
    <row r="1959" spans="1:15" ht="48" x14ac:dyDescent="0.2">
      <c r="A1959">
        <v>1357</v>
      </c>
      <c r="B1959" s="3" t="s">
        <v>1358</v>
      </c>
      <c r="C1959" s="3" t="s">
        <v>5467</v>
      </c>
      <c r="D1959" s="6">
        <v>2000</v>
      </c>
      <c r="E1959" s="8">
        <v>2506</v>
      </c>
      <c r="F1959" t="s">
        <v>8218</v>
      </c>
      <c r="G1959" t="s">
        <v>8223</v>
      </c>
      <c r="H1959" t="s">
        <v>8245</v>
      </c>
      <c r="I1959" s="12">
        <v>41334.249305555553</v>
      </c>
      <c r="J1959" s="12">
        <v>41304.962233796294</v>
      </c>
      <c r="K1959" t="b">
        <v>0</v>
      </c>
      <c r="L1959">
        <v>65</v>
      </c>
      <c r="M1959" t="b">
        <v>1</v>
      </c>
      <c r="N1959" s="15" t="s">
        <v>8311</v>
      </c>
      <c r="O1959" t="s">
        <v>8312</v>
      </c>
    </row>
    <row r="1960" spans="1:15" ht="48" x14ac:dyDescent="0.2">
      <c r="A1960">
        <v>1358</v>
      </c>
      <c r="B1960" s="3" t="s">
        <v>1359</v>
      </c>
      <c r="C1960" s="3" t="s">
        <v>5468</v>
      </c>
      <c r="D1960" s="6">
        <v>3000</v>
      </c>
      <c r="E1960" s="8">
        <v>3350</v>
      </c>
      <c r="F1960" t="s">
        <v>8218</v>
      </c>
      <c r="G1960" t="s">
        <v>8223</v>
      </c>
      <c r="H1960" t="s">
        <v>8245</v>
      </c>
      <c r="I1960" s="12">
        <v>40719.570868055554</v>
      </c>
      <c r="J1960" s="12">
        <v>40689.570868055554</v>
      </c>
      <c r="K1960" t="b">
        <v>0</v>
      </c>
      <c r="L1960">
        <v>49</v>
      </c>
      <c r="M1960" t="b">
        <v>1</v>
      </c>
      <c r="N1960" s="15" t="s">
        <v>8311</v>
      </c>
      <c r="O1960" t="s">
        <v>8312</v>
      </c>
    </row>
    <row r="1961" spans="1:15" ht="48" x14ac:dyDescent="0.2">
      <c r="A1961">
        <v>1359</v>
      </c>
      <c r="B1961" s="3" t="s">
        <v>1360</v>
      </c>
      <c r="C1961" s="3" t="s">
        <v>5469</v>
      </c>
      <c r="D1961" s="6">
        <v>660</v>
      </c>
      <c r="E1961" s="8">
        <v>764</v>
      </c>
      <c r="F1961" t="s">
        <v>8218</v>
      </c>
      <c r="G1961" t="s">
        <v>8223</v>
      </c>
      <c r="H1961" t="s">
        <v>8245</v>
      </c>
      <c r="I1961" s="12">
        <v>40730.814699074072</v>
      </c>
      <c r="J1961" s="12">
        <v>40668.814699074072</v>
      </c>
      <c r="K1961" t="b">
        <v>0</v>
      </c>
      <c r="L1961">
        <v>19</v>
      </c>
      <c r="M1961" t="b">
        <v>1</v>
      </c>
      <c r="N1961" s="15" t="s">
        <v>8311</v>
      </c>
      <c r="O1961" t="s">
        <v>8312</v>
      </c>
    </row>
    <row r="1962" spans="1:15" ht="32" x14ac:dyDescent="0.2">
      <c r="A1962">
        <v>1360</v>
      </c>
      <c r="B1962" s="3" t="s">
        <v>1361</v>
      </c>
      <c r="C1962" s="3" t="s">
        <v>5470</v>
      </c>
      <c r="D1962" s="6">
        <v>1500</v>
      </c>
      <c r="E1962" s="8">
        <v>2598</v>
      </c>
      <c r="F1962" t="s">
        <v>8218</v>
      </c>
      <c r="G1962" t="s">
        <v>8223</v>
      </c>
      <c r="H1962" t="s">
        <v>8245</v>
      </c>
      <c r="I1962" s="12">
        <v>41123.900694444441</v>
      </c>
      <c r="J1962" s="12">
        <v>41095.900694444441</v>
      </c>
      <c r="K1962" t="b">
        <v>0</v>
      </c>
      <c r="L1962">
        <v>81</v>
      </c>
      <c r="M1962" t="b">
        <v>1</v>
      </c>
      <c r="N1962" s="15" t="s">
        <v>8311</v>
      </c>
      <c r="O1962" t="s">
        <v>8312</v>
      </c>
    </row>
    <row r="1963" spans="1:15" ht="48" x14ac:dyDescent="0.2">
      <c r="A1963">
        <v>1361</v>
      </c>
      <c r="B1963" s="3" t="s">
        <v>1362</v>
      </c>
      <c r="C1963" s="3" t="s">
        <v>5471</v>
      </c>
      <c r="D1963" s="6">
        <v>6000</v>
      </c>
      <c r="E1963" s="8">
        <v>7559</v>
      </c>
      <c r="F1963" t="s">
        <v>8218</v>
      </c>
      <c r="G1963" t="s">
        <v>8224</v>
      </c>
      <c r="H1963" t="s">
        <v>8246</v>
      </c>
      <c r="I1963" s="12">
        <v>41811.717268518521</v>
      </c>
      <c r="J1963" s="12">
        <v>41781.717268518521</v>
      </c>
      <c r="K1963" t="b">
        <v>0</v>
      </c>
      <c r="L1963">
        <v>264</v>
      </c>
      <c r="M1963" t="b">
        <v>1</v>
      </c>
      <c r="N1963" s="15" t="s">
        <v>8311</v>
      </c>
      <c r="O1963" t="s">
        <v>8312</v>
      </c>
    </row>
    <row r="1964" spans="1:15" ht="32" x14ac:dyDescent="0.2">
      <c r="A1964">
        <v>1362</v>
      </c>
      <c r="B1964" s="3" t="s">
        <v>1363</v>
      </c>
      <c r="C1964" s="3" t="s">
        <v>5472</v>
      </c>
      <c r="D1964" s="6">
        <v>1000</v>
      </c>
      <c r="E1964" s="8">
        <v>1091</v>
      </c>
      <c r="F1964" t="s">
        <v>8218</v>
      </c>
      <c r="G1964" t="s">
        <v>8223</v>
      </c>
      <c r="H1964" t="s">
        <v>8245</v>
      </c>
      <c r="I1964" s="12">
        <v>41524.934386574074</v>
      </c>
      <c r="J1964" s="12">
        <v>41464.934386574074</v>
      </c>
      <c r="K1964" t="b">
        <v>0</v>
      </c>
      <c r="L1964">
        <v>25</v>
      </c>
      <c r="M1964" t="b">
        <v>1</v>
      </c>
      <c r="N1964" s="15" t="s">
        <v>8311</v>
      </c>
      <c r="O1964" t="s">
        <v>8312</v>
      </c>
    </row>
    <row r="1965" spans="1:15" ht="48" x14ac:dyDescent="0.2">
      <c r="A1965">
        <v>1363</v>
      </c>
      <c r="B1965" s="3" t="s">
        <v>1364</v>
      </c>
      <c r="C1965" s="3" t="s">
        <v>5473</v>
      </c>
      <c r="D1965" s="6">
        <v>200</v>
      </c>
      <c r="E1965" s="8">
        <v>200</v>
      </c>
      <c r="F1965" t="s">
        <v>8218</v>
      </c>
      <c r="G1965" t="s">
        <v>8223</v>
      </c>
      <c r="H1965" t="s">
        <v>8245</v>
      </c>
      <c r="I1965" s="12">
        <v>42415.332638888889</v>
      </c>
      <c r="J1965" s="12">
        <v>42396.8440625</v>
      </c>
      <c r="K1965" t="b">
        <v>0</v>
      </c>
      <c r="L1965">
        <v>5</v>
      </c>
      <c r="M1965" t="b">
        <v>1</v>
      </c>
      <c r="N1965" s="15" t="s">
        <v>8311</v>
      </c>
      <c r="O1965" t="s">
        <v>8312</v>
      </c>
    </row>
    <row r="1966" spans="1:15" ht="48" x14ac:dyDescent="0.2">
      <c r="A1966">
        <v>1404</v>
      </c>
      <c r="B1966" s="3" t="s">
        <v>1405</v>
      </c>
      <c r="C1966" s="3" t="s">
        <v>5514</v>
      </c>
      <c r="D1966" s="6">
        <v>14500</v>
      </c>
      <c r="E1966" s="8">
        <v>241</v>
      </c>
      <c r="F1966" t="s">
        <v>8220</v>
      </c>
      <c r="G1966" t="s">
        <v>8224</v>
      </c>
      <c r="H1966" t="s">
        <v>8246</v>
      </c>
      <c r="I1966" s="12">
        <v>42057.510243055556</v>
      </c>
      <c r="J1966" s="12">
        <v>42032.510243055556</v>
      </c>
      <c r="K1966" t="b">
        <v>1</v>
      </c>
      <c r="L1966">
        <v>5</v>
      </c>
      <c r="M1966" t="b">
        <v>0</v>
      </c>
      <c r="N1966" s="15" t="s">
        <v>8311</v>
      </c>
      <c r="O1966" t="s">
        <v>8330</v>
      </c>
    </row>
    <row r="1967" spans="1:15" ht="32" x14ac:dyDescent="0.2">
      <c r="A1967">
        <v>1405</v>
      </c>
      <c r="B1967" s="3" t="s">
        <v>1406</v>
      </c>
      <c r="C1967" s="3" t="s">
        <v>5515</v>
      </c>
      <c r="D1967" s="6">
        <v>25000</v>
      </c>
      <c r="E1967" s="8">
        <v>105</v>
      </c>
      <c r="F1967" t="s">
        <v>8220</v>
      </c>
      <c r="G1967" t="s">
        <v>8223</v>
      </c>
      <c r="H1967" t="s">
        <v>8245</v>
      </c>
      <c r="I1967" s="12">
        <v>41971.722233796296</v>
      </c>
      <c r="J1967" s="12">
        <v>41941.680567129632</v>
      </c>
      <c r="K1967" t="b">
        <v>1</v>
      </c>
      <c r="L1967">
        <v>17</v>
      </c>
      <c r="M1967" t="b">
        <v>0</v>
      </c>
      <c r="N1967" s="15" t="s">
        <v>8311</v>
      </c>
      <c r="O1967" t="s">
        <v>8330</v>
      </c>
    </row>
    <row r="1968" spans="1:15" ht="16" x14ac:dyDescent="0.2">
      <c r="A1968">
        <v>1406</v>
      </c>
      <c r="B1968" s="3" t="s">
        <v>1407</v>
      </c>
      <c r="C1968" s="3" t="s">
        <v>5516</v>
      </c>
      <c r="D1968" s="6">
        <v>12000</v>
      </c>
      <c r="E1968" s="8">
        <v>15</v>
      </c>
      <c r="F1968" t="s">
        <v>8220</v>
      </c>
      <c r="G1968" t="s">
        <v>8236</v>
      </c>
      <c r="H1968" t="s">
        <v>8248</v>
      </c>
      <c r="I1968" s="12">
        <v>42350.416666666672</v>
      </c>
      <c r="J1968" s="12">
        <v>42297.432951388888</v>
      </c>
      <c r="K1968" t="b">
        <v>0</v>
      </c>
      <c r="L1968">
        <v>3</v>
      </c>
      <c r="M1968" t="b">
        <v>0</v>
      </c>
      <c r="N1968" s="15" t="s">
        <v>8311</v>
      </c>
      <c r="O1968" t="s">
        <v>8330</v>
      </c>
    </row>
    <row r="1969" spans="1:15" ht="48" x14ac:dyDescent="0.2">
      <c r="A1969">
        <v>1407</v>
      </c>
      <c r="B1969" s="3" t="s">
        <v>1408</v>
      </c>
      <c r="C1969" s="3" t="s">
        <v>5517</v>
      </c>
      <c r="D1969" s="6">
        <v>3000</v>
      </c>
      <c r="E1969" s="8">
        <v>15</v>
      </c>
      <c r="F1969" t="s">
        <v>8220</v>
      </c>
      <c r="G1969" t="s">
        <v>8223</v>
      </c>
      <c r="H1969" t="s">
        <v>8245</v>
      </c>
      <c r="I1969" s="12">
        <v>41863.536782407406</v>
      </c>
      <c r="J1969" s="12">
        <v>41838.536782407406</v>
      </c>
      <c r="K1969" t="b">
        <v>0</v>
      </c>
      <c r="L1969">
        <v>2</v>
      </c>
      <c r="M1969" t="b">
        <v>0</v>
      </c>
      <c r="N1969" s="15" t="s">
        <v>8311</v>
      </c>
      <c r="O1969" t="s">
        <v>8330</v>
      </c>
    </row>
    <row r="1970" spans="1:15" ht="48" x14ac:dyDescent="0.2">
      <c r="A1970">
        <v>1408</v>
      </c>
      <c r="B1970" s="3" t="s">
        <v>1409</v>
      </c>
      <c r="C1970" s="3" t="s">
        <v>5518</v>
      </c>
      <c r="D1970" s="6">
        <v>1000</v>
      </c>
      <c r="E1970" s="8">
        <v>72</v>
      </c>
      <c r="F1970" t="s">
        <v>8220</v>
      </c>
      <c r="G1970" t="s">
        <v>8224</v>
      </c>
      <c r="H1970" t="s">
        <v>8246</v>
      </c>
      <c r="I1970" s="12">
        <v>42321.913842592592</v>
      </c>
      <c r="J1970" s="12">
        <v>42291.872175925921</v>
      </c>
      <c r="K1970" t="b">
        <v>0</v>
      </c>
      <c r="L1970">
        <v>6</v>
      </c>
      <c r="M1970" t="b">
        <v>0</v>
      </c>
      <c r="N1970" s="15" t="s">
        <v>8311</v>
      </c>
      <c r="O1970" t="s">
        <v>8330</v>
      </c>
    </row>
    <row r="1971" spans="1:15" ht="48" x14ac:dyDescent="0.2">
      <c r="A1971">
        <v>1409</v>
      </c>
      <c r="B1971" s="3" t="s">
        <v>1410</v>
      </c>
      <c r="C1971" s="3" t="s">
        <v>5519</v>
      </c>
      <c r="D1971" s="6">
        <v>4000</v>
      </c>
      <c r="E1971" s="8">
        <v>0</v>
      </c>
      <c r="F1971" t="s">
        <v>8220</v>
      </c>
      <c r="G1971" t="s">
        <v>8223</v>
      </c>
      <c r="H1971" t="s">
        <v>8245</v>
      </c>
      <c r="I1971" s="12">
        <v>42005.175173611111</v>
      </c>
      <c r="J1971" s="12">
        <v>41945.133506944447</v>
      </c>
      <c r="K1971" t="b">
        <v>0</v>
      </c>
      <c r="L1971">
        <v>0</v>
      </c>
      <c r="M1971" t="b">
        <v>0</v>
      </c>
      <c r="N1971" s="15" t="s">
        <v>8311</v>
      </c>
      <c r="O1971" t="s">
        <v>8330</v>
      </c>
    </row>
    <row r="1972" spans="1:15" ht="48" x14ac:dyDescent="0.2">
      <c r="A1972">
        <v>1410</v>
      </c>
      <c r="B1972" s="3" t="s">
        <v>1411</v>
      </c>
      <c r="C1972" s="3" t="s">
        <v>5520</v>
      </c>
      <c r="D1972" s="6">
        <v>6000</v>
      </c>
      <c r="E1972" s="8">
        <v>1</v>
      </c>
      <c r="F1972" t="s">
        <v>8220</v>
      </c>
      <c r="G1972" t="s">
        <v>8236</v>
      </c>
      <c r="H1972" t="s">
        <v>8248</v>
      </c>
      <c r="I1972" s="12">
        <v>42524.318518518514</v>
      </c>
      <c r="J1972" s="12">
        <v>42479.318518518514</v>
      </c>
      <c r="K1972" t="b">
        <v>0</v>
      </c>
      <c r="L1972">
        <v>1</v>
      </c>
      <c r="M1972" t="b">
        <v>0</v>
      </c>
      <c r="N1972" s="15" t="s">
        <v>8311</v>
      </c>
      <c r="O1972" t="s">
        <v>8330</v>
      </c>
    </row>
    <row r="1973" spans="1:15" ht="48" x14ac:dyDescent="0.2">
      <c r="A1973">
        <v>1411</v>
      </c>
      <c r="B1973" s="3" t="s">
        <v>1412</v>
      </c>
      <c r="C1973" s="3" t="s">
        <v>5521</v>
      </c>
      <c r="D1973" s="6">
        <v>3000</v>
      </c>
      <c r="E1973" s="8">
        <v>7</v>
      </c>
      <c r="F1973" t="s">
        <v>8220</v>
      </c>
      <c r="G1973" t="s">
        <v>8224</v>
      </c>
      <c r="H1973" t="s">
        <v>8246</v>
      </c>
      <c r="I1973" s="12">
        <v>42041.059027777781</v>
      </c>
      <c r="J1973" s="12">
        <v>42013.059027777781</v>
      </c>
      <c r="K1973" t="b">
        <v>0</v>
      </c>
      <c r="L1973">
        <v>3</v>
      </c>
      <c r="M1973" t="b">
        <v>0</v>
      </c>
      <c r="N1973" s="15" t="s">
        <v>8311</v>
      </c>
      <c r="O1973" t="s">
        <v>8330</v>
      </c>
    </row>
    <row r="1974" spans="1:15" ht="32" x14ac:dyDescent="0.2">
      <c r="A1974">
        <v>1412</v>
      </c>
      <c r="B1974" s="3" t="s">
        <v>1413</v>
      </c>
      <c r="C1974" s="3" t="s">
        <v>5522</v>
      </c>
      <c r="D1974" s="6">
        <v>7000</v>
      </c>
      <c r="E1974" s="8">
        <v>320</v>
      </c>
      <c r="F1974" t="s">
        <v>8220</v>
      </c>
      <c r="G1974" t="s">
        <v>8223</v>
      </c>
      <c r="H1974" t="s">
        <v>8245</v>
      </c>
      <c r="I1974" s="12">
        <v>41977.063645833332</v>
      </c>
      <c r="J1974" s="12">
        <v>41947.063645833332</v>
      </c>
      <c r="K1974" t="b">
        <v>0</v>
      </c>
      <c r="L1974">
        <v>13</v>
      </c>
      <c r="M1974" t="b">
        <v>0</v>
      </c>
      <c r="N1974" s="15" t="s">
        <v>8311</v>
      </c>
      <c r="O1974" t="s">
        <v>8330</v>
      </c>
    </row>
    <row r="1975" spans="1:15" ht="48" x14ac:dyDescent="0.2">
      <c r="A1975">
        <v>1413</v>
      </c>
      <c r="B1975" s="3" t="s">
        <v>1414</v>
      </c>
      <c r="C1975" s="3" t="s">
        <v>5523</v>
      </c>
      <c r="D1975" s="6">
        <v>2000</v>
      </c>
      <c r="E1975" s="8">
        <v>100</v>
      </c>
      <c r="F1975" t="s">
        <v>8220</v>
      </c>
      <c r="G1975" t="s">
        <v>8236</v>
      </c>
      <c r="H1975" t="s">
        <v>8248</v>
      </c>
      <c r="I1975" s="12">
        <v>42420.437152777777</v>
      </c>
      <c r="J1975" s="12">
        <v>42360.437152777777</v>
      </c>
      <c r="K1975" t="b">
        <v>0</v>
      </c>
      <c r="L1975">
        <v>1</v>
      </c>
      <c r="M1975" t="b">
        <v>0</v>
      </c>
      <c r="N1975" s="15" t="s">
        <v>8311</v>
      </c>
      <c r="O1975" t="s">
        <v>8330</v>
      </c>
    </row>
    <row r="1976" spans="1:15" ht="48" x14ac:dyDescent="0.2">
      <c r="A1976">
        <v>1414</v>
      </c>
      <c r="B1976" s="3" t="s">
        <v>1415</v>
      </c>
      <c r="C1976" s="3" t="s">
        <v>5524</v>
      </c>
      <c r="D1976" s="6">
        <v>500</v>
      </c>
      <c r="E1976" s="8">
        <v>1</v>
      </c>
      <c r="F1976" t="s">
        <v>8220</v>
      </c>
      <c r="G1976" t="s">
        <v>8223</v>
      </c>
      <c r="H1976" t="s">
        <v>8245</v>
      </c>
      <c r="I1976" s="12">
        <v>42738.25309027778</v>
      </c>
      <c r="J1976" s="12">
        <v>42708.25309027778</v>
      </c>
      <c r="K1976" t="b">
        <v>0</v>
      </c>
      <c r="L1976">
        <v>1</v>
      </c>
      <c r="M1976" t="b">
        <v>0</v>
      </c>
      <c r="N1976" s="15" t="s">
        <v>8311</v>
      </c>
      <c r="O1976" t="s">
        <v>8330</v>
      </c>
    </row>
    <row r="1977" spans="1:15" ht="48" x14ac:dyDescent="0.2">
      <c r="A1977">
        <v>1415</v>
      </c>
      <c r="B1977" s="3" t="s">
        <v>1416</v>
      </c>
      <c r="C1977" s="3" t="s">
        <v>5525</v>
      </c>
      <c r="D1977" s="6">
        <v>4400</v>
      </c>
      <c r="E1977" s="8">
        <v>800</v>
      </c>
      <c r="F1977" t="s">
        <v>8220</v>
      </c>
      <c r="G1977" t="s">
        <v>8223</v>
      </c>
      <c r="H1977" t="s">
        <v>8245</v>
      </c>
      <c r="I1977" s="12">
        <v>42232.675821759258</v>
      </c>
      <c r="J1977" s="12">
        <v>42192.675821759258</v>
      </c>
      <c r="K1977" t="b">
        <v>0</v>
      </c>
      <c r="L1977">
        <v>9</v>
      </c>
      <c r="M1977" t="b">
        <v>0</v>
      </c>
      <c r="N1977" s="15" t="s">
        <v>8311</v>
      </c>
      <c r="O1977" t="s">
        <v>8330</v>
      </c>
    </row>
    <row r="1978" spans="1:15" ht="48" x14ac:dyDescent="0.2">
      <c r="A1978">
        <v>1416</v>
      </c>
      <c r="B1978" s="3" t="s">
        <v>1417</v>
      </c>
      <c r="C1978" s="3" t="s">
        <v>5526</v>
      </c>
      <c r="D1978" s="6">
        <v>50000</v>
      </c>
      <c r="E1978" s="8">
        <v>0</v>
      </c>
      <c r="F1978" t="s">
        <v>8220</v>
      </c>
      <c r="G1978" t="s">
        <v>8223</v>
      </c>
      <c r="H1978" t="s">
        <v>8245</v>
      </c>
      <c r="I1978" s="12">
        <v>42329.967812499999</v>
      </c>
      <c r="J1978" s="12">
        <v>42299.926145833335</v>
      </c>
      <c r="K1978" t="b">
        <v>0</v>
      </c>
      <c r="L1978">
        <v>0</v>
      </c>
      <c r="M1978" t="b">
        <v>0</v>
      </c>
      <c r="N1978" s="15" t="s">
        <v>8311</v>
      </c>
      <c r="O1978" t="s">
        <v>8330</v>
      </c>
    </row>
    <row r="1979" spans="1:15" ht="48" x14ac:dyDescent="0.2">
      <c r="A1979">
        <v>1417</v>
      </c>
      <c r="B1979" s="3" t="s">
        <v>1418</v>
      </c>
      <c r="C1979" s="3" t="s">
        <v>5527</v>
      </c>
      <c r="D1979" s="6">
        <v>4500</v>
      </c>
      <c r="E1979" s="8">
        <v>55</v>
      </c>
      <c r="F1979" t="s">
        <v>8220</v>
      </c>
      <c r="G1979" t="s">
        <v>8223</v>
      </c>
      <c r="H1979" t="s">
        <v>8245</v>
      </c>
      <c r="I1979" s="12">
        <v>42262.465972222228</v>
      </c>
      <c r="J1979" s="12">
        <v>42232.15016203704</v>
      </c>
      <c r="K1979" t="b">
        <v>0</v>
      </c>
      <c r="L1979">
        <v>2</v>
      </c>
      <c r="M1979" t="b">
        <v>0</v>
      </c>
      <c r="N1979" s="15" t="s">
        <v>8311</v>
      </c>
      <c r="O1979" t="s">
        <v>8330</v>
      </c>
    </row>
    <row r="1980" spans="1:15" ht="64" x14ac:dyDescent="0.2">
      <c r="A1980">
        <v>1418</v>
      </c>
      <c r="B1980" s="3" t="s">
        <v>1419</v>
      </c>
      <c r="C1980" s="3" t="s">
        <v>5528</v>
      </c>
      <c r="D1980" s="6">
        <v>3000</v>
      </c>
      <c r="E1980" s="8">
        <v>6</v>
      </c>
      <c r="F1980" t="s">
        <v>8220</v>
      </c>
      <c r="G1980" t="s">
        <v>8226</v>
      </c>
      <c r="H1980" t="s">
        <v>8248</v>
      </c>
      <c r="I1980" s="12">
        <v>42425.456412037034</v>
      </c>
      <c r="J1980" s="12">
        <v>42395.456412037034</v>
      </c>
      <c r="K1980" t="b">
        <v>0</v>
      </c>
      <c r="L1980">
        <v>1</v>
      </c>
      <c r="M1980" t="b">
        <v>0</v>
      </c>
      <c r="N1980" s="15" t="s">
        <v>8311</v>
      </c>
      <c r="O1980" t="s">
        <v>8330</v>
      </c>
    </row>
    <row r="1981" spans="1:15" ht="48" x14ac:dyDescent="0.2">
      <c r="A1981">
        <v>1419</v>
      </c>
      <c r="B1981" s="3" t="s">
        <v>1420</v>
      </c>
      <c r="C1981" s="3" t="s">
        <v>5529</v>
      </c>
      <c r="D1981" s="6">
        <v>6300</v>
      </c>
      <c r="E1981" s="8">
        <v>445</v>
      </c>
      <c r="F1981" t="s">
        <v>8220</v>
      </c>
      <c r="G1981" t="s">
        <v>8223</v>
      </c>
      <c r="H1981" t="s">
        <v>8245</v>
      </c>
      <c r="I1981" s="12">
        <v>42652.456238425926</v>
      </c>
      <c r="J1981" s="12">
        <v>42622.456238425926</v>
      </c>
      <c r="K1981" t="b">
        <v>0</v>
      </c>
      <c r="L1981">
        <v>10</v>
      </c>
      <c r="M1981" t="b">
        <v>0</v>
      </c>
      <c r="N1981" s="15" t="s">
        <v>8311</v>
      </c>
      <c r="O1981" t="s">
        <v>8330</v>
      </c>
    </row>
    <row r="1982" spans="1:15" ht="16" x14ac:dyDescent="0.2">
      <c r="A1982">
        <v>1420</v>
      </c>
      <c r="B1982" s="3" t="s">
        <v>1421</v>
      </c>
      <c r="C1982" s="3" t="s">
        <v>5530</v>
      </c>
      <c r="D1982" s="6">
        <v>110</v>
      </c>
      <c r="E1982" s="8">
        <v>3</v>
      </c>
      <c r="F1982" t="s">
        <v>8220</v>
      </c>
      <c r="G1982" t="s">
        <v>8223</v>
      </c>
      <c r="H1982" t="s">
        <v>8245</v>
      </c>
      <c r="I1982" s="12">
        <v>42549.667662037042</v>
      </c>
      <c r="J1982" s="12">
        <v>42524.667662037042</v>
      </c>
      <c r="K1982" t="b">
        <v>0</v>
      </c>
      <c r="L1982">
        <v>3</v>
      </c>
      <c r="M1982" t="b">
        <v>0</v>
      </c>
      <c r="N1982" s="15" t="s">
        <v>8311</v>
      </c>
      <c r="O1982" t="s">
        <v>8330</v>
      </c>
    </row>
    <row r="1983" spans="1:15" ht="48" x14ac:dyDescent="0.2">
      <c r="A1983">
        <v>1421</v>
      </c>
      <c r="B1983" s="3" t="s">
        <v>1422</v>
      </c>
      <c r="C1983" s="3" t="s">
        <v>5531</v>
      </c>
      <c r="D1983" s="6">
        <v>200000</v>
      </c>
      <c r="E1983" s="8">
        <v>200</v>
      </c>
      <c r="F1983" t="s">
        <v>8220</v>
      </c>
      <c r="G1983" t="s">
        <v>8234</v>
      </c>
      <c r="H1983" t="s">
        <v>8254</v>
      </c>
      <c r="I1983" s="12">
        <v>42043.915613425925</v>
      </c>
      <c r="J1983" s="12">
        <v>42013.915613425925</v>
      </c>
      <c r="K1983" t="b">
        <v>0</v>
      </c>
      <c r="L1983">
        <v>2</v>
      </c>
      <c r="M1983" t="b">
        <v>0</v>
      </c>
      <c r="N1983" s="15" t="s">
        <v>8311</v>
      </c>
      <c r="O1983" t="s">
        <v>8330</v>
      </c>
    </row>
    <row r="1984" spans="1:15" ht="48" x14ac:dyDescent="0.2">
      <c r="A1984">
        <v>1422</v>
      </c>
      <c r="B1984" s="3" t="s">
        <v>1423</v>
      </c>
      <c r="C1984" s="3" t="s">
        <v>5532</v>
      </c>
      <c r="D1984" s="6">
        <v>25000</v>
      </c>
      <c r="E1984" s="8">
        <v>26</v>
      </c>
      <c r="F1984" t="s">
        <v>8220</v>
      </c>
      <c r="G1984" t="s">
        <v>8227</v>
      </c>
      <c r="H1984" t="s">
        <v>8249</v>
      </c>
      <c r="I1984" s="12">
        <v>42634.239629629628</v>
      </c>
      <c r="J1984" s="12">
        <v>42604.239629629628</v>
      </c>
      <c r="K1984" t="b">
        <v>0</v>
      </c>
      <c r="L1984">
        <v>2</v>
      </c>
      <c r="M1984" t="b">
        <v>0</v>
      </c>
      <c r="N1984" s="15" t="s">
        <v>8311</v>
      </c>
      <c r="O1984" t="s">
        <v>8330</v>
      </c>
    </row>
    <row r="1985" spans="1:15" ht="48" x14ac:dyDescent="0.2">
      <c r="A1985">
        <v>1423</v>
      </c>
      <c r="B1985" s="3" t="s">
        <v>1424</v>
      </c>
      <c r="C1985" s="3" t="s">
        <v>5533</v>
      </c>
      <c r="D1985" s="6">
        <v>30000</v>
      </c>
      <c r="E1985" s="8">
        <v>100</v>
      </c>
      <c r="F1985" t="s">
        <v>8220</v>
      </c>
      <c r="G1985" t="s">
        <v>8225</v>
      </c>
      <c r="H1985" t="s">
        <v>8247</v>
      </c>
      <c r="I1985" s="12">
        <v>42370.360312500001</v>
      </c>
      <c r="J1985" s="12">
        <v>42340.360312500001</v>
      </c>
      <c r="K1985" t="b">
        <v>0</v>
      </c>
      <c r="L1985">
        <v>1</v>
      </c>
      <c r="M1985" t="b">
        <v>0</v>
      </c>
      <c r="N1985" s="15" t="s">
        <v>8311</v>
      </c>
      <c r="O1985" t="s">
        <v>8330</v>
      </c>
    </row>
    <row r="1986" spans="1:15" ht="48" x14ac:dyDescent="0.2">
      <c r="A1986">
        <v>1424</v>
      </c>
      <c r="B1986" s="3" t="s">
        <v>1425</v>
      </c>
      <c r="C1986" s="3" t="s">
        <v>5534</v>
      </c>
      <c r="D1986" s="6">
        <v>7500</v>
      </c>
      <c r="E1986" s="8">
        <v>1527</v>
      </c>
      <c r="F1986" t="s">
        <v>8220</v>
      </c>
      <c r="G1986" t="s">
        <v>8223</v>
      </c>
      <c r="H1986" t="s">
        <v>8245</v>
      </c>
      <c r="I1986" s="12">
        <v>42689.759282407409</v>
      </c>
      <c r="J1986" s="12">
        <v>42676.717615740738</v>
      </c>
      <c r="K1986" t="b">
        <v>0</v>
      </c>
      <c r="L1986">
        <v>14</v>
      </c>
      <c r="M1986" t="b">
        <v>0</v>
      </c>
      <c r="N1986" s="15" t="s">
        <v>8311</v>
      </c>
      <c r="O1986" t="s">
        <v>8330</v>
      </c>
    </row>
    <row r="1987" spans="1:15" ht="48" x14ac:dyDescent="0.2">
      <c r="A1987">
        <v>1425</v>
      </c>
      <c r="B1987" s="3" t="s">
        <v>1426</v>
      </c>
      <c r="C1987" s="3" t="s">
        <v>5535</v>
      </c>
      <c r="D1987" s="6">
        <v>13000</v>
      </c>
      <c r="E1987" s="8">
        <v>0</v>
      </c>
      <c r="F1987" t="s">
        <v>8220</v>
      </c>
      <c r="G1987" t="s">
        <v>8223</v>
      </c>
      <c r="H1987" t="s">
        <v>8245</v>
      </c>
      <c r="I1987" s="12">
        <v>42123.131469907406</v>
      </c>
      <c r="J1987" s="12">
        <v>42093.131469907406</v>
      </c>
      <c r="K1987" t="b">
        <v>0</v>
      </c>
      <c r="L1987">
        <v>0</v>
      </c>
      <c r="M1987" t="b">
        <v>0</v>
      </c>
      <c r="N1987" s="15" t="s">
        <v>8311</v>
      </c>
      <c r="O1987" t="s">
        <v>8330</v>
      </c>
    </row>
    <row r="1988" spans="1:15" ht="48" x14ac:dyDescent="0.2">
      <c r="A1988">
        <v>1426</v>
      </c>
      <c r="B1988" s="3" t="s">
        <v>1427</v>
      </c>
      <c r="C1988" s="3" t="s">
        <v>5536</v>
      </c>
      <c r="D1988" s="6">
        <v>1000</v>
      </c>
      <c r="E1988" s="8">
        <v>0</v>
      </c>
      <c r="F1988" t="s">
        <v>8220</v>
      </c>
      <c r="G1988" t="s">
        <v>8235</v>
      </c>
      <c r="H1988" t="s">
        <v>8248</v>
      </c>
      <c r="I1988" s="12">
        <v>42240.390277777777</v>
      </c>
      <c r="J1988" s="12">
        <v>42180.390277777777</v>
      </c>
      <c r="K1988" t="b">
        <v>0</v>
      </c>
      <c r="L1988">
        <v>0</v>
      </c>
      <c r="M1988" t="b">
        <v>0</v>
      </c>
      <c r="N1988" s="15" t="s">
        <v>8311</v>
      </c>
      <c r="O1988" t="s">
        <v>8330</v>
      </c>
    </row>
    <row r="1989" spans="1:15" ht="48" x14ac:dyDescent="0.2">
      <c r="A1989">
        <v>1427</v>
      </c>
      <c r="B1989" s="3" t="s">
        <v>1428</v>
      </c>
      <c r="C1989" s="3" t="s">
        <v>5537</v>
      </c>
      <c r="D1989" s="6">
        <v>5000</v>
      </c>
      <c r="E1989" s="8">
        <v>419</v>
      </c>
      <c r="F1989" t="s">
        <v>8220</v>
      </c>
      <c r="G1989" t="s">
        <v>8235</v>
      </c>
      <c r="H1989" t="s">
        <v>8248</v>
      </c>
      <c r="I1989" s="12">
        <v>42631.851678240739</v>
      </c>
      <c r="J1989" s="12">
        <v>42601.851678240739</v>
      </c>
      <c r="K1989" t="b">
        <v>0</v>
      </c>
      <c r="L1989">
        <v>4</v>
      </c>
      <c r="M1989" t="b">
        <v>0</v>
      </c>
      <c r="N1989" s="15" t="s">
        <v>8311</v>
      </c>
      <c r="O1989" t="s">
        <v>8330</v>
      </c>
    </row>
    <row r="1990" spans="1:15" ht="48" x14ac:dyDescent="0.2">
      <c r="A1990">
        <v>1428</v>
      </c>
      <c r="B1990" s="3" t="s">
        <v>1429</v>
      </c>
      <c r="C1990" s="3" t="s">
        <v>5538</v>
      </c>
      <c r="D1990" s="6">
        <v>1000</v>
      </c>
      <c r="E1990" s="8">
        <v>45</v>
      </c>
      <c r="F1990" t="s">
        <v>8220</v>
      </c>
      <c r="G1990" t="s">
        <v>8226</v>
      </c>
      <c r="H1990" t="s">
        <v>8248</v>
      </c>
      <c r="I1990" s="12">
        <v>42462.338159722218</v>
      </c>
      <c r="J1990" s="12">
        <v>42432.379826388889</v>
      </c>
      <c r="K1990" t="b">
        <v>0</v>
      </c>
      <c r="L1990">
        <v>3</v>
      </c>
      <c r="M1990" t="b">
        <v>0</v>
      </c>
      <c r="N1990" s="15" t="s">
        <v>8311</v>
      </c>
      <c r="O1990" t="s">
        <v>8330</v>
      </c>
    </row>
    <row r="1991" spans="1:15" ht="32" x14ac:dyDescent="0.2">
      <c r="A1991">
        <v>1429</v>
      </c>
      <c r="B1991" s="3" t="s">
        <v>1430</v>
      </c>
      <c r="C1991" s="3" t="s">
        <v>5539</v>
      </c>
      <c r="D1991" s="6">
        <v>10000</v>
      </c>
      <c r="E1991" s="8">
        <v>0</v>
      </c>
      <c r="F1991" t="s">
        <v>8220</v>
      </c>
      <c r="G1991" t="s">
        <v>8223</v>
      </c>
      <c r="H1991" t="s">
        <v>8245</v>
      </c>
      <c r="I1991" s="12">
        <v>42104.060671296291</v>
      </c>
      <c r="J1991" s="12">
        <v>42074.060671296291</v>
      </c>
      <c r="K1991" t="b">
        <v>0</v>
      </c>
      <c r="L1991">
        <v>0</v>
      </c>
      <c r="M1991" t="b">
        <v>0</v>
      </c>
      <c r="N1991" s="15" t="s">
        <v>8311</v>
      </c>
      <c r="O1991" t="s">
        <v>8330</v>
      </c>
    </row>
    <row r="1992" spans="1:15" ht="48" x14ac:dyDescent="0.2">
      <c r="A1992">
        <v>1430</v>
      </c>
      <c r="B1992" s="3" t="s">
        <v>1431</v>
      </c>
      <c r="C1992" s="3" t="s">
        <v>5540</v>
      </c>
      <c r="D1992" s="6">
        <v>5000</v>
      </c>
      <c r="E1992" s="8">
        <v>403</v>
      </c>
      <c r="F1992" t="s">
        <v>8220</v>
      </c>
      <c r="G1992" t="s">
        <v>8223</v>
      </c>
      <c r="H1992" t="s">
        <v>8245</v>
      </c>
      <c r="I1992" s="12">
        <v>41992.813518518517</v>
      </c>
      <c r="J1992" s="12">
        <v>41961.813518518517</v>
      </c>
      <c r="K1992" t="b">
        <v>0</v>
      </c>
      <c r="L1992">
        <v>5</v>
      </c>
      <c r="M1992" t="b">
        <v>0</v>
      </c>
      <c r="N1992" s="15" t="s">
        <v>8311</v>
      </c>
      <c r="O1992" t="s">
        <v>8330</v>
      </c>
    </row>
    <row r="1993" spans="1:15" ht="48" x14ac:dyDescent="0.2">
      <c r="A1993">
        <v>1431</v>
      </c>
      <c r="B1993" s="3" t="s">
        <v>1432</v>
      </c>
      <c r="C1993" s="3" t="s">
        <v>5541</v>
      </c>
      <c r="D1993" s="6">
        <v>17000</v>
      </c>
      <c r="E1993" s="8">
        <v>5431</v>
      </c>
      <c r="F1993" t="s">
        <v>8220</v>
      </c>
      <c r="G1993" t="s">
        <v>8223</v>
      </c>
      <c r="H1993" t="s">
        <v>8245</v>
      </c>
      <c r="I1993" s="12">
        <v>42334.252500000002</v>
      </c>
      <c r="J1993" s="12">
        <v>42304.210833333331</v>
      </c>
      <c r="K1993" t="b">
        <v>0</v>
      </c>
      <c r="L1993">
        <v>47</v>
      </c>
      <c r="M1993" t="b">
        <v>0</v>
      </c>
      <c r="N1993" s="15" t="s">
        <v>8311</v>
      </c>
      <c r="O1993" t="s">
        <v>8330</v>
      </c>
    </row>
    <row r="1994" spans="1:15" ht="48" x14ac:dyDescent="0.2">
      <c r="A1994">
        <v>1432</v>
      </c>
      <c r="B1994" s="3" t="s">
        <v>1433</v>
      </c>
      <c r="C1994" s="3" t="s">
        <v>5542</v>
      </c>
      <c r="D1994" s="6">
        <v>40000</v>
      </c>
      <c r="E1994" s="8">
        <v>0</v>
      </c>
      <c r="F1994" t="s">
        <v>8220</v>
      </c>
      <c r="G1994" t="s">
        <v>8223</v>
      </c>
      <c r="H1994" t="s">
        <v>8245</v>
      </c>
      <c r="I1994" s="12">
        <v>42205.780416666668</v>
      </c>
      <c r="J1994" s="12">
        <v>42175.780416666668</v>
      </c>
      <c r="K1994" t="b">
        <v>0</v>
      </c>
      <c r="L1994">
        <v>0</v>
      </c>
      <c r="M1994" t="b">
        <v>0</v>
      </c>
      <c r="N1994" s="15" t="s">
        <v>8311</v>
      </c>
      <c r="O1994" t="s">
        <v>8330</v>
      </c>
    </row>
    <row r="1995" spans="1:15" ht="48" x14ac:dyDescent="0.2">
      <c r="A1995">
        <v>1433</v>
      </c>
      <c r="B1995" s="3" t="s">
        <v>1434</v>
      </c>
      <c r="C1995" s="3" t="s">
        <v>5543</v>
      </c>
      <c r="D1995" s="6">
        <v>12000</v>
      </c>
      <c r="E1995" s="8">
        <v>805</v>
      </c>
      <c r="F1995" t="s">
        <v>8220</v>
      </c>
      <c r="G1995" t="s">
        <v>8236</v>
      </c>
      <c r="H1995" t="s">
        <v>8248</v>
      </c>
      <c r="I1995" s="12">
        <v>42714.458333333328</v>
      </c>
      <c r="J1995" s="12">
        <v>42673.625868055555</v>
      </c>
      <c r="K1995" t="b">
        <v>0</v>
      </c>
      <c r="L1995">
        <v>10</v>
      </c>
      <c r="M1995" t="b">
        <v>0</v>
      </c>
      <c r="N1995" s="15" t="s">
        <v>8311</v>
      </c>
      <c r="O1995" t="s">
        <v>8330</v>
      </c>
    </row>
    <row r="1996" spans="1:15" ht="48" x14ac:dyDescent="0.2">
      <c r="A1996">
        <v>1434</v>
      </c>
      <c r="B1996" s="3" t="s">
        <v>1435</v>
      </c>
      <c r="C1996" s="3" t="s">
        <v>5544</v>
      </c>
      <c r="D1996" s="6">
        <v>82000</v>
      </c>
      <c r="E1996" s="8">
        <v>8190</v>
      </c>
      <c r="F1996" t="s">
        <v>8220</v>
      </c>
      <c r="G1996" t="s">
        <v>8231</v>
      </c>
      <c r="H1996" t="s">
        <v>8252</v>
      </c>
      <c r="I1996" s="12">
        <v>42163.625</v>
      </c>
      <c r="J1996" s="12">
        <v>42142.767106481479</v>
      </c>
      <c r="K1996" t="b">
        <v>0</v>
      </c>
      <c r="L1996">
        <v>11</v>
      </c>
      <c r="M1996" t="b">
        <v>0</v>
      </c>
      <c r="N1996" s="15" t="s">
        <v>8311</v>
      </c>
      <c r="O1996" t="s">
        <v>8330</v>
      </c>
    </row>
    <row r="1997" spans="1:15" ht="32" x14ac:dyDescent="0.2">
      <c r="A1997">
        <v>1435</v>
      </c>
      <c r="B1997" s="3" t="s">
        <v>1436</v>
      </c>
      <c r="C1997" s="3" t="s">
        <v>5545</v>
      </c>
      <c r="D1997" s="6">
        <v>15000</v>
      </c>
      <c r="E1997" s="8">
        <v>15</v>
      </c>
      <c r="F1997" t="s">
        <v>8220</v>
      </c>
      <c r="G1997" t="s">
        <v>8236</v>
      </c>
      <c r="H1997" t="s">
        <v>8248</v>
      </c>
      <c r="I1997" s="12">
        <v>42288.780324074076</v>
      </c>
      <c r="J1997" s="12">
        <v>42258.780324074076</v>
      </c>
      <c r="K1997" t="b">
        <v>0</v>
      </c>
      <c r="L1997">
        <v>2</v>
      </c>
      <c r="M1997" t="b">
        <v>0</v>
      </c>
      <c r="N1997" s="15" t="s">
        <v>8311</v>
      </c>
      <c r="O1997" t="s">
        <v>8330</v>
      </c>
    </row>
    <row r="1998" spans="1:15" ht="48" x14ac:dyDescent="0.2">
      <c r="A1998">
        <v>1436</v>
      </c>
      <c r="B1998" s="3" t="s">
        <v>1437</v>
      </c>
      <c r="C1998" s="3" t="s">
        <v>5546</v>
      </c>
      <c r="D1998" s="6">
        <v>10000</v>
      </c>
      <c r="E1998" s="8">
        <v>77</v>
      </c>
      <c r="F1998" t="s">
        <v>8220</v>
      </c>
      <c r="G1998" t="s">
        <v>8235</v>
      </c>
      <c r="H1998" t="s">
        <v>8248</v>
      </c>
      <c r="I1998" s="12">
        <v>42421.35019675926</v>
      </c>
      <c r="J1998" s="12">
        <v>42391.35019675926</v>
      </c>
      <c r="K1998" t="b">
        <v>0</v>
      </c>
      <c r="L1998">
        <v>2</v>
      </c>
      <c r="M1998" t="b">
        <v>0</v>
      </c>
      <c r="N1998" s="15" t="s">
        <v>8311</v>
      </c>
      <c r="O1998" t="s">
        <v>8330</v>
      </c>
    </row>
    <row r="1999" spans="1:15" ht="48" x14ac:dyDescent="0.2">
      <c r="A1999">
        <v>1437</v>
      </c>
      <c r="B1999" s="3" t="s">
        <v>1438</v>
      </c>
      <c r="C1999" s="3" t="s">
        <v>5547</v>
      </c>
      <c r="D1999" s="6">
        <v>3000</v>
      </c>
      <c r="E1999" s="8">
        <v>807</v>
      </c>
      <c r="F1999" t="s">
        <v>8220</v>
      </c>
      <c r="G1999" t="s">
        <v>8223</v>
      </c>
      <c r="H1999" t="s">
        <v>8245</v>
      </c>
      <c r="I1999" s="12">
        <v>41833.207638888889</v>
      </c>
      <c r="J1999" s="12">
        <v>41796.531701388885</v>
      </c>
      <c r="K1999" t="b">
        <v>0</v>
      </c>
      <c r="L1999">
        <v>22</v>
      </c>
      <c r="M1999" t="b">
        <v>0</v>
      </c>
      <c r="N1999" s="15" t="s">
        <v>8311</v>
      </c>
      <c r="O1999" t="s">
        <v>8330</v>
      </c>
    </row>
    <row r="2000" spans="1:15" ht="48" x14ac:dyDescent="0.2">
      <c r="A2000">
        <v>1438</v>
      </c>
      <c r="B2000" s="3" t="s">
        <v>1439</v>
      </c>
      <c r="C2000" s="3" t="s">
        <v>5548</v>
      </c>
      <c r="D2000" s="6">
        <v>20000</v>
      </c>
      <c r="E2000" s="8">
        <v>600</v>
      </c>
      <c r="F2000" t="s">
        <v>8220</v>
      </c>
      <c r="G2000" t="s">
        <v>8231</v>
      </c>
      <c r="H2000" t="s">
        <v>8252</v>
      </c>
      <c r="I2000" s="12">
        <v>42487.579861111109</v>
      </c>
      <c r="J2000" s="12">
        <v>42457.871516203704</v>
      </c>
      <c r="K2000" t="b">
        <v>0</v>
      </c>
      <c r="L2000">
        <v>8</v>
      </c>
      <c r="M2000" t="b">
        <v>0</v>
      </c>
      <c r="N2000" s="15" t="s">
        <v>8311</v>
      </c>
      <c r="O2000" t="s">
        <v>8330</v>
      </c>
    </row>
    <row r="2001" spans="1:15" ht="48" x14ac:dyDescent="0.2">
      <c r="A2001">
        <v>1439</v>
      </c>
      <c r="B2001" s="3" t="s">
        <v>1440</v>
      </c>
      <c r="C2001" s="3" t="s">
        <v>5549</v>
      </c>
      <c r="D2001" s="6">
        <v>2725</v>
      </c>
      <c r="E2001" s="8">
        <v>180</v>
      </c>
      <c r="F2001" t="s">
        <v>8220</v>
      </c>
      <c r="G2001" t="s">
        <v>8228</v>
      </c>
      <c r="H2001" t="s">
        <v>8250</v>
      </c>
      <c r="I2001" s="12">
        <v>42070.829872685179</v>
      </c>
      <c r="J2001" s="12">
        <v>42040.829872685179</v>
      </c>
      <c r="K2001" t="b">
        <v>0</v>
      </c>
      <c r="L2001">
        <v>6</v>
      </c>
      <c r="M2001" t="b">
        <v>0</v>
      </c>
      <c r="N2001" s="15" t="s">
        <v>8311</v>
      </c>
      <c r="O2001" t="s">
        <v>8330</v>
      </c>
    </row>
    <row r="2002" spans="1:15" ht="48" x14ac:dyDescent="0.2">
      <c r="A2002">
        <v>1440</v>
      </c>
      <c r="B2002" s="3" t="s">
        <v>1441</v>
      </c>
      <c r="C2002" s="3" t="s">
        <v>5550</v>
      </c>
      <c r="D2002" s="6">
        <v>13000</v>
      </c>
      <c r="E2002" s="8">
        <v>1</v>
      </c>
      <c r="F2002" t="s">
        <v>8220</v>
      </c>
      <c r="G2002" t="s">
        <v>8236</v>
      </c>
      <c r="H2002" t="s">
        <v>8248</v>
      </c>
      <c r="I2002" s="12">
        <v>42516.748414351852</v>
      </c>
      <c r="J2002" s="12">
        <v>42486.748414351852</v>
      </c>
      <c r="K2002" t="b">
        <v>0</v>
      </c>
      <c r="L2002">
        <v>1</v>
      </c>
      <c r="M2002" t="b">
        <v>0</v>
      </c>
      <c r="N2002" s="15" t="s">
        <v>8311</v>
      </c>
      <c r="O2002" t="s">
        <v>8330</v>
      </c>
    </row>
    <row r="2003" spans="1:15" ht="48" x14ac:dyDescent="0.2">
      <c r="A2003">
        <v>1441</v>
      </c>
      <c r="B2003" s="3" t="s">
        <v>1442</v>
      </c>
      <c r="C2003" s="3" t="s">
        <v>5551</v>
      </c>
      <c r="D2003" s="6">
        <v>180000</v>
      </c>
      <c r="E2003" s="8">
        <v>2020</v>
      </c>
      <c r="F2003" t="s">
        <v>8220</v>
      </c>
      <c r="G2003" t="s">
        <v>8224</v>
      </c>
      <c r="H2003" t="s">
        <v>8246</v>
      </c>
      <c r="I2003" s="12">
        <v>42258.765844907408</v>
      </c>
      <c r="J2003" s="12">
        <v>42198.765844907408</v>
      </c>
      <c r="K2003" t="b">
        <v>0</v>
      </c>
      <c r="L2003">
        <v>3</v>
      </c>
      <c r="M2003" t="b">
        <v>0</v>
      </c>
      <c r="N2003" s="15" t="s">
        <v>8311</v>
      </c>
      <c r="O2003" t="s">
        <v>8330</v>
      </c>
    </row>
    <row r="2004" spans="1:15" ht="48" x14ac:dyDescent="0.2">
      <c r="A2004">
        <v>1442</v>
      </c>
      <c r="B2004" s="3" t="s">
        <v>1443</v>
      </c>
      <c r="C2004" s="3" t="s">
        <v>5552</v>
      </c>
      <c r="D2004" s="6">
        <v>1500</v>
      </c>
      <c r="E2004" s="8">
        <v>0</v>
      </c>
      <c r="F2004" t="s">
        <v>8220</v>
      </c>
      <c r="G2004" t="s">
        <v>8223</v>
      </c>
      <c r="H2004" t="s">
        <v>8245</v>
      </c>
      <c r="I2004" s="12">
        <v>42515.64534722222</v>
      </c>
      <c r="J2004" s="12">
        <v>42485.64534722222</v>
      </c>
      <c r="K2004" t="b">
        <v>0</v>
      </c>
      <c r="L2004">
        <v>0</v>
      </c>
      <c r="M2004" t="b">
        <v>0</v>
      </c>
      <c r="N2004" s="15" t="s">
        <v>8311</v>
      </c>
      <c r="O2004" t="s">
        <v>8330</v>
      </c>
    </row>
    <row r="2005" spans="1:15" ht="48" x14ac:dyDescent="0.2">
      <c r="A2005">
        <v>1443</v>
      </c>
      <c r="B2005" s="3" t="s">
        <v>1444</v>
      </c>
      <c r="C2005" s="3" t="s">
        <v>5553</v>
      </c>
      <c r="D2005" s="6">
        <v>13000</v>
      </c>
      <c r="E2005" s="8">
        <v>0</v>
      </c>
      <c r="F2005" t="s">
        <v>8220</v>
      </c>
      <c r="G2005" t="s">
        <v>8229</v>
      </c>
      <c r="H2005" t="s">
        <v>8248</v>
      </c>
      <c r="I2005" s="12">
        <v>42737.926030092596</v>
      </c>
      <c r="J2005" s="12">
        <v>42707.926030092596</v>
      </c>
      <c r="K2005" t="b">
        <v>0</v>
      </c>
      <c r="L2005">
        <v>0</v>
      </c>
      <c r="M2005" t="b">
        <v>0</v>
      </c>
      <c r="N2005" s="15" t="s">
        <v>8311</v>
      </c>
      <c r="O2005" t="s">
        <v>8330</v>
      </c>
    </row>
    <row r="2006" spans="1:15" ht="32" x14ac:dyDescent="0.2">
      <c r="A2006">
        <v>1444</v>
      </c>
      <c r="B2006" s="3" t="s">
        <v>1445</v>
      </c>
      <c r="C2006" s="3" t="s">
        <v>5554</v>
      </c>
      <c r="D2006" s="6">
        <v>4950</v>
      </c>
      <c r="E2006" s="8">
        <v>0</v>
      </c>
      <c r="F2006" t="s">
        <v>8220</v>
      </c>
      <c r="G2006" t="s">
        <v>8235</v>
      </c>
      <c r="H2006" t="s">
        <v>8248</v>
      </c>
      <c r="I2006" s="12">
        <v>42259.873402777783</v>
      </c>
      <c r="J2006" s="12">
        <v>42199.873402777783</v>
      </c>
      <c r="K2006" t="b">
        <v>0</v>
      </c>
      <c r="L2006">
        <v>0</v>
      </c>
      <c r="M2006" t="b">
        <v>0</v>
      </c>
      <c r="N2006" s="15" t="s">
        <v>8311</v>
      </c>
      <c r="O2006" t="s">
        <v>8330</v>
      </c>
    </row>
    <row r="2007" spans="1:15" ht="48" x14ac:dyDescent="0.2">
      <c r="A2007">
        <v>1445</v>
      </c>
      <c r="B2007" s="3" t="s">
        <v>1446</v>
      </c>
      <c r="C2007" s="3" t="s">
        <v>5555</v>
      </c>
      <c r="D2007" s="6">
        <v>130000</v>
      </c>
      <c r="E2007" s="8">
        <v>0</v>
      </c>
      <c r="F2007" t="s">
        <v>8220</v>
      </c>
      <c r="G2007" t="s">
        <v>8235</v>
      </c>
      <c r="H2007" t="s">
        <v>8248</v>
      </c>
      <c r="I2007" s="12">
        <v>42169.542303240742</v>
      </c>
      <c r="J2007" s="12">
        <v>42139.542303240742</v>
      </c>
      <c r="K2007" t="b">
        <v>0</v>
      </c>
      <c r="L2007">
        <v>0</v>
      </c>
      <c r="M2007" t="b">
        <v>0</v>
      </c>
      <c r="N2007" s="15" t="s">
        <v>8311</v>
      </c>
      <c r="O2007" t="s">
        <v>8330</v>
      </c>
    </row>
    <row r="2008" spans="1:15" ht="48" x14ac:dyDescent="0.2">
      <c r="A2008">
        <v>1446</v>
      </c>
      <c r="B2008" s="3" t="s">
        <v>1447</v>
      </c>
      <c r="C2008" s="3" t="s">
        <v>5556</v>
      </c>
      <c r="D2008" s="6">
        <v>900</v>
      </c>
      <c r="E2008" s="8">
        <v>0</v>
      </c>
      <c r="F2008" t="s">
        <v>8220</v>
      </c>
      <c r="G2008" t="s">
        <v>8236</v>
      </c>
      <c r="H2008" t="s">
        <v>8248</v>
      </c>
      <c r="I2008" s="12">
        <v>42481.447662037041</v>
      </c>
      <c r="J2008" s="12">
        <v>42461.447662037041</v>
      </c>
      <c r="K2008" t="b">
        <v>0</v>
      </c>
      <c r="L2008">
        <v>0</v>
      </c>
      <c r="M2008" t="b">
        <v>0</v>
      </c>
      <c r="N2008" s="15" t="s">
        <v>8311</v>
      </c>
      <c r="O2008" t="s">
        <v>8330</v>
      </c>
    </row>
    <row r="2009" spans="1:15" ht="32" x14ac:dyDescent="0.2">
      <c r="A2009">
        <v>1447</v>
      </c>
      <c r="B2009" s="3" t="s">
        <v>1448</v>
      </c>
      <c r="C2009" s="3" t="s">
        <v>5557</v>
      </c>
      <c r="D2009" s="6">
        <v>500000</v>
      </c>
      <c r="E2009" s="8">
        <v>75</v>
      </c>
      <c r="F2009" t="s">
        <v>8220</v>
      </c>
      <c r="G2009" t="s">
        <v>8223</v>
      </c>
      <c r="H2009" t="s">
        <v>8245</v>
      </c>
      <c r="I2009" s="12">
        <v>42559.730717592596</v>
      </c>
      <c r="J2009" s="12">
        <v>42529.730717592596</v>
      </c>
      <c r="K2009" t="b">
        <v>0</v>
      </c>
      <c r="L2009">
        <v>3</v>
      </c>
      <c r="M2009" t="b">
        <v>0</v>
      </c>
      <c r="N2009" s="15" t="s">
        <v>8311</v>
      </c>
      <c r="O2009" t="s">
        <v>8330</v>
      </c>
    </row>
    <row r="2010" spans="1:15" ht="48" x14ac:dyDescent="0.2">
      <c r="A2010">
        <v>1448</v>
      </c>
      <c r="B2010" s="3" t="s">
        <v>1449</v>
      </c>
      <c r="C2010" s="3" t="s">
        <v>5558</v>
      </c>
      <c r="D2010" s="6">
        <v>200000</v>
      </c>
      <c r="E2010" s="8">
        <v>0</v>
      </c>
      <c r="F2010" t="s">
        <v>8220</v>
      </c>
      <c r="G2010" t="s">
        <v>8225</v>
      </c>
      <c r="H2010" t="s">
        <v>8247</v>
      </c>
      <c r="I2010" s="12">
        <v>42146.225694444445</v>
      </c>
      <c r="J2010" s="12">
        <v>42115.936550925922</v>
      </c>
      <c r="K2010" t="b">
        <v>0</v>
      </c>
      <c r="L2010">
        <v>0</v>
      </c>
      <c r="M2010" t="b">
        <v>0</v>
      </c>
      <c r="N2010" s="15" t="s">
        <v>8311</v>
      </c>
      <c r="O2010" t="s">
        <v>8330</v>
      </c>
    </row>
    <row r="2011" spans="1:15" ht="48" x14ac:dyDescent="0.2">
      <c r="A2011">
        <v>1449</v>
      </c>
      <c r="B2011" s="3" t="s">
        <v>1450</v>
      </c>
      <c r="C2011" s="3" t="s">
        <v>5559</v>
      </c>
      <c r="D2011" s="6">
        <v>8888</v>
      </c>
      <c r="E2011" s="8">
        <v>0</v>
      </c>
      <c r="F2011" t="s">
        <v>8220</v>
      </c>
      <c r="G2011" t="s">
        <v>8223</v>
      </c>
      <c r="H2011" t="s">
        <v>8245</v>
      </c>
      <c r="I2011" s="12">
        <v>42134.811400462961</v>
      </c>
      <c r="J2011" s="12">
        <v>42086.811400462961</v>
      </c>
      <c r="K2011" t="b">
        <v>0</v>
      </c>
      <c r="L2011">
        <v>0</v>
      </c>
      <c r="M2011" t="b">
        <v>0</v>
      </c>
      <c r="N2011" s="15" t="s">
        <v>8311</v>
      </c>
      <c r="O2011" t="s">
        <v>8330</v>
      </c>
    </row>
    <row r="2012" spans="1:15" ht="48" x14ac:dyDescent="0.2">
      <c r="A2012">
        <v>1450</v>
      </c>
      <c r="B2012" s="3" t="s">
        <v>1451</v>
      </c>
      <c r="C2012" s="3" t="s">
        <v>5560</v>
      </c>
      <c r="D2012" s="6">
        <v>100000</v>
      </c>
      <c r="E2012" s="8">
        <v>1</v>
      </c>
      <c r="F2012" t="s">
        <v>8220</v>
      </c>
      <c r="G2012" t="s">
        <v>8223</v>
      </c>
      <c r="H2012" t="s">
        <v>8245</v>
      </c>
      <c r="I2012" s="12">
        <v>42420.171261574069</v>
      </c>
      <c r="J2012" s="12">
        <v>42390.171261574069</v>
      </c>
      <c r="K2012" t="b">
        <v>0</v>
      </c>
      <c r="L2012">
        <v>1</v>
      </c>
      <c r="M2012" t="b">
        <v>0</v>
      </c>
      <c r="N2012" s="15" t="s">
        <v>8311</v>
      </c>
      <c r="O2012" t="s">
        <v>8330</v>
      </c>
    </row>
    <row r="2013" spans="1:15" ht="32" x14ac:dyDescent="0.2">
      <c r="A2013">
        <v>1451</v>
      </c>
      <c r="B2013" s="3" t="s">
        <v>1452</v>
      </c>
      <c r="C2013" s="3" t="s">
        <v>5561</v>
      </c>
      <c r="D2013" s="6">
        <v>18950</v>
      </c>
      <c r="E2013" s="8">
        <v>2</v>
      </c>
      <c r="F2013" t="s">
        <v>8219</v>
      </c>
      <c r="G2013" t="s">
        <v>8223</v>
      </c>
      <c r="H2013" t="s">
        <v>8245</v>
      </c>
      <c r="I2013" s="12">
        <v>41962.00068287037</v>
      </c>
      <c r="J2013" s="12">
        <v>41931.959016203706</v>
      </c>
      <c r="K2013" t="b">
        <v>0</v>
      </c>
      <c r="L2013">
        <v>2</v>
      </c>
      <c r="M2013" t="b">
        <v>0</v>
      </c>
      <c r="N2013" s="15" t="s">
        <v>8311</v>
      </c>
      <c r="O2013" t="s">
        <v>8330</v>
      </c>
    </row>
    <row r="2014" spans="1:15" ht="32" x14ac:dyDescent="0.2">
      <c r="A2014">
        <v>1452</v>
      </c>
      <c r="B2014" s="3" t="s">
        <v>1453</v>
      </c>
      <c r="C2014" s="3" t="s">
        <v>5562</v>
      </c>
      <c r="D2014" s="6">
        <v>14000</v>
      </c>
      <c r="E2014" s="8">
        <v>0</v>
      </c>
      <c r="F2014" t="s">
        <v>8219</v>
      </c>
      <c r="G2014" t="s">
        <v>8223</v>
      </c>
      <c r="H2014" t="s">
        <v>8245</v>
      </c>
      <c r="I2014" s="12">
        <v>41848.703275462962</v>
      </c>
      <c r="J2014" s="12">
        <v>41818.703275462962</v>
      </c>
      <c r="K2014" t="b">
        <v>0</v>
      </c>
      <c r="L2014">
        <v>0</v>
      </c>
      <c r="M2014" t="b">
        <v>0</v>
      </c>
      <c r="N2014" s="15" t="s">
        <v>8311</v>
      </c>
      <c r="O2014" t="s">
        <v>8330</v>
      </c>
    </row>
    <row r="2015" spans="1:15" ht="48" x14ac:dyDescent="0.2">
      <c r="A2015">
        <v>1453</v>
      </c>
      <c r="B2015" s="3" t="s">
        <v>1454</v>
      </c>
      <c r="C2015" s="3" t="s">
        <v>5563</v>
      </c>
      <c r="D2015" s="6">
        <v>25000</v>
      </c>
      <c r="E2015" s="8">
        <v>0</v>
      </c>
      <c r="F2015" t="s">
        <v>8219</v>
      </c>
      <c r="G2015" t="s">
        <v>8229</v>
      </c>
      <c r="H2015" t="s">
        <v>8248</v>
      </c>
      <c r="I2015" s="12">
        <v>42840.654479166667</v>
      </c>
      <c r="J2015" s="12">
        <v>42795.696145833332</v>
      </c>
      <c r="K2015" t="b">
        <v>0</v>
      </c>
      <c r="L2015">
        <v>0</v>
      </c>
      <c r="M2015" t="b">
        <v>0</v>
      </c>
      <c r="N2015" s="15" t="s">
        <v>8311</v>
      </c>
      <c r="O2015" t="s">
        <v>8330</v>
      </c>
    </row>
    <row r="2016" spans="1:15" ht="48" x14ac:dyDescent="0.2">
      <c r="A2016">
        <v>1454</v>
      </c>
      <c r="B2016" s="3" t="s">
        <v>1455</v>
      </c>
      <c r="C2016" s="3" t="s">
        <v>5564</v>
      </c>
      <c r="D2016" s="6">
        <v>1750</v>
      </c>
      <c r="E2016" s="8">
        <v>15</v>
      </c>
      <c r="F2016" t="s">
        <v>8219</v>
      </c>
      <c r="G2016" t="s">
        <v>8226</v>
      </c>
      <c r="H2016" t="s">
        <v>8248</v>
      </c>
      <c r="I2016" s="12">
        <v>42484.915972222225</v>
      </c>
      <c r="J2016" s="12">
        <v>42463.866666666669</v>
      </c>
      <c r="K2016" t="b">
        <v>0</v>
      </c>
      <c r="L2016">
        <v>1</v>
      </c>
      <c r="M2016" t="b">
        <v>0</v>
      </c>
      <c r="N2016" s="15" t="s">
        <v>8311</v>
      </c>
      <c r="O2016" t="s">
        <v>8330</v>
      </c>
    </row>
    <row r="2017" spans="1:15" ht="48" x14ac:dyDescent="0.2">
      <c r="A2017">
        <v>1455</v>
      </c>
      <c r="B2017" s="3" t="s">
        <v>1456</v>
      </c>
      <c r="C2017" s="3" t="s">
        <v>5565</v>
      </c>
      <c r="D2017" s="6">
        <v>15000</v>
      </c>
      <c r="E2017" s="8">
        <v>1575</v>
      </c>
      <c r="F2017" t="s">
        <v>8219</v>
      </c>
      <c r="G2017" t="s">
        <v>8223</v>
      </c>
      <c r="H2017" t="s">
        <v>8245</v>
      </c>
      <c r="I2017" s="12">
        <v>41887.568749999999</v>
      </c>
      <c r="J2017" s="12">
        <v>41832.672685185185</v>
      </c>
      <c r="K2017" t="b">
        <v>0</v>
      </c>
      <c r="L2017">
        <v>7</v>
      </c>
      <c r="M2017" t="b">
        <v>0</v>
      </c>
      <c r="N2017" s="15" t="s">
        <v>8311</v>
      </c>
      <c r="O2017" t="s">
        <v>8330</v>
      </c>
    </row>
    <row r="2018" spans="1:15" ht="16" x14ac:dyDescent="0.2">
      <c r="A2018">
        <v>1456</v>
      </c>
      <c r="B2018" s="3" t="s">
        <v>1457</v>
      </c>
      <c r="C2018" s="3" t="s">
        <v>5566</v>
      </c>
      <c r="D2018" s="6">
        <v>5000</v>
      </c>
      <c r="E2018" s="8">
        <v>145</v>
      </c>
      <c r="F2018" t="s">
        <v>8219</v>
      </c>
      <c r="G2018" t="s">
        <v>8236</v>
      </c>
      <c r="H2018" t="s">
        <v>8248</v>
      </c>
      <c r="I2018" s="12">
        <v>42738.668576388889</v>
      </c>
      <c r="J2018" s="12">
        <v>42708.668576388889</v>
      </c>
      <c r="K2018" t="b">
        <v>0</v>
      </c>
      <c r="L2018">
        <v>3</v>
      </c>
      <c r="M2018" t="b">
        <v>0</v>
      </c>
      <c r="N2018" s="15" t="s">
        <v>8311</v>
      </c>
      <c r="O2018" t="s">
        <v>8330</v>
      </c>
    </row>
    <row r="2019" spans="1:15" ht="32" x14ac:dyDescent="0.2">
      <c r="A2019">
        <v>1457</v>
      </c>
      <c r="B2019" s="3" t="s">
        <v>1458</v>
      </c>
      <c r="C2019" s="3" t="s">
        <v>5567</v>
      </c>
      <c r="D2019" s="6">
        <v>6000</v>
      </c>
      <c r="E2019" s="8">
        <v>0</v>
      </c>
      <c r="F2019" t="s">
        <v>8219</v>
      </c>
      <c r="G2019" t="s">
        <v>8223</v>
      </c>
      <c r="H2019" t="s">
        <v>8245</v>
      </c>
      <c r="I2019" s="12">
        <v>42319.938009259262</v>
      </c>
      <c r="J2019" s="12">
        <v>42289.89634259259</v>
      </c>
      <c r="K2019" t="b">
        <v>0</v>
      </c>
      <c r="L2019">
        <v>0</v>
      </c>
      <c r="M2019" t="b">
        <v>0</v>
      </c>
      <c r="N2019" s="15" t="s">
        <v>8311</v>
      </c>
      <c r="O2019" t="s">
        <v>8330</v>
      </c>
    </row>
    <row r="2020" spans="1:15" ht="48" x14ac:dyDescent="0.2">
      <c r="A2020">
        <v>1458</v>
      </c>
      <c r="B2020" s="3" t="s">
        <v>1459</v>
      </c>
      <c r="C2020" s="3" t="s">
        <v>5568</v>
      </c>
      <c r="D2020" s="6">
        <v>5000</v>
      </c>
      <c r="E2020" s="8">
        <v>0</v>
      </c>
      <c r="F2020" t="s">
        <v>8219</v>
      </c>
      <c r="G2020" t="s">
        <v>8223</v>
      </c>
      <c r="H2020" t="s">
        <v>8245</v>
      </c>
      <c r="I2020" s="12">
        <v>41862.166666666664</v>
      </c>
      <c r="J2020" s="12">
        <v>41831.705555555556</v>
      </c>
      <c r="K2020" t="b">
        <v>0</v>
      </c>
      <c r="L2020">
        <v>0</v>
      </c>
      <c r="M2020" t="b">
        <v>0</v>
      </c>
      <c r="N2020" s="15" t="s">
        <v>8311</v>
      </c>
      <c r="O2020" t="s">
        <v>8330</v>
      </c>
    </row>
    <row r="2021" spans="1:15" ht="48" x14ac:dyDescent="0.2">
      <c r="A2021">
        <v>1459</v>
      </c>
      <c r="B2021" s="3" t="s">
        <v>1460</v>
      </c>
      <c r="C2021" s="3" t="s">
        <v>5569</v>
      </c>
      <c r="D2021" s="6">
        <v>37000</v>
      </c>
      <c r="E2021" s="8">
        <v>0</v>
      </c>
      <c r="F2021" t="s">
        <v>8219</v>
      </c>
      <c r="G2021" t="s">
        <v>8231</v>
      </c>
      <c r="H2021" t="s">
        <v>8252</v>
      </c>
      <c r="I2021" s="12">
        <v>42340.725694444445</v>
      </c>
      <c r="J2021" s="12">
        <v>42312.204814814817</v>
      </c>
      <c r="K2021" t="b">
        <v>0</v>
      </c>
      <c r="L2021">
        <v>0</v>
      </c>
      <c r="M2021" t="b">
        <v>0</v>
      </c>
      <c r="N2021" s="15" t="s">
        <v>8311</v>
      </c>
      <c r="O2021" t="s">
        <v>8330</v>
      </c>
    </row>
    <row r="2022" spans="1:15" ht="48" x14ac:dyDescent="0.2">
      <c r="A2022">
        <v>1460</v>
      </c>
      <c r="B2022" s="3" t="s">
        <v>1461</v>
      </c>
      <c r="C2022" s="3" t="s">
        <v>5570</v>
      </c>
      <c r="D2022" s="6">
        <v>25000000</v>
      </c>
      <c r="E2022" s="8">
        <v>0</v>
      </c>
      <c r="F2022" t="s">
        <v>8219</v>
      </c>
      <c r="G2022" t="s">
        <v>8223</v>
      </c>
      <c r="H2022" t="s">
        <v>8245</v>
      </c>
      <c r="I2022" s="12">
        <v>41973.989583333328</v>
      </c>
      <c r="J2022" s="12">
        <v>41915.896967592591</v>
      </c>
      <c r="K2022" t="b">
        <v>0</v>
      </c>
      <c r="L2022">
        <v>0</v>
      </c>
      <c r="M2022" t="b">
        <v>0</v>
      </c>
      <c r="N2022" s="15" t="s">
        <v>8311</v>
      </c>
      <c r="O2022" t="s">
        <v>8330</v>
      </c>
    </row>
    <row r="2023" spans="1:15" ht="32" x14ac:dyDescent="0.2">
      <c r="A2023">
        <v>1461</v>
      </c>
      <c r="B2023" s="3" t="s">
        <v>1462</v>
      </c>
      <c r="C2023" s="3" t="s">
        <v>5571</v>
      </c>
      <c r="D2023" s="6">
        <v>15000</v>
      </c>
      <c r="E2023" s="8">
        <v>15186.69</v>
      </c>
      <c r="F2023" t="s">
        <v>8218</v>
      </c>
      <c r="G2023" t="s">
        <v>8223</v>
      </c>
      <c r="H2023" t="s">
        <v>8245</v>
      </c>
      <c r="I2023" s="12">
        <v>41933</v>
      </c>
      <c r="J2023" s="12">
        <v>41899.645300925928</v>
      </c>
      <c r="K2023" t="b">
        <v>1</v>
      </c>
      <c r="L2023">
        <v>340</v>
      </c>
      <c r="M2023" t="b">
        <v>1</v>
      </c>
      <c r="N2023" s="15" t="s">
        <v>8311</v>
      </c>
      <c r="O2023" t="s">
        <v>8331</v>
      </c>
    </row>
    <row r="2024" spans="1:15" ht="32" x14ac:dyDescent="0.2">
      <c r="A2024">
        <v>1462</v>
      </c>
      <c r="B2024" s="3" t="s">
        <v>1463</v>
      </c>
      <c r="C2024" s="3" t="s">
        <v>5572</v>
      </c>
      <c r="D2024" s="6">
        <v>4000</v>
      </c>
      <c r="E2024" s="8">
        <v>4340.7</v>
      </c>
      <c r="F2024" t="s">
        <v>8218</v>
      </c>
      <c r="G2024" t="s">
        <v>8223</v>
      </c>
      <c r="H2024" t="s">
        <v>8245</v>
      </c>
      <c r="I2024" s="12">
        <v>41374.662858796299</v>
      </c>
      <c r="J2024" s="12">
        <v>41344.662858796299</v>
      </c>
      <c r="K2024" t="b">
        <v>1</v>
      </c>
      <c r="L2024">
        <v>150</v>
      </c>
      <c r="M2024" t="b">
        <v>1</v>
      </c>
      <c r="N2024" s="15" t="s">
        <v>8311</v>
      </c>
      <c r="O2024" t="s">
        <v>8331</v>
      </c>
    </row>
    <row r="2025" spans="1:15" ht="48" x14ac:dyDescent="0.2">
      <c r="A2025">
        <v>1463</v>
      </c>
      <c r="B2025" s="3" t="s">
        <v>1464</v>
      </c>
      <c r="C2025" s="3" t="s">
        <v>5573</v>
      </c>
      <c r="D2025" s="6">
        <v>600</v>
      </c>
      <c r="E2025" s="8">
        <v>886</v>
      </c>
      <c r="F2025" t="s">
        <v>8218</v>
      </c>
      <c r="G2025" t="s">
        <v>8223</v>
      </c>
      <c r="H2025" t="s">
        <v>8245</v>
      </c>
      <c r="I2025" s="12">
        <v>41371.869652777779</v>
      </c>
      <c r="J2025" s="12">
        <v>41326.911319444444</v>
      </c>
      <c r="K2025" t="b">
        <v>1</v>
      </c>
      <c r="L2025">
        <v>25</v>
      </c>
      <c r="M2025" t="b">
        <v>1</v>
      </c>
      <c r="N2025" s="15" t="s">
        <v>8311</v>
      </c>
      <c r="O2025" t="s">
        <v>8331</v>
      </c>
    </row>
    <row r="2026" spans="1:15" ht="16" x14ac:dyDescent="0.2">
      <c r="A2026">
        <v>1464</v>
      </c>
      <c r="B2026" s="3" t="s">
        <v>1465</v>
      </c>
      <c r="C2026" s="3" t="s">
        <v>5574</v>
      </c>
      <c r="D2026" s="6">
        <v>5000</v>
      </c>
      <c r="E2026" s="8">
        <v>8160</v>
      </c>
      <c r="F2026" t="s">
        <v>8218</v>
      </c>
      <c r="G2026" t="s">
        <v>8223</v>
      </c>
      <c r="H2026" t="s">
        <v>8245</v>
      </c>
      <c r="I2026" s="12">
        <v>41321.661550925928</v>
      </c>
      <c r="J2026" s="12">
        <v>41291.661550925928</v>
      </c>
      <c r="K2026" t="b">
        <v>1</v>
      </c>
      <c r="L2026">
        <v>234</v>
      </c>
      <c r="M2026" t="b">
        <v>1</v>
      </c>
      <c r="N2026" s="15" t="s">
        <v>8311</v>
      </c>
      <c r="O2026" t="s">
        <v>8331</v>
      </c>
    </row>
    <row r="2027" spans="1:15" ht="48" x14ac:dyDescent="0.2">
      <c r="A2027">
        <v>1465</v>
      </c>
      <c r="B2027" s="3" t="s">
        <v>1466</v>
      </c>
      <c r="C2027" s="3" t="s">
        <v>5575</v>
      </c>
      <c r="D2027" s="6">
        <v>30000</v>
      </c>
      <c r="E2027" s="8">
        <v>136924.35</v>
      </c>
      <c r="F2027" t="s">
        <v>8218</v>
      </c>
      <c r="G2027" t="s">
        <v>8223</v>
      </c>
      <c r="H2027" t="s">
        <v>8245</v>
      </c>
      <c r="I2027" s="12">
        <v>40990.125</v>
      </c>
      <c r="J2027" s="12">
        <v>40959.734398148146</v>
      </c>
      <c r="K2027" t="b">
        <v>1</v>
      </c>
      <c r="L2027">
        <v>2602</v>
      </c>
      <c r="M2027" t="b">
        <v>1</v>
      </c>
      <c r="N2027" s="15" t="s">
        <v>8311</v>
      </c>
      <c r="O2027" t="s">
        <v>8331</v>
      </c>
    </row>
    <row r="2028" spans="1:15" ht="48" x14ac:dyDescent="0.2">
      <c r="A2028">
        <v>1466</v>
      </c>
      <c r="B2028" s="3" t="s">
        <v>1467</v>
      </c>
      <c r="C2028" s="3" t="s">
        <v>5576</v>
      </c>
      <c r="D2028" s="6">
        <v>16000</v>
      </c>
      <c r="E2028" s="8">
        <v>17260.37</v>
      </c>
      <c r="F2028" t="s">
        <v>8218</v>
      </c>
      <c r="G2028" t="s">
        <v>8223</v>
      </c>
      <c r="H2028" t="s">
        <v>8245</v>
      </c>
      <c r="I2028" s="12">
        <v>42381.208333333328</v>
      </c>
      <c r="J2028" s="12">
        <v>42340.172060185185</v>
      </c>
      <c r="K2028" t="b">
        <v>1</v>
      </c>
      <c r="L2028">
        <v>248</v>
      </c>
      <c r="M2028" t="b">
        <v>1</v>
      </c>
      <c r="N2028" s="15" t="s">
        <v>8311</v>
      </c>
      <c r="O2028" t="s">
        <v>8331</v>
      </c>
    </row>
    <row r="2029" spans="1:15" ht="32" x14ac:dyDescent="0.2">
      <c r="A2029">
        <v>1467</v>
      </c>
      <c r="B2029" s="3" t="s">
        <v>1468</v>
      </c>
      <c r="C2029" s="3" t="s">
        <v>5577</v>
      </c>
      <c r="D2029" s="6">
        <v>40000</v>
      </c>
      <c r="E2029" s="8">
        <v>46032</v>
      </c>
      <c r="F2029" t="s">
        <v>8218</v>
      </c>
      <c r="G2029" t="s">
        <v>8223</v>
      </c>
      <c r="H2029" t="s">
        <v>8245</v>
      </c>
      <c r="I2029" s="12">
        <v>40993.760243055556</v>
      </c>
      <c r="J2029" s="12">
        <v>40933.80190972222</v>
      </c>
      <c r="K2029" t="b">
        <v>1</v>
      </c>
      <c r="L2029">
        <v>600</v>
      </c>
      <c r="M2029" t="b">
        <v>1</v>
      </c>
      <c r="N2029" s="15" t="s">
        <v>8311</v>
      </c>
      <c r="O2029" t="s">
        <v>8331</v>
      </c>
    </row>
    <row r="2030" spans="1:15" ht="48" x14ac:dyDescent="0.2">
      <c r="A2030">
        <v>1468</v>
      </c>
      <c r="B2030" s="3" t="s">
        <v>1469</v>
      </c>
      <c r="C2030" s="3" t="s">
        <v>5578</v>
      </c>
      <c r="D2030" s="6">
        <v>9500</v>
      </c>
      <c r="E2030" s="8">
        <v>9725</v>
      </c>
      <c r="F2030" t="s">
        <v>8218</v>
      </c>
      <c r="G2030" t="s">
        <v>8223</v>
      </c>
      <c r="H2030" t="s">
        <v>8245</v>
      </c>
      <c r="I2030" s="12">
        <v>40706.014456018522</v>
      </c>
      <c r="J2030" s="12">
        <v>40646.014456018522</v>
      </c>
      <c r="K2030" t="b">
        <v>1</v>
      </c>
      <c r="L2030">
        <v>293</v>
      </c>
      <c r="M2030" t="b">
        <v>1</v>
      </c>
      <c r="N2030" s="15" t="s">
        <v>8311</v>
      </c>
      <c r="O2030" t="s">
        <v>8331</v>
      </c>
    </row>
    <row r="2031" spans="1:15" ht="32" x14ac:dyDescent="0.2">
      <c r="A2031">
        <v>1469</v>
      </c>
      <c r="B2031" s="3" t="s">
        <v>1470</v>
      </c>
      <c r="C2031" s="3" t="s">
        <v>5579</v>
      </c>
      <c r="D2031" s="6">
        <v>44250</v>
      </c>
      <c r="E2031" s="8">
        <v>47978</v>
      </c>
      <c r="F2031" t="s">
        <v>8218</v>
      </c>
      <c r="G2031" t="s">
        <v>8223</v>
      </c>
      <c r="H2031" t="s">
        <v>8245</v>
      </c>
      <c r="I2031" s="12">
        <v>41320.598483796297</v>
      </c>
      <c r="J2031" s="12">
        <v>41290.598483796297</v>
      </c>
      <c r="K2031" t="b">
        <v>1</v>
      </c>
      <c r="L2031">
        <v>321</v>
      </c>
      <c r="M2031" t="b">
        <v>1</v>
      </c>
      <c r="N2031" s="15" t="s">
        <v>8311</v>
      </c>
      <c r="O2031" t="s">
        <v>8331</v>
      </c>
    </row>
    <row r="2032" spans="1:15" ht="48" x14ac:dyDescent="0.2">
      <c r="A2032">
        <v>1470</v>
      </c>
      <c r="B2032" s="3" t="s">
        <v>1471</v>
      </c>
      <c r="C2032" s="3" t="s">
        <v>5580</v>
      </c>
      <c r="D2032" s="6">
        <v>1500</v>
      </c>
      <c r="E2032" s="8">
        <v>1877</v>
      </c>
      <c r="F2032" t="s">
        <v>8218</v>
      </c>
      <c r="G2032" t="s">
        <v>8223</v>
      </c>
      <c r="H2032" t="s">
        <v>8245</v>
      </c>
      <c r="I2032" s="12">
        <v>41271.827118055553</v>
      </c>
      <c r="J2032" s="12">
        <v>41250.827118055553</v>
      </c>
      <c r="K2032" t="b">
        <v>1</v>
      </c>
      <c r="L2032">
        <v>81</v>
      </c>
      <c r="M2032" t="b">
        <v>1</v>
      </c>
      <c r="N2032" s="15" t="s">
        <v>8311</v>
      </c>
      <c r="O2032" t="s">
        <v>8331</v>
      </c>
    </row>
    <row r="2033" spans="1:15" ht="48" x14ac:dyDescent="0.2">
      <c r="A2033">
        <v>1471</v>
      </c>
      <c r="B2033" s="3" t="s">
        <v>1472</v>
      </c>
      <c r="C2033" s="3" t="s">
        <v>5581</v>
      </c>
      <c r="D2033" s="6">
        <v>32000</v>
      </c>
      <c r="E2033" s="8">
        <v>33229</v>
      </c>
      <c r="F2033" t="s">
        <v>8218</v>
      </c>
      <c r="G2033" t="s">
        <v>8223</v>
      </c>
      <c r="H2033" t="s">
        <v>8245</v>
      </c>
      <c r="I2033" s="12">
        <v>42103.957569444443</v>
      </c>
      <c r="J2033" s="12">
        <v>42073.957569444443</v>
      </c>
      <c r="K2033" t="b">
        <v>1</v>
      </c>
      <c r="L2033">
        <v>343</v>
      </c>
      <c r="M2033" t="b">
        <v>1</v>
      </c>
      <c r="N2033" s="15" t="s">
        <v>8311</v>
      </c>
      <c r="O2033" t="s">
        <v>8331</v>
      </c>
    </row>
    <row r="2034" spans="1:15" ht="48" x14ac:dyDescent="0.2">
      <c r="A2034">
        <v>1472</v>
      </c>
      <c r="B2034" s="3" t="s">
        <v>1473</v>
      </c>
      <c r="C2034" s="3" t="s">
        <v>5582</v>
      </c>
      <c r="D2034" s="6">
        <v>25000</v>
      </c>
      <c r="E2034" s="8">
        <v>34676</v>
      </c>
      <c r="F2034" t="s">
        <v>8218</v>
      </c>
      <c r="G2034" t="s">
        <v>8223</v>
      </c>
      <c r="H2034" t="s">
        <v>8245</v>
      </c>
      <c r="I2034" s="12">
        <v>41563.542858796296</v>
      </c>
      <c r="J2034" s="12">
        <v>41533.542858796296</v>
      </c>
      <c r="K2034" t="b">
        <v>1</v>
      </c>
      <c r="L2034">
        <v>336</v>
      </c>
      <c r="M2034" t="b">
        <v>1</v>
      </c>
      <c r="N2034" s="15" t="s">
        <v>8311</v>
      </c>
      <c r="O2034" t="s">
        <v>8331</v>
      </c>
    </row>
    <row r="2035" spans="1:15" ht="16" x14ac:dyDescent="0.2">
      <c r="A2035">
        <v>1473</v>
      </c>
      <c r="B2035" s="3" t="s">
        <v>1474</v>
      </c>
      <c r="C2035" s="3" t="s">
        <v>5583</v>
      </c>
      <c r="D2035" s="6">
        <v>1500</v>
      </c>
      <c r="E2035" s="8">
        <v>1807.74</v>
      </c>
      <c r="F2035" t="s">
        <v>8218</v>
      </c>
      <c r="G2035" t="s">
        <v>8223</v>
      </c>
      <c r="H2035" t="s">
        <v>8245</v>
      </c>
      <c r="I2035" s="12">
        <v>40969.979618055557</v>
      </c>
      <c r="J2035" s="12">
        <v>40939.979618055557</v>
      </c>
      <c r="K2035" t="b">
        <v>1</v>
      </c>
      <c r="L2035">
        <v>47</v>
      </c>
      <c r="M2035" t="b">
        <v>1</v>
      </c>
      <c r="N2035" s="15" t="s">
        <v>8311</v>
      </c>
      <c r="O2035" t="s">
        <v>8331</v>
      </c>
    </row>
    <row r="2036" spans="1:15" ht="48" x14ac:dyDescent="0.2">
      <c r="A2036">
        <v>1474</v>
      </c>
      <c r="B2036" s="3" t="s">
        <v>1475</v>
      </c>
      <c r="C2036" s="3" t="s">
        <v>5584</v>
      </c>
      <c r="D2036" s="6">
        <v>3000</v>
      </c>
      <c r="E2036" s="8">
        <v>3368</v>
      </c>
      <c r="F2036" t="s">
        <v>8218</v>
      </c>
      <c r="G2036" t="s">
        <v>8223</v>
      </c>
      <c r="H2036" t="s">
        <v>8245</v>
      </c>
      <c r="I2036" s="12">
        <v>41530.727916666663</v>
      </c>
      <c r="J2036" s="12">
        <v>41500.727916666663</v>
      </c>
      <c r="K2036" t="b">
        <v>1</v>
      </c>
      <c r="L2036">
        <v>76</v>
      </c>
      <c r="M2036" t="b">
        <v>1</v>
      </c>
      <c r="N2036" s="15" t="s">
        <v>8311</v>
      </c>
      <c r="O2036" t="s">
        <v>8331</v>
      </c>
    </row>
    <row r="2037" spans="1:15" ht="48" x14ac:dyDescent="0.2">
      <c r="A2037">
        <v>1475</v>
      </c>
      <c r="B2037" s="3" t="s">
        <v>1476</v>
      </c>
      <c r="C2037" s="3" t="s">
        <v>5585</v>
      </c>
      <c r="D2037" s="6">
        <v>15000</v>
      </c>
      <c r="E2037" s="8">
        <v>28300.45</v>
      </c>
      <c r="F2037" t="s">
        <v>8218</v>
      </c>
      <c r="G2037" t="s">
        <v>8223</v>
      </c>
      <c r="H2037" t="s">
        <v>8245</v>
      </c>
      <c r="I2037" s="12">
        <v>41993.207638888889</v>
      </c>
      <c r="J2037" s="12">
        <v>41960.722951388889</v>
      </c>
      <c r="K2037" t="b">
        <v>1</v>
      </c>
      <c r="L2037">
        <v>441</v>
      </c>
      <c r="M2037" t="b">
        <v>1</v>
      </c>
      <c r="N2037" s="15" t="s">
        <v>8311</v>
      </c>
      <c r="O2037" t="s">
        <v>8331</v>
      </c>
    </row>
    <row r="2038" spans="1:15" ht="32" x14ac:dyDescent="0.2">
      <c r="A2038">
        <v>1476</v>
      </c>
      <c r="B2038" s="3" t="s">
        <v>1477</v>
      </c>
      <c r="C2038" s="3" t="s">
        <v>5586</v>
      </c>
      <c r="D2038" s="6">
        <v>6000</v>
      </c>
      <c r="E2038" s="8">
        <v>39693.279999999999</v>
      </c>
      <c r="F2038" t="s">
        <v>8218</v>
      </c>
      <c r="G2038" t="s">
        <v>8223</v>
      </c>
      <c r="H2038" t="s">
        <v>8245</v>
      </c>
      <c r="I2038" s="12">
        <v>40796.041921296295</v>
      </c>
      <c r="J2038" s="12">
        <v>40766.041921296295</v>
      </c>
      <c r="K2038" t="b">
        <v>1</v>
      </c>
      <c r="L2038">
        <v>916</v>
      </c>
      <c r="M2038" t="b">
        <v>1</v>
      </c>
      <c r="N2038" s="15" t="s">
        <v>8311</v>
      </c>
      <c r="O2038" t="s">
        <v>8331</v>
      </c>
    </row>
    <row r="2039" spans="1:15" ht="48" x14ac:dyDescent="0.2">
      <c r="A2039">
        <v>1477</v>
      </c>
      <c r="B2039" s="3" t="s">
        <v>1478</v>
      </c>
      <c r="C2039" s="3" t="s">
        <v>5587</v>
      </c>
      <c r="D2039" s="6">
        <v>30000</v>
      </c>
      <c r="E2039" s="8">
        <v>33393</v>
      </c>
      <c r="F2039" t="s">
        <v>8218</v>
      </c>
      <c r="G2039" t="s">
        <v>8223</v>
      </c>
      <c r="H2039" t="s">
        <v>8245</v>
      </c>
      <c r="I2039" s="12">
        <v>40900.125</v>
      </c>
      <c r="J2039" s="12">
        <v>40840.615787037037</v>
      </c>
      <c r="K2039" t="b">
        <v>1</v>
      </c>
      <c r="L2039">
        <v>369</v>
      </c>
      <c r="M2039" t="b">
        <v>1</v>
      </c>
      <c r="N2039" s="15" t="s">
        <v>8311</v>
      </c>
      <c r="O2039" t="s">
        <v>8331</v>
      </c>
    </row>
    <row r="2040" spans="1:15" ht="48" x14ac:dyDescent="0.2">
      <c r="A2040">
        <v>1478</v>
      </c>
      <c r="B2040" s="3" t="s">
        <v>1479</v>
      </c>
      <c r="C2040" s="3" t="s">
        <v>5588</v>
      </c>
      <c r="D2040" s="6">
        <v>50000</v>
      </c>
      <c r="E2040" s="8">
        <v>590807.11</v>
      </c>
      <c r="F2040" t="s">
        <v>8218</v>
      </c>
      <c r="G2040" t="s">
        <v>8223</v>
      </c>
      <c r="H2040" t="s">
        <v>8245</v>
      </c>
      <c r="I2040" s="12">
        <v>41408.871678240743</v>
      </c>
      <c r="J2040" s="12">
        <v>41394.871678240743</v>
      </c>
      <c r="K2040" t="b">
        <v>1</v>
      </c>
      <c r="L2040">
        <v>20242</v>
      </c>
      <c r="M2040" t="b">
        <v>1</v>
      </c>
      <c r="N2040" s="15" t="s">
        <v>8311</v>
      </c>
      <c r="O2040" t="s">
        <v>8331</v>
      </c>
    </row>
    <row r="2041" spans="1:15" ht="48" x14ac:dyDescent="0.2">
      <c r="A2041">
        <v>1479</v>
      </c>
      <c r="B2041" s="3" t="s">
        <v>1480</v>
      </c>
      <c r="C2041" s="3" t="s">
        <v>5589</v>
      </c>
      <c r="D2041" s="6">
        <v>1600</v>
      </c>
      <c r="E2041" s="8">
        <v>2198</v>
      </c>
      <c r="F2041" t="s">
        <v>8218</v>
      </c>
      <c r="G2041" t="s">
        <v>8223</v>
      </c>
      <c r="H2041" t="s">
        <v>8245</v>
      </c>
      <c r="I2041" s="12">
        <v>41769.165972222225</v>
      </c>
      <c r="J2041" s="12">
        <v>41754.745243055557</v>
      </c>
      <c r="K2041" t="b">
        <v>1</v>
      </c>
      <c r="L2041">
        <v>71</v>
      </c>
      <c r="M2041" t="b">
        <v>1</v>
      </c>
      <c r="N2041" s="15" t="s">
        <v>8311</v>
      </c>
      <c r="O2041" t="s">
        <v>8331</v>
      </c>
    </row>
    <row r="2042" spans="1:15" ht="48" x14ac:dyDescent="0.2">
      <c r="A2042">
        <v>1480</v>
      </c>
      <c r="B2042" s="3" t="s">
        <v>1481</v>
      </c>
      <c r="C2042" s="3" t="s">
        <v>5590</v>
      </c>
      <c r="D2042" s="6">
        <v>50000</v>
      </c>
      <c r="E2042" s="8">
        <v>58520.2</v>
      </c>
      <c r="F2042" t="s">
        <v>8218</v>
      </c>
      <c r="G2042" t="s">
        <v>8223</v>
      </c>
      <c r="H2042" t="s">
        <v>8245</v>
      </c>
      <c r="I2042" s="12">
        <v>41481.708333333336</v>
      </c>
      <c r="J2042" s="12">
        <v>41464.934016203704</v>
      </c>
      <c r="K2042" t="b">
        <v>1</v>
      </c>
      <c r="L2042">
        <v>635</v>
      </c>
      <c r="M2042" t="b">
        <v>1</v>
      </c>
      <c r="N2042" s="15" t="s">
        <v>8311</v>
      </c>
      <c r="O2042" t="s">
        <v>8331</v>
      </c>
    </row>
    <row r="2043" spans="1:15" ht="48" x14ac:dyDescent="0.2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 s="12">
        <v>41580.922974537039</v>
      </c>
      <c r="J2043" s="12">
        <v>41550.922974537039</v>
      </c>
      <c r="K2043" t="b">
        <v>0</v>
      </c>
      <c r="L2043">
        <v>6</v>
      </c>
      <c r="M2043" t="b">
        <v>0</v>
      </c>
      <c r="N2043" s="15" t="s">
        <v>8311</v>
      </c>
      <c r="O2043" t="s">
        <v>8313</v>
      </c>
    </row>
    <row r="2044" spans="1:15" ht="48" x14ac:dyDescent="0.2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 s="12">
        <v>41159.32708333333</v>
      </c>
      <c r="J2044" s="12">
        <v>41136.85805555556</v>
      </c>
      <c r="K2044" t="b">
        <v>0</v>
      </c>
      <c r="L2044">
        <v>1</v>
      </c>
      <c r="M2044" t="b">
        <v>0</v>
      </c>
      <c r="N2044" s="15" t="s">
        <v>8311</v>
      </c>
      <c r="O2044" t="s">
        <v>8313</v>
      </c>
    </row>
    <row r="2045" spans="1:15" ht="48" x14ac:dyDescent="0.2">
      <c r="A2045">
        <v>1483</v>
      </c>
      <c r="B2045" s="3" t="s">
        <v>1484</v>
      </c>
      <c r="C2045" s="3" t="s">
        <v>5593</v>
      </c>
      <c r="D2045" s="6">
        <v>7000</v>
      </c>
      <c r="E2045" s="8">
        <v>50</v>
      </c>
      <c r="F2045" t="s">
        <v>8220</v>
      </c>
      <c r="G2045" t="s">
        <v>8223</v>
      </c>
      <c r="H2045" t="s">
        <v>8245</v>
      </c>
      <c r="I2045" s="12">
        <v>42573.192997685182</v>
      </c>
      <c r="J2045" s="12">
        <v>42548.192997685182</v>
      </c>
      <c r="K2045" t="b">
        <v>0</v>
      </c>
      <c r="L2045">
        <v>2</v>
      </c>
      <c r="M2045" t="b">
        <v>0</v>
      </c>
      <c r="N2045" s="15" t="s">
        <v>8311</v>
      </c>
      <c r="O2045" t="s">
        <v>8313</v>
      </c>
    </row>
    <row r="2046" spans="1:15" ht="16" x14ac:dyDescent="0.2">
      <c r="A2046">
        <v>1484</v>
      </c>
      <c r="B2046" s="3" t="s">
        <v>1485</v>
      </c>
      <c r="C2046" s="3" t="s">
        <v>5594</v>
      </c>
      <c r="D2046" s="6">
        <v>2000</v>
      </c>
      <c r="E2046" s="8">
        <v>0</v>
      </c>
      <c r="F2046" t="s">
        <v>8220</v>
      </c>
      <c r="G2046" t="s">
        <v>8223</v>
      </c>
      <c r="H2046" t="s">
        <v>8245</v>
      </c>
      <c r="I2046" s="12">
        <v>41111.618750000001</v>
      </c>
      <c r="J2046" s="12">
        <v>41053.200960648144</v>
      </c>
      <c r="K2046" t="b">
        <v>0</v>
      </c>
      <c r="L2046">
        <v>0</v>
      </c>
      <c r="M2046" t="b">
        <v>0</v>
      </c>
      <c r="N2046" s="15" t="s">
        <v>8311</v>
      </c>
      <c r="O2046" t="s">
        <v>8313</v>
      </c>
    </row>
    <row r="2047" spans="1:15" ht="48" x14ac:dyDescent="0.2">
      <c r="A2047">
        <v>1485</v>
      </c>
      <c r="B2047" s="3" t="s">
        <v>1486</v>
      </c>
      <c r="C2047" s="3" t="s">
        <v>5595</v>
      </c>
      <c r="D2047" s="6">
        <v>6700</v>
      </c>
      <c r="E2047" s="8">
        <v>150</v>
      </c>
      <c r="F2047" t="s">
        <v>8220</v>
      </c>
      <c r="G2047" t="s">
        <v>8223</v>
      </c>
      <c r="H2047" t="s">
        <v>8245</v>
      </c>
      <c r="I2047" s="12">
        <v>42175.795983796299</v>
      </c>
      <c r="J2047" s="12">
        <v>42130.795983796299</v>
      </c>
      <c r="K2047" t="b">
        <v>0</v>
      </c>
      <c r="L2047">
        <v>3</v>
      </c>
      <c r="M2047" t="b">
        <v>0</v>
      </c>
      <c r="N2047" s="15" t="s">
        <v>8311</v>
      </c>
      <c r="O2047" t="s">
        <v>8313</v>
      </c>
    </row>
    <row r="2048" spans="1:15" ht="48" x14ac:dyDescent="0.2">
      <c r="A2048">
        <v>1486</v>
      </c>
      <c r="B2048" s="3" t="s">
        <v>1487</v>
      </c>
      <c r="C2048" s="3" t="s">
        <v>5596</v>
      </c>
      <c r="D2048" s="6">
        <v>20000</v>
      </c>
      <c r="E2048" s="8">
        <v>48</v>
      </c>
      <c r="F2048" t="s">
        <v>8220</v>
      </c>
      <c r="G2048" t="s">
        <v>8223</v>
      </c>
      <c r="H2048" t="s">
        <v>8245</v>
      </c>
      <c r="I2048" s="12">
        <v>42062.168530092589</v>
      </c>
      <c r="J2048" s="12">
        <v>42032.168530092589</v>
      </c>
      <c r="K2048" t="b">
        <v>0</v>
      </c>
      <c r="L2048">
        <v>3</v>
      </c>
      <c r="M2048" t="b">
        <v>0</v>
      </c>
      <c r="N2048" s="15" t="s">
        <v>8311</v>
      </c>
      <c r="O2048" t="s">
        <v>8313</v>
      </c>
    </row>
    <row r="2049" spans="1:15" ht="48" x14ac:dyDescent="0.2">
      <c r="A2049">
        <v>1487</v>
      </c>
      <c r="B2049" s="3" t="s">
        <v>1488</v>
      </c>
      <c r="C2049" s="3" t="s">
        <v>5597</v>
      </c>
      <c r="D2049" s="6">
        <v>10000</v>
      </c>
      <c r="E2049" s="8">
        <v>0</v>
      </c>
      <c r="F2049" t="s">
        <v>8220</v>
      </c>
      <c r="G2049" t="s">
        <v>8223</v>
      </c>
      <c r="H2049" t="s">
        <v>8245</v>
      </c>
      <c r="I2049" s="12">
        <v>42584.917488425926</v>
      </c>
      <c r="J2049" s="12">
        <v>42554.917488425926</v>
      </c>
      <c r="K2049" t="b">
        <v>0</v>
      </c>
      <c r="L2049">
        <v>0</v>
      </c>
      <c r="M2049" t="b">
        <v>0</v>
      </c>
      <c r="N2049" s="15" t="s">
        <v>8311</v>
      </c>
      <c r="O2049" t="s">
        <v>8313</v>
      </c>
    </row>
    <row r="2050" spans="1:15" ht="48" x14ac:dyDescent="0.2">
      <c r="A2050">
        <v>1488</v>
      </c>
      <c r="B2050" s="3" t="s">
        <v>1489</v>
      </c>
      <c r="C2050" s="3" t="s">
        <v>5598</v>
      </c>
      <c r="D2050" s="6">
        <v>15000</v>
      </c>
      <c r="E2050" s="8">
        <v>360</v>
      </c>
      <c r="F2050" t="s">
        <v>8220</v>
      </c>
      <c r="G2050" t="s">
        <v>8225</v>
      </c>
      <c r="H2050" t="s">
        <v>8247</v>
      </c>
      <c r="I2050" s="12">
        <v>41644.563194444447</v>
      </c>
      <c r="J2050" s="12">
        <v>41614.563194444447</v>
      </c>
      <c r="K2050" t="b">
        <v>0</v>
      </c>
      <c r="L2050">
        <v>6</v>
      </c>
      <c r="M2050" t="b">
        <v>0</v>
      </c>
      <c r="N2050" s="15" t="s">
        <v>8311</v>
      </c>
      <c r="O2050" t="s">
        <v>8313</v>
      </c>
    </row>
    <row r="2051" spans="1:15" ht="48" x14ac:dyDescent="0.2">
      <c r="A2051">
        <v>1489</v>
      </c>
      <c r="B2051" s="3" t="s">
        <v>1490</v>
      </c>
      <c r="C2051" s="3" t="s">
        <v>5599</v>
      </c>
      <c r="D2051" s="6">
        <v>5000</v>
      </c>
      <c r="E2051" s="8">
        <v>0</v>
      </c>
      <c r="F2051" t="s">
        <v>8220</v>
      </c>
      <c r="G2051" t="s">
        <v>8223</v>
      </c>
      <c r="H2051" t="s">
        <v>8245</v>
      </c>
      <c r="I2051" s="12">
        <v>41228.653379629628</v>
      </c>
      <c r="J2051" s="12">
        <v>41198.611712962964</v>
      </c>
      <c r="K2051" t="b">
        <v>0</v>
      </c>
      <c r="L2051">
        <v>0</v>
      </c>
      <c r="M2051" t="b">
        <v>0</v>
      </c>
      <c r="N2051" s="15" t="s">
        <v>8311</v>
      </c>
      <c r="O2051" t="s">
        <v>8313</v>
      </c>
    </row>
    <row r="2052" spans="1:15" ht="48" x14ac:dyDescent="0.2">
      <c r="A2052">
        <v>1490</v>
      </c>
      <c r="B2052" s="3" t="s">
        <v>1491</v>
      </c>
      <c r="C2052" s="3" t="s">
        <v>5600</v>
      </c>
      <c r="D2052" s="6">
        <v>2900</v>
      </c>
      <c r="E2052" s="8">
        <v>895</v>
      </c>
      <c r="F2052" t="s">
        <v>8220</v>
      </c>
      <c r="G2052" t="s">
        <v>8223</v>
      </c>
      <c r="H2052" t="s">
        <v>8245</v>
      </c>
      <c r="I2052" s="12">
        <v>41549.561041666668</v>
      </c>
      <c r="J2052" s="12">
        <v>41520.561041666668</v>
      </c>
      <c r="K2052" t="b">
        <v>0</v>
      </c>
      <c r="L2052">
        <v>19</v>
      </c>
      <c r="M2052" t="b">
        <v>0</v>
      </c>
      <c r="N2052" s="15" t="s">
        <v>8311</v>
      </c>
      <c r="O2052" t="s">
        <v>8313</v>
      </c>
    </row>
    <row r="2053" spans="1:15" ht="32" x14ac:dyDescent="0.2">
      <c r="A2053">
        <v>1491</v>
      </c>
      <c r="B2053" s="3" t="s">
        <v>1492</v>
      </c>
      <c r="C2053" s="3" t="s">
        <v>5601</v>
      </c>
      <c r="D2053" s="6">
        <v>1200</v>
      </c>
      <c r="E2053" s="8">
        <v>100</v>
      </c>
      <c r="F2053" t="s">
        <v>8220</v>
      </c>
      <c r="G2053" t="s">
        <v>8223</v>
      </c>
      <c r="H2053" t="s">
        <v>8245</v>
      </c>
      <c r="I2053" s="12">
        <v>42050.651388888888</v>
      </c>
      <c r="J2053" s="12">
        <v>41991.713460648149</v>
      </c>
      <c r="K2053" t="b">
        <v>0</v>
      </c>
      <c r="L2053">
        <v>1</v>
      </c>
      <c r="M2053" t="b">
        <v>0</v>
      </c>
      <c r="N2053" s="15" t="s">
        <v>8311</v>
      </c>
      <c r="O2053" t="s">
        <v>8313</v>
      </c>
    </row>
    <row r="2054" spans="1:15" ht="48" x14ac:dyDescent="0.2">
      <c r="A2054">
        <v>1492</v>
      </c>
      <c r="B2054" s="3" t="s">
        <v>1493</v>
      </c>
      <c r="C2054" s="3" t="s">
        <v>5602</v>
      </c>
      <c r="D2054" s="6">
        <v>4000</v>
      </c>
      <c r="E2054" s="8">
        <v>30</v>
      </c>
      <c r="F2054" t="s">
        <v>8220</v>
      </c>
      <c r="G2054" t="s">
        <v>8223</v>
      </c>
      <c r="H2054" t="s">
        <v>8245</v>
      </c>
      <c r="I2054" s="12">
        <v>40712.884791666671</v>
      </c>
      <c r="J2054" s="12">
        <v>40682.884791666671</v>
      </c>
      <c r="K2054" t="b">
        <v>0</v>
      </c>
      <c r="L2054">
        <v>2</v>
      </c>
      <c r="M2054" t="b">
        <v>0</v>
      </c>
      <c r="N2054" s="15" t="s">
        <v>8311</v>
      </c>
      <c r="O2054" t="s">
        <v>8313</v>
      </c>
    </row>
    <row r="2055" spans="1:15" ht="32" x14ac:dyDescent="0.2">
      <c r="A2055">
        <v>1493</v>
      </c>
      <c r="B2055" s="3" t="s">
        <v>1494</v>
      </c>
      <c r="C2055" s="3" t="s">
        <v>5603</v>
      </c>
      <c r="D2055" s="6">
        <v>2400</v>
      </c>
      <c r="E2055" s="8">
        <v>0</v>
      </c>
      <c r="F2055" t="s">
        <v>8220</v>
      </c>
      <c r="G2055" t="s">
        <v>8223</v>
      </c>
      <c r="H2055" t="s">
        <v>8245</v>
      </c>
      <c r="I2055" s="12">
        <v>41441.866608796299</v>
      </c>
      <c r="J2055" s="12">
        <v>41411.866608796299</v>
      </c>
      <c r="K2055" t="b">
        <v>0</v>
      </c>
      <c r="L2055">
        <v>0</v>
      </c>
      <c r="M2055" t="b">
        <v>0</v>
      </c>
      <c r="N2055" s="15" t="s">
        <v>8311</v>
      </c>
      <c r="O2055" t="s">
        <v>8313</v>
      </c>
    </row>
    <row r="2056" spans="1:15" ht="48" x14ac:dyDescent="0.2">
      <c r="A2056">
        <v>1494</v>
      </c>
      <c r="B2056" s="3" t="s">
        <v>1495</v>
      </c>
      <c r="C2056" s="3" t="s">
        <v>5604</v>
      </c>
      <c r="D2056" s="6">
        <v>5000</v>
      </c>
      <c r="E2056" s="8">
        <v>445</v>
      </c>
      <c r="F2056" t="s">
        <v>8220</v>
      </c>
      <c r="G2056" t="s">
        <v>8223</v>
      </c>
      <c r="H2056" t="s">
        <v>8245</v>
      </c>
      <c r="I2056" s="12">
        <v>42097.651388888888</v>
      </c>
      <c r="J2056" s="12">
        <v>42067.722372685181</v>
      </c>
      <c r="K2056" t="b">
        <v>0</v>
      </c>
      <c r="L2056">
        <v>11</v>
      </c>
      <c r="M2056" t="b">
        <v>0</v>
      </c>
      <c r="N2056" s="15" t="s">
        <v>8311</v>
      </c>
      <c r="O2056" t="s">
        <v>8313</v>
      </c>
    </row>
    <row r="2057" spans="1:15" ht="32" x14ac:dyDescent="0.2">
      <c r="A2057">
        <v>1495</v>
      </c>
      <c r="B2057" s="3" t="s">
        <v>1496</v>
      </c>
      <c r="C2057" s="3" t="s">
        <v>5605</v>
      </c>
      <c r="D2057" s="6">
        <v>2000</v>
      </c>
      <c r="E2057" s="8">
        <v>0</v>
      </c>
      <c r="F2057" t="s">
        <v>8220</v>
      </c>
      <c r="G2057" t="s">
        <v>8223</v>
      </c>
      <c r="H2057" t="s">
        <v>8245</v>
      </c>
      <c r="I2057" s="12">
        <v>40782.789710648147</v>
      </c>
      <c r="J2057" s="12">
        <v>40752.789710648147</v>
      </c>
      <c r="K2057" t="b">
        <v>0</v>
      </c>
      <c r="L2057">
        <v>0</v>
      </c>
      <c r="M2057" t="b">
        <v>0</v>
      </c>
      <c r="N2057" s="15" t="s">
        <v>8311</v>
      </c>
      <c r="O2057" t="s">
        <v>8313</v>
      </c>
    </row>
    <row r="2058" spans="1:15" ht="48" x14ac:dyDescent="0.2">
      <c r="A2058">
        <v>1496</v>
      </c>
      <c r="B2058" s="3" t="s">
        <v>1497</v>
      </c>
      <c r="C2058" s="3" t="s">
        <v>5606</v>
      </c>
      <c r="D2058" s="6">
        <v>1500</v>
      </c>
      <c r="E2058" s="8">
        <v>0</v>
      </c>
      <c r="F2058" t="s">
        <v>8220</v>
      </c>
      <c r="G2058" t="s">
        <v>8223</v>
      </c>
      <c r="H2058" t="s">
        <v>8245</v>
      </c>
      <c r="I2058" s="12">
        <v>41898.475219907406</v>
      </c>
      <c r="J2058" s="12">
        <v>41838.475219907406</v>
      </c>
      <c r="K2058" t="b">
        <v>0</v>
      </c>
      <c r="L2058">
        <v>0</v>
      </c>
      <c r="M2058" t="b">
        <v>0</v>
      </c>
      <c r="N2058" s="15" t="s">
        <v>8311</v>
      </c>
      <c r="O2058" t="s">
        <v>8313</v>
      </c>
    </row>
    <row r="2059" spans="1:15" ht="48" x14ac:dyDescent="0.2">
      <c r="A2059">
        <v>1497</v>
      </c>
      <c r="B2059" s="3" t="s">
        <v>1498</v>
      </c>
      <c r="C2059" s="3" t="s">
        <v>5607</v>
      </c>
      <c r="D2059" s="6">
        <v>15000</v>
      </c>
      <c r="E2059" s="8">
        <v>1</v>
      </c>
      <c r="F2059" t="s">
        <v>8220</v>
      </c>
      <c r="G2059" t="s">
        <v>8223</v>
      </c>
      <c r="H2059" t="s">
        <v>8245</v>
      </c>
      <c r="I2059" s="12">
        <v>41486.821527777778</v>
      </c>
      <c r="J2059" s="12">
        <v>41444.64261574074</v>
      </c>
      <c r="K2059" t="b">
        <v>0</v>
      </c>
      <c r="L2059">
        <v>1</v>
      </c>
      <c r="M2059" t="b">
        <v>0</v>
      </c>
      <c r="N2059" s="15" t="s">
        <v>8311</v>
      </c>
      <c r="O2059" t="s">
        <v>8313</v>
      </c>
    </row>
    <row r="2060" spans="1:15" ht="48" x14ac:dyDescent="0.2">
      <c r="A2060">
        <v>1498</v>
      </c>
      <c r="B2060" s="3" t="s">
        <v>1499</v>
      </c>
      <c r="C2060" s="3" t="s">
        <v>5608</v>
      </c>
      <c r="D2060" s="6">
        <v>3000</v>
      </c>
      <c r="E2060" s="8">
        <v>57</v>
      </c>
      <c r="F2060" t="s">
        <v>8220</v>
      </c>
      <c r="G2060" t="s">
        <v>8223</v>
      </c>
      <c r="H2060" t="s">
        <v>8245</v>
      </c>
      <c r="I2060" s="12">
        <v>41885.983541666668</v>
      </c>
      <c r="J2060" s="12">
        <v>41840.983541666668</v>
      </c>
      <c r="K2060" t="b">
        <v>0</v>
      </c>
      <c r="L2060">
        <v>3</v>
      </c>
      <c r="M2060" t="b">
        <v>0</v>
      </c>
      <c r="N2060" s="15" t="s">
        <v>8311</v>
      </c>
      <c r="O2060" t="s">
        <v>8313</v>
      </c>
    </row>
    <row r="2061" spans="1:15" ht="48" x14ac:dyDescent="0.2">
      <c r="A2061">
        <v>1499</v>
      </c>
      <c r="B2061" s="3" t="s">
        <v>1500</v>
      </c>
      <c r="C2061" s="3" t="s">
        <v>5609</v>
      </c>
      <c r="D2061" s="6">
        <v>2000</v>
      </c>
      <c r="E2061" s="8">
        <v>5</v>
      </c>
      <c r="F2061" t="s">
        <v>8220</v>
      </c>
      <c r="G2061" t="s">
        <v>8223</v>
      </c>
      <c r="H2061" t="s">
        <v>8245</v>
      </c>
      <c r="I2061" s="12">
        <v>42587.007326388892</v>
      </c>
      <c r="J2061" s="12">
        <v>42527.007326388892</v>
      </c>
      <c r="K2061" t="b">
        <v>0</v>
      </c>
      <c r="L2061">
        <v>1</v>
      </c>
      <c r="M2061" t="b">
        <v>0</v>
      </c>
      <c r="N2061" s="15" t="s">
        <v>8311</v>
      </c>
      <c r="O2061" t="s">
        <v>8313</v>
      </c>
    </row>
    <row r="2062" spans="1:15" ht="48" x14ac:dyDescent="0.2">
      <c r="A2062">
        <v>1500</v>
      </c>
      <c r="B2062" s="3" t="s">
        <v>1501</v>
      </c>
      <c r="C2062" s="3" t="s">
        <v>5610</v>
      </c>
      <c r="D2062" s="6">
        <v>2800</v>
      </c>
      <c r="E2062" s="8">
        <v>701</v>
      </c>
      <c r="F2062" t="s">
        <v>8220</v>
      </c>
      <c r="G2062" t="s">
        <v>8223</v>
      </c>
      <c r="H2062" t="s">
        <v>8245</v>
      </c>
      <c r="I2062" s="12">
        <v>41395.904594907406</v>
      </c>
      <c r="J2062" s="12">
        <v>41365.904594907406</v>
      </c>
      <c r="K2062" t="b">
        <v>0</v>
      </c>
      <c r="L2062">
        <v>15</v>
      </c>
      <c r="M2062" t="b">
        <v>0</v>
      </c>
      <c r="N2062" s="15" t="s">
        <v>8311</v>
      </c>
      <c r="O2062" t="s">
        <v>8313</v>
      </c>
    </row>
    <row r="2063" spans="1:15" ht="48" x14ac:dyDescent="0.2">
      <c r="A2063">
        <v>1561</v>
      </c>
      <c r="B2063" s="3" t="s">
        <v>1562</v>
      </c>
      <c r="C2063" s="3" t="s">
        <v>5671</v>
      </c>
      <c r="D2063" s="6">
        <v>10000</v>
      </c>
      <c r="E2063" s="8">
        <v>67</v>
      </c>
      <c r="F2063" t="s">
        <v>8219</v>
      </c>
      <c r="G2063" t="s">
        <v>8223</v>
      </c>
      <c r="H2063" t="s">
        <v>8245</v>
      </c>
      <c r="I2063" s="12">
        <v>41585.083368055559</v>
      </c>
      <c r="J2063" s="12">
        <v>41555.041701388887</v>
      </c>
      <c r="K2063" t="b">
        <v>0</v>
      </c>
      <c r="L2063">
        <v>1</v>
      </c>
      <c r="M2063" t="b">
        <v>0</v>
      </c>
      <c r="N2063" s="15" t="s">
        <v>8311</v>
      </c>
      <c r="O2063" t="s">
        <v>8333</v>
      </c>
    </row>
    <row r="2064" spans="1:15" ht="48" x14ac:dyDescent="0.2">
      <c r="A2064">
        <v>1562</v>
      </c>
      <c r="B2064" s="3" t="s">
        <v>1563</v>
      </c>
      <c r="C2064" s="3" t="s">
        <v>5672</v>
      </c>
      <c r="D2064" s="6">
        <v>4000</v>
      </c>
      <c r="E2064" s="8">
        <v>0</v>
      </c>
      <c r="F2064" t="s">
        <v>8219</v>
      </c>
      <c r="G2064" t="s">
        <v>8223</v>
      </c>
      <c r="H2064" t="s">
        <v>8245</v>
      </c>
      <c r="I2064" s="12">
        <v>40149.034722222219</v>
      </c>
      <c r="J2064" s="12">
        <v>40079.566157407404</v>
      </c>
      <c r="K2064" t="b">
        <v>0</v>
      </c>
      <c r="L2064">
        <v>0</v>
      </c>
      <c r="M2064" t="b">
        <v>0</v>
      </c>
      <c r="N2064" s="15" t="s">
        <v>8311</v>
      </c>
      <c r="O2064" t="s">
        <v>8333</v>
      </c>
    </row>
    <row r="2065" spans="1:15" ht="48" x14ac:dyDescent="0.2">
      <c r="A2065">
        <v>1563</v>
      </c>
      <c r="B2065" s="3" t="s">
        <v>1564</v>
      </c>
      <c r="C2065" s="3" t="s">
        <v>5673</v>
      </c>
      <c r="D2065" s="6">
        <v>6000</v>
      </c>
      <c r="E2065" s="8">
        <v>85</v>
      </c>
      <c r="F2065" t="s">
        <v>8219</v>
      </c>
      <c r="G2065" t="s">
        <v>8224</v>
      </c>
      <c r="H2065" t="s">
        <v>8246</v>
      </c>
      <c r="I2065" s="12">
        <v>41712.700821759259</v>
      </c>
      <c r="J2065" s="12">
        <v>41652.742488425924</v>
      </c>
      <c r="K2065" t="b">
        <v>0</v>
      </c>
      <c r="L2065">
        <v>2</v>
      </c>
      <c r="M2065" t="b">
        <v>0</v>
      </c>
      <c r="N2065" s="15" t="s">
        <v>8311</v>
      </c>
      <c r="O2065" t="s">
        <v>8333</v>
      </c>
    </row>
    <row r="2066" spans="1:15" ht="48" x14ac:dyDescent="0.2">
      <c r="A2066">
        <v>1564</v>
      </c>
      <c r="B2066" s="3" t="s">
        <v>1565</v>
      </c>
      <c r="C2066" s="3" t="s">
        <v>5674</v>
      </c>
      <c r="D2066" s="6">
        <v>10000</v>
      </c>
      <c r="E2066" s="8">
        <v>10</v>
      </c>
      <c r="F2066" t="s">
        <v>8219</v>
      </c>
      <c r="G2066" t="s">
        <v>8223</v>
      </c>
      <c r="H2066" t="s">
        <v>8245</v>
      </c>
      <c r="I2066" s="12">
        <v>42152.836805555555</v>
      </c>
      <c r="J2066" s="12">
        <v>42121.367002314815</v>
      </c>
      <c r="K2066" t="b">
        <v>0</v>
      </c>
      <c r="L2066">
        <v>1</v>
      </c>
      <c r="M2066" t="b">
        <v>0</v>
      </c>
      <c r="N2066" s="15" t="s">
        <v>8311</v>
      </c>
      <c r="O2066" t="s">
        <v>8333</v>
      </c>
    </row>
    <row r="2067" spans="1:15" ht="48" x14ac:dyDescent="0.2">
      <c r="A2067">
        <v>1565</v>
      </c>
      <c r="B2067" s="3" t="s">
        <v>1566</v>
      </c>
      <c r="C2067" s="3" t="s">
        <v>5675</v>
      </c>
      <c r="D2067" s="6">
        <v>4000</v>
      </c>
      <c r="E2067" s="8">
        <v>100</v>
      </c>
      <c r="F2067" t="s">
        <v>8219</v>
      </c>
      <c r="G2067" t="s">
        <v>8223</v>
      </c>
      <c r="H2067" t="s">
        <v>8245</v>
      </c>
      <c r="I2067" s="12">
        <v>40702.729872685188</v>
      </c>
      <c r="J2067" s="12">
        <v>40672.729872685188</v>
      </c>
      <c r="K2067" t="b">
        <v>0</v>
      </c>
      <c r="L2067">
        <v>1</v>
      </c>
      <c r="M2067" t="b">
        <v>0</v>
      </c>
      <c r="N2067" s="15" t="s">
        <v>8311</v>
      </c>
      <c r="O2067" t="s">
        <v>8333</v>
      </c>
    </row>
    <row r="2068" spans="1:15" ht="48" x14ac:dyDescent="0.2">
      <c r="A2068">
        <v>1566</v>
      </c>
      <c r="B2068" s="3" t="s">
        <v>1567</v>
      </c>
      <c r="C2068" s="3" t="s">
        <v>5676</v>
      </c>
      <c r="D2068" s="6">
        <v>30000</v>
      </c>
      <c r="E2068" s="8">
        <v>6375</v>
      </c>
      <c r="F2068" t="s">
        <v>8219</v>
      </c>
      <c r="G2068" t="s">
        <v>8223</v>
      </c>
      <c r="H2068" t="s">
        <v>8245</v>
      </c>
      <c r="I2068" s="12">
        <v>42578.916666666672</v>
      </c>
      <c r="J2068" s="12">
        <v>42549.916712962964</v>
      </c>
      <c r="K2068" t="b">
        <v>0</v>
      </c>
      <c r="L2068">
        <v>59</v>
      </c>
      <c r="M2068" t="b">
        <v>0</v>
      </c>
      <c r="N2068" s="15" t="s">
        <v>8311</v>
      </c>
      <c r="O2068" t="s">
        <v>8333</v>
      </c>
    </row>
    <row r="2069" spans="1:15" ht="48" x14ac:dyDescent="0.2">
      <c r="A2069">
        <v>1567</v>
      </c>
      <c r="B2069" s="3" t="s">
        <v>1568</v>
      </c>
      <c r="C2069" s="3" t="s">
        <v>5677</v>
      </c>
      <c r="D2069" s="6">
        <v>8500</v>
      </c>
      <c r="E2069" s="8">
        <v>350</v>
      </c>
      <c r="F2069" t="s">
        <v>8219</v>
      </c>
      <c r="G2069" t="s">
        <v>8223</v>
      </c>
      <c r="H2069" t="s">
        <v>8245</v>
      </c>
      <c r="I2069" s="12">
        <v>41687</v>
      </c>
      <c r="J2069" s="12">
        <v>41671.936863425923</v>
      </c>
      <c r="K2069" t="b">
        <v>0</v>
      </c>
      <c r="L2069">
        <v>13</v>
      </c>
      <c r="M2069" t="b">
        <v>0</v>
      </c>
      <c r="N2069" s="15" t="s">
        <v>8311</v>
      </c>
      <c r="O2069" t="s">
        <v>8333</v>
      </c>
    </row>
    <row r="2070" spans="1:15" ht="48" x14ac:dyDescent="0.2">
      <c r="A2070">
        <v>1568</v>
      </c>
      <c r="B2070" s="3" t="s">
        <v>1569</v>
      </c>
      <c r="C2070" s="3" t="s">
        <v>5678</v>
      </c>
      <c r="D2070" s="6">
        <v>25000</v>
      </c>
      <c r="E2070" s="8">
        <v>3410</v>
      </c>
      <c r="F2070" t="s">
        <v>8219</v>
      </c>
      <c r="G2070" t="s">
        <v>8223</v>
      </c>
      <c r="H2070" t="s">
        <v>8245</v>
      </c>
      <c r="I2070" s="12">
        <v>41997.062326388885</v>
      </c>
      <c r="J2070" s="12">
        <v>41962.062326388885</v>
      </c>
      <c r="K2070" t="b">
        <v>0</v>
      </c>
      <c r="L2070">
        <v>22</v>
      </c>
      <c r="M2070" t="b">
        <v>0</v>
      </c>
      <c r="N2070" s="15" t="s">
        <v>8311</v>
      </c>
      <c r="O2070" t="s">
        <v>8333</v>
      </c>
    </row>
    <row r="2071" spans="1:15" ht="16" x14ac:dyDescent="0.2">
      <c r="A2071">
        <v>1569</v>
      </c>
      <c r="B2071" s="3" t="s">
        <v>1570</v>
      </c>
      <c r="C2071" s="3" t="s">
        <v>5679</v>
      </c>
      <c r="D2071" s="6">
        <v>30000</v>
      </c>
      <c r="E2071" s="8">
        <v>0</v>
      </c>
      <c r="F2071" t="s">
        <v>8219</v>
      </c>
      <c r="G2071" t="s">
        <v>8223</v>
      </c>
      <c r="H2071" t="s">
        <v>8245</v>
      </c>
      <c r="I2071" s="12">
        <v>41419.679560185185</v>
      </c>
      <c r="J2071" s="12">
        <v>41389.679560185185</v>
      </c>
      <c r="K2071" t="b">
        <v>0</v>
      </c>
      <c r="L2071">
        <v>0</v>
      </c>
      <c r="M2071" t="b">
        <v>0</v>
      </c>
      <c r="N2071" s="15" t="s">
        <v>8311</v>
      </c>
      <c r="O2071" t="s">
        <v>8333</v>
      </c>
    </row>
    <row r="2072" spans="1:15" ht="32" x14ac:dyDescent="0.2">
      <c r="A2072">
        <v>1570</v>
      </c>
      <c r="B2072" s="3" t="s">
        <v>1571</v>
      </c>
      <c r="C2072" s="3" t="s">
        <v>5680</v>
      </c>
      <c r="D2072" s="6">
        <v>6000</v>
      </c>
      <c r="E2072" s="8">
        <v>2484</v>
      </c>
      <c r="F2072" t="s">
        <v>8219</v>
      </c>
      <c r="G2072" t="s">
        <v>8223</v>
      </c>
      <c r="H2072" t="s">
        <v>8245</v>
      </c>
      <c r="I2072" s="12">
        <v>42468.771782407406</v>
      </c>
      <c r="J2072" s="12">
        <v>42438.813449074078</v>
      </c>
      <c r="K2072" t="b">
        <v>0</v>
      </c>
      <c r="L2072">
        <v>52</v>
      </c>
      <c r="M2072" t="b">
        <v>0</v>
      </c>
      <c r="N2072" s="15" t="s">
        <v>8311</v>
      </c>
      <c r="O2072" t="s">
        <v>8333</v>
      </c>
    </row>
    <row r="2073" spans="1:15" ht="48" x14ac:dyDescent="0.2">
      <c r="A2073">
        <v>1571</v>
      </c>
      <c r="B2073" s="3" t="s">
        <v>1572</v>
      </c>
      <c r="C2073" s="3" t="s">
        <v>5681</v>
      </c>
      <c r="D2073" s="6">
        <v>12100</v>
      </c>
      <c r="E2073" s="8">
        <v>80</v>
      </c>
      <c r="F2073" t="s">
        <v>8219</v>
      </c>
      <c r="G2073" t="s">
        <v>8224</v>
      </c>
      <c r="H2073" t="s">
        <v>8246</v>
      </c>
      <c r="I2073" s="12">
        <v>42174.769479166673</v>
      </c>
      <c r="J2073" s="12">
        <v>42144.769479166673</v>
      </c>
      <c r="K2073" t="b">
        <v>0</v>
      </c>
      <c r="L2073">
        <v>4</v>
      </c>
      <c r="M2073" t="b">
        <v>0</v>
      </c>
      <c r="N2073" s="15" t="s">
        <v>8311</v>
      </c>
      <c r="O2073" t="s">
        <v>8333</v>
      </c>
    </row>
    <row r="2074" spans="1:15" ht="48" x14ac:dyDescent="0.2">
      <c r="A2074">
        <v>1572</v>
      </c>
      <c r="B2074" s="3" t="s">
        <v>1573</v>
      </c>
      <c r="C2074" s="3" t="s">
        <v>5682</v>
      </c>
      <c r="D2074" s="6">
        <v>2500</v>
      </c>
      <c r="E2074" s="8">
        <v>125</v>
      </c>
      <c r="F2074" t="s">
        <v>8219</v>
      </c>
      <c r="G2074" t="s">
        <v>8224</v>
      </c>
      <c r="H2074" t="s">
        <v>8246</v>
      </c>
      <c r="I2074" s="12">
        <v>42428.999305555553</v>
      </c>
      <c r="J2074" s="12">
        <v>42404.033090277779</v>
      </c>
      <c r="K2074" t="b">
        <v>0</v>
      </c>
      <c r="L2074">
        <v>3</v>
      </c>
      <c r="M2074" t="b">
        <v>0</v>
      </c>
      <c r="N2074" s="15" t="s">
        <v>8311</v>
      </c>
      <c r="O2074" t="s">
        <v>8333</v>
      </c>
    </row>
    <row r="2075" spans="1:15" ht="48" x14ac:dyDescent="0.2">
      <c r="A2075">
        <v>1573</v>
      </c>
      <c r="B2075" s="3" t="s">
        <v>1574</v>
      </c>
      <c r="C2075" s="3" t="s">
        <v>5683</v>
      </c>
      <c r="D2075" s="6">
        <v>9000</v>
      </c>
      <c r="E2075" s="8">
        <v>223</v>
      </c>
      <c r="F2075" t="s">
        <v>8219</v>
      </c>
      <c r="G2075" t="s">
        <v>8228</v>
      </c>
      <c r="H2075" t="s">
        <v>8250</v>
      </c>
      <c r="I2075" s="12">
        <v>42826.165972222225</v>
      </c>
      <c r="J2075" s="12">
        <v>42786.000023148154</v>
      </c>
      <c r="K2075" t="b">
        <v>0</v>
      </c>
      <c r="L2075">
        <v>3</v>
      </c>
      <c r="M2075" t="b">
        <v>0</v>
      </c>
      <c r="N2075" s="15" t="s">
        <v>8311</v>
      </c>
      <c r="O2075" t="s">
        <v>8333</v>
      </c>
    </row>
    <row r="2076" spans="1:15" ht="48" x14ac:dyDescent="0.2">
      <c r="A2076">
        <v>1574</v>
      </c>
      <c r="B2076" s="3" t="s">
        <v>1575</v>
      </c>
      <c r="C2076" s="3" t="s">
        <v>5684</v>
      </c>
      <c r="D2076" s="6">
        <v>10000</v>
      </c>
      <c r="E2076" s="8">
        <v>506</v>
      </c>
      <c r="F2076" t="s">
        <v>8219</v>
      </c>
      <c r="G2076" t="s">
        <v>8223</v>
      </c>
      <c r="H2076" t="s">
        <v>8245</v>
      </c>
      <c r="I2076" s="12">
        <v>42052.927418981482</v>
      </c>
      <c r="J2076" s="12">
        <v>42017.927418981482</v>
      </c>
      <c r="K2076" t="b">
        <v>0</v>
      </c>
      <c r="L2076">
        <v>6</v>
      </c>
      <c r="M2076" t="b">
        <v>0</v>
      </c>
      <c r="N2076" s="15" t="s">
        <v>8311</v>
      </c>
      <c r="O2076" t="s">
        <v>8333</v>
      </c>
    </row>
    <row r="2077" spans="1:15" ht="48" x14ac:dyDescent="0.2">
      <c r="A2077">
        <v>1575</v>
      </c>
      <c r="B2077" s="3" t="s">
        <v>1576</v>
      </c>
      <c r="C2077" s="3" t="s">
        <v>5685</v>
      </c>
      <c r="D2077" s="6">
        <v>10000</v>
      </c>
      <c r="E2077" s="8">
        <v>2291</v>
      </c>
      <c r="F2077" t="s">
        <v>8219</v>
      </c>
      <c r="G2077" t="s">
        <v>8223</v>
      </c>
      <c r="H2077" t="s">
        <v>8245</v>
      </c>
      <c r="I2077" s="12">
        <v>41829.524259259262</v>
      </c>
      <c r="J2077" s="12">
        <v>41799.524259259262</v>
      </c>
      <c r="K2077" t="b">
        <v>0</v>
      </c>
      <c r="L2077">
        <v>35</v>
      </c>
      <c r="M2077" t="b">
        <v>0</v>
      </c>
      <c r="N2077" s="15" t="s">
        <v>8311</v>
      </c>
      <c r="O2077" t="s">
        <v>8333</v>
      </c>
    </row>
    <row r="2078" spans="1:15" ht="32" x14ac:dyDescent="0.2">
      <c r="A2078">
        <v>1576</v>
      </c>
      <c r="B2078" s="3" t="s">
        <v>1577</v>
      </c>
      <c r="C2078" s="3" t="s">
        <v>5686</v>
      </c>
      <c r="D2078" s="6">
        <v>5000</v>
      </c>
      <c r="E2078" s="8">
        <v>650</v>
      </c>
      <c r="F2078" t="s">
        <v>8219</v>
      </c>
      <c r="G2078" t="s">
        <v>8223</v>
      </c>
      <c r="H2078" t="s">
        <v>8245</v>
      </c>
      <c r="I2078" s="12">
        <v>42185.879259259258</v>
      </c>
      <c r="J2078" s="12">
        <v>42140.879259259258</v>
      </c>
      <c r="K2078" t="b">
        <v>0</v>
      </c>
      <c r="L2078">
        <v>10</v>
      </c>
      <c r="M2078" t="b">
        <v>0</v>
      </c>
      <c r="N2078" s="15" t="s">
        <v>8311</v>
      </c>
      <c r="O2078" t="s">
        <v>8333</v>
      </c>
    </row>
    <row r="2079" spans="1:15" ht="48" x14ac:dyDescent="0.2">
      <c r="A2079">
        <v>1577</v>
      </c>
      <c r="B2079" s="3" t="s">
        <v>1578</v>
      </c>
      <c r="C2079" s="3" t="s">
        <v>5687</v>
      </c>
      <c r="D2079" s="6">
        <v>10000</v>
      </c>
      <c r="E2079" s="8">
        <v>55</v>
      </c>
      <c r="F2079" t="s">
        <v>8219</v>
      </c>
      <c r="G2079" t="s">
        <v>8223</v>
      </c>
      <c r="H2079" t="s">
        <v>8245</v>
      </c>
      <c r="I2079" s="12">
        <v>41114.847777777781</v>
      </c>
      <c r="J2079" s="12">
        <v>41054.847777777781</v>
      </c>
      <c r="K2079" t="b">
        <v>0</v>
      </c>
      <c r="L2079">
        <v>2</v>
      </c>
      <c r="M2079" t="b">
        <v>0</v>
      </c>
      <c r="N2079" s="15" t="s">
        <v>8311</v>
      </c>
      <c r="O2079" t="s">
        <v>8333</v>
      </c>
    </row>
    <row r="2080" spans="1:15" ht="64" x14ac:dyDescent="0.2">
      <c r="A2080">
        <v>1578</v>
      </c>
      <c r="B2080" s="3" t="s">
        <v>1579</v>
      </c>
      <c r="C2080" s="3" t="s">
        <v>5688</v>
      </c>
      <c r="D2080" s="6">
        <v>1897</v>
      </c>
      <c r="E2080" s="8">
        <v>205</v>
      </c>
      <c r="F2080" t="s">
        <v>8219</v>
      </c>
      <c r="G2080" t="s">
        <v>8223</v>
      </c>
      <c r="H2080" t="s">
        <v>8245</v>
      </c>
      <c r="I2080" s="12">
        <v>40423.083333333336</v>
      </c>
      <c r="J2080" s="12">
        <v>40399.065868055557</v>
      </c>
      <c r="K2080" t="b">
        <v>0</v>
      </c>
      <c r="L2080">
        <v>4</v>
      </c>
      <c r="M2080" t="b">
        <v>0</v>
      </c>
      <c r="N2080" s="15" t="s">
        <v>8311</v>
      </c>
      <c r="O2080" t="s">
        <v>8333</v>
      </c>
    </row>
    <row r="2081" spans="1:15" ht="32" x14ac:dyDescent="0.2">
      <c r="A2081">
        <v>1579</v>
      </c>
      <c r="B2081" s="3" t="s">
        <v>1580</v>
      </c>
      <c r="C2081" s="3" t="s">
        <v>5689</v>
      </c>
      <c r="D2081" s="6">
        <v>3333</v>
      </c>
      <c r="E2081" s="8">
        <v>28</v>
      </c>
      <c r="F2081" t="s">
        <v>8219</v>
      </c>
      <c r="G2081" t="s">
        <v>8223</v>
      </c>
      <c r="H2081" t="s">
        <v>8245</v>
      </c>
      <c r="I2081" s="12">
        <v>41514.996423611112</v>
      </c>
      <c r="J2081" s="12">
        <v>41481.996423611112</v>
      </c>
      <c r="K2081" t="b">
        <v>0</v>
      </c>
      <c r="L2081">
        <v>2</v>
      </c>
      <c r="M2081" t="b">
        <v>0</v>
      </c>
      <c r="N2081" s="15" t="s">
        <v>8311</v>
      </c>
      <c r="O2081" t="s">
        <v>8333</v>
      </c>
    </row>
    <row r="2082" spans="1:15" ht="48" x14ac:dyDescent="0.2">
      <c r="A2082">
        <v>1580</v>
      </c>
      <c r="B2082" s="3" t="s">
        <v>1581</v>
      </c>
      <c r="C2082" s="3" t="s">
        <v>5690</v>
      </c>
      <c r="D2082" s="6">
        <v>1750</v>
      </c>
      <c r="E2082" s="8">
        <v>0</v>
      </c>
      <c r="F2082" t="s">
        <v>8219</v>
      </c>
      <c r="G2082" t="s">
        <v>8223</v>
      </c>
      <c r="H2082" t="s">
        <v>8245</v>
      </c>
      <c r="I2082" s="12">
        <v>41050.050069444449</v>
      </c>
      <c r="J2082" s="12">
        <v>40990.050069444449</v>
      </c>
      <c r="K2082" t="b">
        <v>0</v>
      </c>
      <c r="L2082">
        <v>0</v>
      </c>
      <c r="M2082" t="b">
        <v>0</v>
      </c>
      <c r="N2082" s="15" t="s">
        <v>8311</v>
      </c>
      <c r="O2082" t="s">
        <v>8333</v>
      </c>
    </row>
    <row r="2083" spans="1:15" ht="32" x14ac:dyDescent="0.2">
      <c r="A2083">
        <v>2741</v>
      </c>
      <c r="B2083" s="3" t="s">
        <v>2741</v>
      </c>
      <c r="C2083" s="3" t="s">
        <v>6851</v>
      </c>
      <c r="D2083" s="6">
        <v>8000</v>
      </c>
      <c r="E2083" s="8">
        <v>35</v>
      </c>
      <c r="F2083" t="s">
        <v>8220</v>
      </c>
      <c r="G2083" t="s">
        <v>8223</v>
      </c>
      <c r="H2083" t="s">
        <v>8245</v>
      </c>
      <c r="I2083" s="12">
        <v>41932.088194444441</v>
      </c>
      <c r="J2083" s="12">
        <v>41911.657430555555</v>
      </c>
      <c r="K2083" t="b">
        <v>0</v>
      </c>
      <c r="L2083">
        <v>4</v>
      </c>
      <c r="M2083" t="b">
        <v>0</v>
      </c>
      <c r="N2083" s="15" t="s">
        <v>8311</v>
      </c>
      <c r="O2083" t="s">
        <v>8347</v>
      </c>
    </row>
    <row r="2084" spans="1:15" ht="48" x14ac:dyDescent="0.2">
      <c r="A2084">
        <v>2742</v>
      </c>
      <c r="B2084" s="3" t="s">
        <v>2742</v>
      </c>
      <c r="C2084" s="3" t="s">
        <v>6852</v>
      </c>
      <c r="D2084" s="6">
        <v>2500</v>
      </c>
      <c r="E2084" s="8">
        <v>731</v>
      </c>
      <c r="F2084" t="s">
        <v>8220</v>
      </c>
      <c r="G2084" t="s">
        <v>8223</v>
      </c>
      <c r="H2084" t="s">
        <v>8245</v>
      </c>
      <c r="I2084" s="12">
        <v>41044.719756944447</v>
      </c>
      <c r="J2084" s="12">
        <v>41030.719756944447</v>
      </c>
      <c r="K2084" t="b">
        <v>0</v>
      </c>
      <c r="L2084">
        <v>18</v>
      </c>
      <c r="M2084" t="b">
        <v>0</v>
      </c>
      <c r="N2084" s="15" t="s">
        <v>8311</v>
      </c>
      <c r="O2084" t="s">
        <v>8347</v>
      </c>
    </row>
    <row r="2085" spans="1:15" ht="64" x14ac:dyDescent="0.2">
      <c r="A2085">
        <v>2743</v>
      </c>
      <c r="B2085" s="3" t="s">
        <v>2743</v>
      </c>
      <c r="C2085" s="3" t="s">
        <v>6853</v>
      </c>
      <c r="D2085" s="6">
        <v>5999</v>
      </c>
      <c r="E2085" s="8">
        <v>0</v>
      </c>
      <c r="F2085" t="s">
        <v>8220</v>
      </c>
      <c r="G2085" t="s">
        <v>8223</v>
      </c>
      <c r="H2085" t="s">
        <v>8245</v>
      </c>
      <c r="I2085" s="12">
        <v>42662.328784722224</v>
      </c>
      <c r="J2085" s="12">
        <v>42632.328784722224</v>
      </c>
      <c r="K2085" t="b">
        <v>0</v>
      </c>
      <c r="L2085">
        <v>0</v>
      </c>
      <c r="M2085" t="b">
        <v>0</v>
      </c>
      <c r="N2085" s="15" t="s">
        <v>8311</v>
      </c>
      <c r="O2085" t="s">
        <v>8347</v>
      </c>
    </row>
    <row r="2086" spans="1:15" ht="48" x14ac:dyDescent="0.2">
      <c r="A2086">
        <v>2744</v>
      </c>
      <c r="B2086" s="3" t="s">
        <v>2744</v>
      </c>
      <c r="C2086" s="3" t="s">
        <v>6854</v>
      </c>
      <c r="D2086" s="6">
        <v>16000</v>
      </c>
      <c r="E2086" s="8">
        <v>835</v>
      </c>
      <c r="F2086" t="s">
        <v>8220</v>
      </c>
      <c r="G2086" t="s">
        <v>8223</v>
      </c>
      <c r="H2086" t="s">
        <v>8245</v>
      </c>
      <c r="I2086" s="12">
        <v>40968.062476851854</v>
      </c>
      <c r="J2086" s="12">
        <v>40938.062476851854</v>
      </c>
      <c r="K2086" t="b">
        <v>0</v>
      </c>
      <c r="L2086">
        <v>22</v>
      </c>
      <c r="M2086" t="b">
        <v>0</v>
      </c>
      <c r="N2086" s="15" t="s">
        <v>8311</v>
      </c>
      <c r="O2086" t="s">
        <v>8347</v>
      </c>
    </row>
    <row r="2087" spans="1:15" ht="48" x14ac:dyDescent="0.2">
      <c r="A2087">
        <v>2745</v>
      </c>
      <c r="B2087" s="3" t="s">
        <v>2745</v>
      </c>
      <c r="C2087" s="3" t="s">
        <v>6855</v>
      </c>
      <c r="D2087" s="6">
        <v>8000</v>
      </c>
      <c r="E2087" s="8">
        <v>1751</v>
      </c>
      <c r="F2087" t="s">
        <v>8220</v>
      </c>
      <c r="G2087" t="s">
        <v>8223</v>
      </c>
      <c r="H2087" t="s">
        <v>8245</v>
      </c>
      <c r="I2087" s="12">
        <v>41104.988055555557</v>
      </c>
      <c r="J2087" s="12">
        <v>41044.988055555557</v>
      </c>
      <c r="K2087" t="b">
        <v>0</v>
      </c>
      <c r="L2087">
        <v>49</v>
      </c>
      <c r="M2087" t="b">
        <v>0</v>
      </c>
      <c r="N2087" s="15" t="s">
        <v>8311</v>
      </c>
      <c r="O2087" t="s">
        <v>8347</v>
      </c>
    </row>
    <row r="2088" spans="1:15" ht="48" x14ac:dyDescent="0.2">
      <c r="A2088">
        <v>2746</v>
      </c>
      <c r="B2088" s="3" t="s">
        <v>2746</v>
      </c>
      <c r="C2088" s="3" t="s">
        <v>6856</v>
      </c>
      <c r="D2088" s="6">
        <v>3000</v>
      </c>
      <c r="E2088" s="8">
        <v>801</v>
      </c>
      <c r="F2088" t="s">
        <v>8220</v>
      </c>
      <c r="G2088" t="s">
        <v>8223</v>
      </c>
      <c r="H2088" t="s">
        <v>8245</v>
      </c>
      <c r="I2088" s="12">
        <v>41880.781377314815</v>
      </c>
      <c r="J2088" s="12">
        <v>41850.781377314815</v>
      </c>
      <c r="K2088" t="b">
        <v>0</v>
      </c>
      <c r="L2088">
        <v>19</v>
      </c>
      <c r="M2088" t="b">
        <v>0</v>
      </c>
      <c r="N2088" s="15" t="s">
        <v>8311</v>
      </c>
      <c r="O2088" t="s">
        <v>8347</v>
      </c>
    </row>
    <row r="2089" spans="1:15" ht="48" x14ac:dyDescent="0.2">
      <c r="A2089">
        <v>2747</v>
      </c>
      <c r="B2089" s="3" t="s">
        <v>2747</v>
      </c>
      <c r="C2089" s="3" t="s">
        <v>6857</v>
      </c>
      <c r="D2089" s="6">
        <v>500</v>
      </c>
      <c r="E2089" s="8">
        <v>140</v>
      </c>
      <c r="F2089" t="s">
        <v>8220</v>
      </c>
      <c r="G2089" t="s">
        <v>8223</v>
      </c>
      <c r="H2089" t="s">
        <v>8245</v>
      </c>
      <c r="I2089" s="12">
        <v>41076.131944444445</v>
      </c>
      <c r="J2089" s="12">
        <v>41044.64811342593</v>
      </c>
      <c r="K2089" t="b">
        <v>0</v>
      </c>
      <c r="L2089">
        <v>4</v>
      </c>
      <c r="M2089" t="b">
        <v>0</v>
      </c>
      <c r="N2089" s="15" t="s">
        <v>8311</v>
      </c>
      <c r="O2089" t="s">
        <v>8347</v>
      </c>
    </row>
    <row r="2090" spans="1:15" ht="32" x14ac:dyDescent="0.2">
      <c r="A2090">
        <v>2748</v>
      </c>
      <c r="B2090" s="3" t="s">
        <v>2748</v>
      </c>
      <c r="C2090" s="3" t="s">
        <v>6858</v>
      </c>
      <c r="D2090" s="6">
        <v>5000</v>
      </c>
      <c r="E2090" s="8">
        <v>53</v>
      </c>
      <c r="F2090" t="s">
        <v>8220</v>
      </c>
      <c r="G2090" t="s">
        <v>8223</v>
      </c>
      <c r="H2090" t="s">
        <v>8245</v>
      </c>
      <c r="I2090" s="12">
        <v>42615.7106712963</v>
      </c>
      <c r="J2090" s="12">
        <v>42585.7106712963</v>
      </c>
      <c r="K2090" t="b">
        <v>0</v>
      </c>
      <c r="L2090">
        <v>4</v>
      </c>
      <c r="M2090" t="b">
        <v>0</v>
      </c>
      <c r="N2090" s="15" t="s">
        <v>8311</v>
      </c>
      <c r="O2090" t="s">
        <v>8347</v>
      </c>
    </row>
    <row r="2091" spans="1:15" ht="32" x14ac:dyDescent="0.2">
      <c r="A2091">
        <v>2749</v>
      </c>
      <c r="B2091" s="3" t="s">
        <v>2749</v>
      </c>
      <c r="C2091" s="3" t="s">
        <v>6859</v>
      </c>
      <c r="D2091" s="6">
        <v>10000</v>
      </c>
      <c r="E2091" s="8">
        <v>110</v>
      </c>
      <c r="F2091" t="s">
        <v>8220</v>
      </c>
      <c r="G2091" t="s">
        <v>8223</v>
      </c>
      <c r="H2091" t="s">
        <v>8245</v>
      </c>
      <c r="I2091" s="12">
        <v>42098.757372685184</v>
      </c>
      <c r="J2091" s="12">
        <v>42068.799039351856</v>
      </c>
      <c r="K2091" t="b">
        <v>0</v>
      </c>
      <c r="L2091">
        <v>2</v>
      </c>
      <c r="M2091" t="b">
        <v>0</v>
      </c>
      <c r="N2091" s="15" t="s">
        <v>8311</v>
      </c>
      <c r="O2091" t="s">
        <v>8347</v>
      </c>
    </row>
    <row r="2092" spans="1:15" ht="48" x14ac:dyDescent="0.2">
      <c r="A2092">
        <v>2750</v>
      </c>
      <c r="B2092" s="3" t="s">
        <v>2750</v>
      </c>
      <c r="C2092" s="3" t="s">
        <v>6860</v>
      </c>
      <c r="D2092" s="6">
        <v>1999</v>
      </c>
      <c r="E2092" s="8">
        <v>0</v>
      </c>
      <c r="F2092" t="s">
        <v>8220</v>
      </c>
      <c r="G2092" t="s">
        <v>8223</v>
      </c>
      <c r="H2092" t="s">
        <v>8245</v>
      </c>
      <c r="I2092" s="12">
        <v>41090.833333333336</v>
      </c>
      <c r="J2092" s="12">
        <v>41078.899826388886</v>
      </c>
      <c r="K2092" t="b">
        <v>0</v>
      </c>
      <c r="L2092">
        <v>0</v>
      </c>
      <c r="M2092" t="b">
        <v>0</v>
      </c>
      <c r="N2092" s="15" t="s">
        <v>8311</v>
      </c>
      <c r="O2092" t="s">
        <v>8347</v>
      </c>
    </row>
    <row r="2093" spans="1:15" ht="48" x14ac:dyDescent="0.2">
      <c r="A2093">
        <v>2751</v>
      </c>
      <c r="B2093" s="3" t="s">
        <v>2751</v>
      </c>
      <c r="C2093" s="3" t="s">
        <v>6861</v>
      </c>
      <c r="D2093" s="6">
        <v>3274</v>
      </c>
      <c r="E2093" s="8">
        <v>0</v>
      </c>
      <c r="F2093" t="s">
        <v>8220</v>
      </c>
      <c r="G2093" t="s">
        <v>8223</v>
      </c>
      <c r="H2093" t="s">
        <v>8245</v>
      </c>
      <c r="I2093" s="12">
        <v>41807.887060185189</v>
      </c>
      <c r="J2093" s="12">
        <v>41747.887060185189</v>
      </c>
      <c r="K2093" t="b">
        <v>0</v>
      </c>
      <c r="L2093">
        <v>0</v>
      </c>
      <c r="M2093" t="b">
        <v>0</v>
      </c>
      <c r="N2093" s="15" t="s">
        <v>8311</v>
      </c>
      <c r="O2093" t="s">
        <v>8347</v>
      </c>
    </row>
    <row r="2094" spans="1:15" ht="48" x14ac:dyDescent="0.2">
      <c r="A2094">
        <v>2752</v>
      </c>
      <c r="B2094" s="3" t="s">
        <v>2752</v>
      </c>
      <c r="C2094" s="3" t="s">
        <v>6862</v>
      </c>
      <c r="D2094" s="6">
        <v>4800</v>
      </c>
      <c r="E2094" s="8">
        <v>550</v>
      </c>
      <c r="F2094" t="s">
        <v>8220</v>
      </c>
      <c r="G2094" t="s">
        <v>8223</v>
      </c>
      <c r="H2094" t="s">
        <v>8245</v>
      </c>
      <c r="I2094" s="12">
        <v>40895.765092592592</v>
      </c>
      <c r="J2094" s="12">
        <v>40855.765092592592</v>
      </c>
      <c r="K2094" t="b">
        <v>0</v>
      </c>
      <c r="L2094">
        <v>14</v>
      </c>
      <c r="M2094" t="b">
        <v>0</v>
      </c>
      <c r="N2094" s="15" t="s">
        <v>8311</v>
      </c>
      <c r="O2094" t="s">
        <v>8347</v>
      </c>
    </row>
    <row r="2095" spans="1:15" ht="48" x14ac:dyDescent="0.2">
      <c r="A2095">
        <v>2753</v>
      </c>
      <c r="B2095" s="3" t="s">
        <v>2753</v>
      </c>
      <c r="C2095" s="3" t="s">
        <v>6863</v>
      </c>
      <c r="D2095" s="6">
        <v>2000</v>
      </c>
      <c r="E2095" s="8">
        <v>380</v>
      </c>
      <c r="F2095" t="s">
        <v>8220</v>
      </c>
      <c r="G2095" t="s">
        <v>8223</v>
      </c>
      <c r="H2095" t="s">
        <v>8245</v>
      </c>
      <c r="I2095" s="12">
        <v>41147.900729166664</v>
      </c>
      <c r="J2095" s="12">
        <v>41117.900729166664</v>
      </c>
      <c r="K2095" t="b">
        <v>0</v>
      </c>
      <c r="L2095">
        <v>8</v>
      </c>
      <c r="M2095" t="b">
        <v>0</v>
      </c>
      <c r="N2095" s="15" t="s">
        <v>8311</v>
      </c>
      <c r="O2095" t="s">
        <v>8347</v>
      </c>
    </row>
    <row r="2096" spans="1:15" ht="48" x14ac:dyDescent="0.2">
      <c r="A2096">
        <v>2754</v>
      </c>
      <c r="B2096" s="3" t="s">
        <v>2754</v>
      </c>
      <c r="C2096" s="3" t="s">
        <v>6864</v>
      </c>
      <c r="D2096" s="6">
        <v>10000</v>
      </c>
      <c r="E2096" s="8">
        <v>0</v>
      </c>
      <c r="F2096" t="s">
        <v>8220</v>
      </c>
      <c r="G2096" t="s">
        <v>8223</v>
      </c>
      <c r="H2096" t="s">
        <v>8245</v>
      </c>
      <c r="I2096" s="12">
        <v>41893.636006944449</v>
      </c>
      <c r="J2096" s="12">
        <v>41863.636006944449</v>
      </c>
      <c r="K2096" t="b">
        <v>0</v>
      </c>
      <c r="L2096">
        <v>0</v>
      </c>
      <c r="M2096" t="b">
        <v>0</v>
      </c>
      <c r="N2096" s="15" t="s">
        <v>8311</v>
      </c>
      <c r="O2096" t="s">
        <v>8347</v>
      </c>
    </row>
    <row r="2097" spans="1:15" ht="32" x14ac:dyDescent="0.2">
      <c r="A2097">
        <v>2755</v>
      </c>
      <c r="B2097" s="3" t="s">
        <v>2755</v>
      </c>
      <c r="C2097" s="3" t="s">
        <v>6865</v>
      </c>
      <c r="D2097" s="6">
        <v>500</v>
      </c>
      <c r="E2097" s="8">
        <v>260</v>
      </c>
      <c r="F2097" t="s">
        <v>8220</v>
      </c>
      <c r="G2097" t="s">
        <v>8240</v>
      </c>
      <c r="H2097" t="s">
        <v>8248</v>
      </c>
      <c r="I2097" s="12">
        <v>42102.790821759263</v>
      </c>
      <c r="J2097" s="12">
        <v>42072.790821759263</v>
      </c>
      <c r="K2097" t="b">
        <v>0</v>
      </c>
      <c r="L2097">
        <v>15</v>
      </c>
      <c r="M2097" t="b">
        <v>0</v>
      </c>
      <c r="N2097" s="15" t="s">
        <v>8311</v>
      </c>
      <c r="O2097" t="s">
        <v>8347</v>
      </c>
    </row>
    <row r="2098" spans="1:15" ht="48" x14ac:dyDescent="0.2">
      <c r="A2098">
        <v>2756</v>
      </c>
      <c r="B2098" s="3" t="s">
        <v>2756</v>
      </c>
      <c r="C2098" s="3" t="s">
        <v>6866</v>
      </c>
      <c r="D2098" s="6">
        <v>10000</v>
      </c>
      <c r="E2098" s="8">
        <v>1048</v>
      </c>
      <c r="F2098" t="s">
        <v>8220</v>
      </c>
      <c r="G2098" t="s">
        <v>8223</v>
      </c>
      <c r="H2098" t="s">
        <v>8245</v>
      </c>
      <c r="I2098" s="12">
        <v>41650.90047453704</v>
      </c>
      <c r="J2098" s="12">
        <v>41620.90047453704</v>
      </c>
      <c r="K2098" t="b">
        <v>0</v>
      </c>
      <c r="L2098">
        <v>33</v>
      </c>
      <c r="M2098" t="b">
        <v>0</v>
      </c>
      <c r="N2098" s="15" t="s">
        <v>8311</v>
      </c>
      <c r="O2098" t="s">
        <v>8347</v>
      </c>
    </row>
    <row r="2099" spans="1:15" ht="32" x14ac:dyDescent="0.2">
      <c r="A2099">
        <v>2757</v>
      </c>
      <c r="B2099" s="3" t="s">
        <v>2757</v>
      </c>
      <c r="C2099" s="3" t="s">
        <v>6867</v>
      </c>
      <c r="D2099" s="6">
        <v>1500</v>
      </c>
      <c r="E2099" s="8">
        <v>10</v>
      </c>
      <c r="F2099" t="s">
        <v>8220</v>
      </c>
      <c r="G2099" t="s">
        <v>8223</v>
      </c>
      <c r="H2099" t="s">
        <v>8245</v>
      </c>
      <c r="I2099" s="12">
        <v>42588.65662037037</v>
      </c>
      <c r="J2099" s="12">
        <v>42573.65662037037</v>
      </c>
      <c r="K2099" t="b">
        <v>0</v>
      </c>
      <c r="L2099">
        <v>2</v>
      </c>
      <c r="M2099" t="b">
        <v>0</v>
      </c>
      <c r="N2099" s="15" t="s">
        <v>8311</v>
      </c>
      <c r="O2099" t="s">
        <v>8347</v>
      </c>
    </row>
    <row r="2100" spans="1:15" ht="48" x14ac:dyDescent="0.2">
      <c r="A2100">
        <v>2758</v>
      </c>
      <c r="B2100" s="3" t="s">
        <v>2758</v>
      </c>
      <c r="C2100" s="3" t="s">
        <v>6868</v>
      </c>
      <c r="D2100" s="6">
        <v>2000</v>
      </c>
      <c r="E2100" s="8">
        <v>234</v>
      </c>
      <c r="F2100" t="s">
        <v>8220</v>
      </c>
      <c r="G2100" t="s">
        <v>8225</v>
      </c>
      <c r="H2100" t="s">
        <v>8247</v>
      </c>
      <c r="I2100" s="12">
        <v>42653.441932870366</v>
      </c>
      <c r="J2100" s="12">
        <v>42639.441932870366</v>
      </c>
      <c r="K2100" t="b">
        <v>0</v>
      </c>
      <c r="L2100">
        <v>6</v>
      </c>
      <c r="M2100" t="b">
        <v>0</v>
      </c>
      <c r="N2100" s="15" t="s">
        <v>8311</v>
      </c>
      <c r="O2100" t="s">
        <v>8347</v>
      </c>
    </row>
    <row r="2101" spans="1:15" ht="48" x14ac:dyDescent="0.2">
      <c r="A2101">
        <v>2759</v>
      </c>
      <c r="B2101" s="3" t="s">
        <v>2759</v>
      </c>
      <c r="C2101" s="3" t="s">
        <v>6869</v>
      </c>
      <c r="D2101" s="6">
        <v>1000</v>
      </c>
      <c r="E2101" s="8">
        <v>105</v>
      </c>
      <c r="F2101" t="s">
        <v>8220</v>
      </c>
      <c r="G2101" t="s">
        <v>8225</v>
      </c>
      <c r="H2101" t="s">
        <v>8247</v>
      </c>
      <c r="I2101" s="12">
        <v>42567.36650462963</v>
      </c>
      <c r="J2101" s="12">
        <v>42524.36650462963</v>
      </c>
      <c r="K2101" t="b">
        <v>0</v>
      </c>
      <c r="L2101">
        <v>2</v>
      </c>
      <c r="M2101" t="b">
        <v>0</v>
      </c>
      <c r="N2101" s="15" t="s">
        <v>8311</v>
      </c>
      <c r="O2101" t="s">
        <v>8347</v>
      </c>
    </row>
    <row r="2102" spans="1:15" ht="48" x14ac:dyDescent="0.2">
      <c r="A2102">
        <v>2760</v>
      </c>
      <c r="B2102" s="3" t="s">
        <v>2760</v>
      </c>
      <c r="C2102" s="3" t="s">
        <v>6870</v>
      </c>
      <c r="D2102" s="6">
        <v>5000</v>
      </c>
      <c r="E2102" s="8">
        <v>0</v>
      </c>
      <c r="F2102" t="s">
        <v>8220</v>
      </c>
      <c r="G2102" t="s">
        <v>8224</v>
      </c>
      <c r="H2102" t="s">
        <v>8246</v>
      </c>
      <c r="I2102" s="12">
        <v>41445.461319444446</v>
      </c>
      <c r="J2102" s="12">
        <v>41415.461319444446</v>
      </c>
      <c r="K2102" t="b">
        <v>0</v>
      </c>
      <c r="L2102">
        <v>0</v>
      </c>
      <c r="M2102" t="b">
        <v>0</v>
      </c>
      <c r="N2102" s="15" t="s">
        <v>8311</v>
      </c>
      <c r="O2102" t="s">
        <v>8347</v>
      </c>
    </row>
    <row r="2103" spans="1:15" ht="32" x14ac:dyDescent="0.2">
      <c r="A2103">
        <v>2761</v>
      </c>
      <c r="B2103" s="3" t="s">
        <v>2761</v>
      </c>
      <c r="C2103" s="3" t="s">
        <v>6871</v>
      </c>
      <c r="D2103" s="6">
        <v>5000</v>
      </c>
      <c r="E2103" s="8">
        <v>36</v>
      </c>
      <c r="F2103" t="s">
        <v>8220</v>
      </c>
      <c r="G2103" t="s">
        <v>8223</v>
      </c>
      <c r="H2103" t="s">
        <v>8245</v>
      </c>
      <c r="I2103" s="12">
        <v>41277.063576388886</v>
      </c>
      <c r="J2103" s="12">
        <v>41247.063576388886</v>
      </c>
      <c r="K2103" t="b">
        <v>0</v>
      </c>
      <c r="L2103">
        <v>4</v>
      </c>
      <c r="M2103" t="b">
        <v>0</v>
      </c>
      <c r="N2103" s="15" t="s">
        <v>8311</v>
      </c>
      <c r="O2103" t="s">
        <v>8347</v>
      </c>
    </row>
    <row r="2104" spans="1:15" ht="48" x14ac:dyDescent="0.2">
      <c r="A2104">
        <v>2762</v>
      </c>
      <c r="B2104" s="3" t="s">
        <v>2762</v>
      </c>
      <c r="C2104" s="3" t="s">
        <v>6872</v>
      </c>
      <c r="D2104" s="6">
        <v>3250</v>
      </c>
      <c r="E2104" s="8">
        <v>25</v>
      </c>
      <c r="F2104" t="s">
        <v>8220</v>
      </c>
      <c r="G2104" t="s">
        <v>8223</v>
      </c>
      <c r="H2104" t="s">
        <v>8245</v>
      </c>
      <c r="I2104" s="12">
        <v>40986.995312500003</v>
      </c>
      <c r="J2104" s="12">
        <v>40927.036979166667</v>
      </c>
      <c r="K2104" t="b">
        <v>0</v>
      </c>
      <c r="L2104">
        <v>1</v>
      </c>
      <c r="M2104" t="b">
        <v>0</v>
      </c>
      <c r="N2104" s="15" t="s">
        <v>8311</v>
      </c>
      <c r="O2104" t="s">
        <v>8347</v>
      </c>
    </row>
    <row r="2105" spans="1:15" ht="32" x14ac:dyDescent="0.2">
      <c r="A2105">
        <v>2763</v>
      </c>
      <c r="B2105" s="3" t="s">
        <v>2763</v>
      </c>
      <c r="C2105" s="3" t="s">
        <v>6873</v>
      </c>
      <c r="D2105" s="6">
        <v>39400</v>
      </c>
      <c r="E2105" s="8">
        <v>90</v>
      </c>
      <c r="F2105" t="s">
        <v>8220</v>
      </c>
      <c r="G2105" t="s">
        <v>8223</v>
      </c>
      <c r="H2105" t="s">
        <v>8245</v>
      </c>
      <c r="I2105" s="12">
        <v>41418.579675925925</v>
      </c>
      <c r="J2105" s="12">
        <v>41373.579675925925</v>
      </c>
      <c r="K2105" t="b">
        <v>0</v>
      </c>
      <c r="L2105">
        <v>3</v>
      </c>
      <c r="M2105" t="b">
        <v>0</v>
      </c>
      <c r="N2105" s="15" t="s">
        <v>8311</v>
      </c>
      <c r="O2105" t="s">
        <v>8347</v>
      </c>
    </row>
    <row r="2106" spans="1:15" ht="48" x14ac:dyDescent="0.2">
      <c r="A2106">
        <v>2764</v>
      </c>
      <c r="B2106" s="3" t="s">
        <v>2764</v>
      </c>
      <c r="C2106" s="3" t="s">
        <v>6874</v>
      </c>
      <c r="D2106" s="6">
        <v>4000</v>
      </c>
      <c r="E2106" s="8">
        <v>45</v>
      </c>
      <c r="F2106" t="s">
        <v>8220</v>
      </c>
      <c r="G2106" t="s">
        <v>8223</v>
      </c>
      <c r="H2106" t="s">
        <v>8245</v>
      </c>
      <c r="I2106" s="12">
        <v>41059.791666666664</v>
      </c>
      <c r="J2106" s="12">
        <v>41030.292025462964</v>
      </c>
      <c r="K2106" t="b">
        <v>0</v>
      </c>
      <c r="L2106">
        <v>4</v>
      </c>
      <c r="M2106" t="b">
        <v>0</v>
      </c>
      <c r="N2106" s="15" t="s">
        <v>8311</v>
      </c>
      <c r="O2106" t="s">
        <v>8347</v>
      </c>
    </row>
    <row r="2107" spans="1:15" ht="48" x14ac:dyDescent="0.2">
      <c r="A2107">
        <v>2765</v>
      </c>
      <c r="B2107" s="3" t="s">
        <v>2765</v>
      </c>
      <c r="C2107" s="3" t="s">
        <v>6875</v>
      </c>
      <c r="D2107" s="6">
        <v>4000</v>
      </c>
      <c r="E2107" s="8">
        <v>0</v>
      </c>
      <c r="F2107" t="s">
        <v>8220</v>
      </c>
      <c r="G2107" t="s">
        <v>8223</v>
      </c>
      <c r="H2107" t="s">
        <v>8245</v>
      </c>
      <c r="I2107" s="12">
        <v>41210.579027777778</v>
      </c>
      <c r="J2107" s="12">
        <v>41194.579027777778</v>
      </c>
      <c r="K2107" t="b">
        <v>0</v>
      </c>
      <c r="L2107">
        <v>0</v>
      </c>
      <c r="M2107" t="b">
        <v>0</v>
      </c>
      <c r="N2107" s="15" t="s">
        <v>8311</v>
      </c>
      <c r="O2107" t="s">
        <v>8347</v>
      </c>
    </row>
    <row r="2108" spans="1:15" ht="48" x14ac:dyDescent="0.2">
      <c r="A2108">
        <v>2766</v>
      </c>
      <c r="B2108" s="3" t="s">
        <v>2766</v>
      </c>
      <c r="C2108" s="3" t="s">
        <v>6876</v>
      </c>
      <c r="D2108" s="6">
        <v>5000</v>
      </c>
      <c r="E2108" s="8">
        <v>100</v>
      </c>
      <c r="F2108" t="s">
        <v>8220</v>
      </c>
      <c r="G2108" t="s">
        <v>8223</v>
      </c>
      <c r="H2108" t="s">
        <v>8245</v>
      </c>
      <c r="I2108" s="12">
        <v>40766.668032407404</v>
      </c>
      <c r="J2108" s="12">
        <v>40736.668032407404</v>
      </c>
      <c r="K2108" t="b">
        <v>0</v>
      </c>
      <c r="L2108">
        <v>4</v>
      </c>
      <c r="M2108" t="b">
        <v>0</v>
      </c>
      <c r="N2108" s="15" t="s">
        <v>8311</v>
      </c>
      <c r="O2108" t="s">
        <v>8347</v>
      </c>
    </row>
    <row r="2109" spans="1:15" ht="48" x14ac:dyDescent="0.2">
      <c r="A2109">
        <v>2767</v>
      </c>
      <c r="B2109" s="3" t="s">
        <v>2767</v>
      </c>
      <c r="C2109" s="3" t="s">
        <v>6877</v>
      </c>
      <c r="D2109" s="6">
        <v>4000</v>
      </c>
      <c r="E2109" s="8">
        <v>34</v>
      </c>
      <c r="F2109" t="s">
        <v>8220</v>
      </c>
      <c r="G2109" t="s">
        <v>8228</v>
      </c>
      <c r="H2109" t="s">
        <v>8250</v>
      </c>
      <c r="I2109" s="12">
        <v>42232.958912037036</v>
      </c>
      <c r="J2109" s="12">
        <v>42172.958912037036</v>
      </c>
      <c r="K2109" t="b">
        <v>0</v>
      </c>
      <c r="L2109">
        <v>3</v>
      </c>
      <c r="M2109" t="b">
        <v>0</v>
      </c>
      <c r="N2109" s="15" t="s">
        <v>8311</v>
      </c>
      <c r="O2109" t="s">
        <v>8347</v>
      </c>
    </row>
    <row r="2110" spans="1:15" ht="48" x14ac:dyDescent="0.2">
      <c r="A2110">
        <v>2768</v>
      </c>
      <c r="B2110" s="3" t="s">
        <v>2768</v>
      </c>
      <c r="C2110" s="3" t="s">
        <v>6878</v>
      </c>
      <c r="D2110" s="6">
        <v>7000</v>
      </c>
      <c r="E2110" s="8">
        <v>1002</v>
      </c>
      <c r="F2110" t="s">
        <v>8220</v>
      </c>
      <c r="G2110" t="s">
        <v>8223</v>
      </c>
      <c r="H2110" t="s">
        <v>8245</v>
      </c>
      <c r="I2110" s="12">
        <v>40997.573182870372</v>
      </c>
      <c r="J2110" s="12">
        <v>40967.614849537036</v>
      </c>
      <c r="K2110" t="b">
        <v>0</v>
      </c>
      <c r="L2110">
        <v>34</v>
      </c>
      <c r="M2110" t="b">
        <v>0</v>
      </c>
      <c r="N2110" s="15" t="s">
        <v>8311</v>
      </c>
      <c r="O2110" t="s">
        <v>8347</v>
      </c>
    </row>
    <row r="2111" spans="1:15" ht="48" x14ac:dyDescent="0.2">
      <c r="A2111">
        <v>2769</v>
      </c>
      <c r="B2111" s="3" t="s">
        <v>2769</v>
      </c>
      <c r="C2111" s="3" t="s">
        <v>6879</v>
      </c>
      <c r="D2111" s="6">
        <v>800</v>
      </c>
      <c r="E2111" s="8">
        <v>2</v>
      </c>
      <c r="F2111" t="s">
        <v>8220</v>
      </c>
      <c r="G2111" t="s">
        <v>8224</v>
      </c>
      <c r="H2111" t="s">
        <v>8246</v>
      </c>
      <c r="I2111" s="12">
        <v>41795.826273148145</v>
      </c>
      <c r="J2111" s="12">
        <v>41745.826273148145</v>
      </c>
      <c r="K2111" t="b">
        <v>0</v>
      </c>
      <c r="L2111">
        <v>2</v>
      </c>
      <c r="M2111" t="b">
        <v>0</v>
      </c>
      <c r="N2111" s="15" t="s">
        <v>8311</v>
      </c>
      <c r="O2111" t="s">
        <v>8347</v>
      </c>
    </row>
    <row r="2112" spans="1:15" ht="48" x14ac:dyDescent="0.2">
      <c r="A2112">
        <v>2770</v>
      </c>
      <c r="B2112" s="3" t="s">
        <v>2770</v>
      </c>
      <c r="C2112" s="3" t="s">
        <v>6880</v>
      </c>
      <c r="D2112" s="6">
        <v>20000</v>
      </c>
      <c r="E2112" s="8">
        <v>2082.25</v>
      </c>
      <c r="F2112" t="s">
        <v>8220</v>
      </c>
      <c r="G2112" t="s">
        <v>8223</v>
      </c>
      <c r="H2112" t="s">
        <v>8245</v>
      </c>
      <c r="I2112" s="12">
        <v>41716.663541666669</v>
      </c>
      <c r="J2112" s="12">
        <v>41686.705208333333</v>
      </c>
      <c r="K2112" t="b">
        <v>0</v>
      </c>
      <c r="L2112">
        <v>33</v>
      </c>
      <c r="M2112" t="b">
        <v>0</v>
      </c>
      <c r="N2112" s="15" t="s">
        <v>8311</v>
      </c>
      <c r="O2112" t="s">
        <v>8347</v>
      </c>
    </row>
    <row r="2113" spans="1:15" ht="48" x14ac:dyDescent="0.2">
      <c r="A2113">
        <v>2771</v>
      </c>
      <c r="B2113" s="3" t="s">
        <v>2771</v>
      </c>
      <c r="C2113" s="3" t="s">
        <v>6881</v>
      </c>
      <c r="D2113" s="6">
        <v>19980</v>
      </c>
      <c r="E2113" s="8">
        <v>0</v>
      </c>
      <c r="F2113" t="s">
        <v>8220</v>
      </c>
      <c r="G2113" t="s">
        <v>8223</v>
      </c>
      <c r="H2113" t="s">
        <v>8245</v>
      </c>
      <c r="I2113" s="12">
        <v>41306.708333333336</v>
      </c>
      <c r="J2113" s="12">
        <v>41257.531712962962</v>
      </c>
      <c r="K2113" t="b">
        <v>0</v>
      </c>
      <c r="L2113">
        <v>0</v>
      </c>
      <c r="M2113" t="b">
        <v>0</v>
      </c>
      <c r="N2113" s="15" t="s">
        <v>8311</v>
      </c>
      <c r="O2113" t="s">
        <v>8347</v>
      </c>
    </row>
    <row r="2114" spans="1:15" ht="48" x14ac:dyDescent="0.2">
      <c r="A2114">
        <v>2772</v>
      </c>
      <c r="B2114" s="3" t="s">
        <v>2772</v>
      </c>
      <c r="C2114" s="3" t="s">
        <v>6882</v>
      </c>
      <c r="D2114" s="6">
        <v>8000</v>
      </c>
      <c r="E2114" s="8">
        <v>0</v>
      </c>
      <c r="F2114" t="s">
        <v>8220</v>
      </c>
      <c r="G2114" t="s">
        <v>8223</v>
      </c>
      <c r="H2114" t="s">
        <v>8245</v>
      </c>
      <c r="I2114" s="12">
        <v>41552.869143518517</v>
      </c>
      <c r="J2114" s="12">
        <v>41537.869143518517</v>
      </c>
      <c r="K2114" t="b">
        <v>0</v>
      </c>
      <c r="L2114">
        <v>0</v>
      </c>
      <c r="M2114" t="b">
        <v>0</v>
      </c>
      <c r="N2114" s="15" t="s">
        <v>8311</v>
      </c>
      <c r="O2114" t="s">
        <v>8347</v>
      </c>
    </row>
    <row r="2115" spans="1:15" ht="48" x14ac:dyDescent="0.2">
      <c r="A2115">
        <v>2773</v>
      </c>
      <c r="B2115" s="3" t="s">
        <v>2773</v>
      </c>
      <c r="C2115" s="3" t="s">
        <v>6883</v>
      </c>
      <c r="D2115" s="6">
        <v>530</v>
      </c>
      <c r="E2115" s="8">
        <v>1</v>
      </c>
      <c r="F2115" t="s">
        <v>8220</v>
      </c>
      <c r="G2115" t="s">
        <v>8228</v>
      </c>
      <c r="H2115" t="s">
        <v>8250</v>
      </c>
      <c r="I2115" s="12">
        <v>42484.86482638889</v>
      </c>
      <c r="J2115" s="12">
        <v>42474.86482638889</v>
      </c>
      <c r="K2115" t="b">
        <v>0</v>
      </c>
      <c r="L2115">
        <v>1</v>
      </c>
      <c r="M2115" t="b">
        <v>0</v>
      </c>
      <c r="N2115" s="15" t="s">
        <v>8311</v>
      </c>
      <c r="O2115" t="s">
        <v>8347</v>
      </c>
    </row>
    <row r="2116" spans="1:15" ht="48" x14ac:dyDescent="0.2">
      <c r="A2116">
        <v>2774</v>
      </c>
      <c r="B2116" s="3" t="s">
        <v>2774</v>
      </c>
      <c r="C2116" s="3" t="s">
        <v>6884</v>
      </c>
      <c r="D2116" s="6">
        <v>4000</v>
      </c>
      <c r="E2116" s="8">
        <v>570</v>
      </c>
      <c r="F2116" t="s">
        <v>8220</v>
      </c>
      <c r="G2116" t="s">
        <v>8223</v>
      </c>
      <c r="H2116" t="s">
        <v>8245</v>
      </c>
      <c r="I2116" s="12">
        <v>41341.126481481479</v>
      </c>
      <c r="J2116" s="12">
        <v>41311.126481481479</v>
      </c>
      <c r="K2116" t="b">
        <v>0</v>
      </c>
      <c r="L2116">
        <v>13</v>
      </c>
      <c r="M2116" t="b">
        <v>0</v>
      </c>
      <c r="N2116" s="15" t="s">
        <v>8311</v>
      </c>
      <c r="O2116" t="s">
        <v>8347</v>
      </c>
    </row>
    <row r="2117" spans="1:15" ht="48" x14ac:dyDescent="0.2">
      <c r="A2117">
        <v>2775</v>
      </c>
      <c r="B2117" s="3" t="s">
        <v>2775</v>
      </c>
      <c r="C2117" s="3" t="s">
        <v>6885</v>
      </c>
      <c r="D2117" s="6">
        <v>5000</v>
      </c>
      <c r="E2117" s="8">
        <v>150</v>
      </c>
      <c r="F2117" t="s">
        <v>8220</v>
      </c>
      <c r="G2117" t="s">
        <v>8223</v>
      </c>
      <c r="H2117" t="s">
        <v>8245</v>
      </c>
      <c r="I2117" s="12">
        <v>40893.013356481482</v>
      </c>
      <c r="J2117" s="12">
        <v>40863.013356481482</v>
      </c>
      <c r="K2117" t="b">
        <v>0</v>
      </c>
      <c r="L2117">
        <v>2</v>
      </c>
      <c r="M2117" t="b">
        <v>0</v>
      </c>
      <c r="N2117" s="15" t="s">
        <v>8311</v>
      </c>
      <c r="O2117" t="s">
        <v>8347</v>
      </c>
    </row>
    <row r="2118" spans="1:15" ht="48" x14ac:dyDescent="0.2">
      <c r="A2118">
        <v>2776</v>
      </c>
      <c r="B2118" s="3" t="s">
        <v>2776</v>
      </c>
      <c r="C2118" s="3" t="s">
        <v>6886</v>
      </c>
      <c r="D2118" s="6">
        <v>21000</v>
      </c>
      <c r="E2118" s="8">
        <v>1655</v>
      </c>
      <c r="F2118" t="s">
        <v>8220</v>
      </c>
      <c r="G2118" t="s">
        <v>8223</v>
      </c>
      <c r="H2118" t="s">
        <v>8245</v>
      </c>
      <c r="I2118" s="12">
        <v>42167.297175925924</v>
      </c>
      <c r="J2118" s="12">
        <v>42136.297175925924</v>
      </c>
      <c r="K2118" t="b">
        <v>0</v>
      </c>
      <c r="L2118">
        <v>36</v>
      </c>
      <c r="M2118" t="b">
        <v>0</v>
      </c>
      <c r="N2118" s="15" t="s">
        <v>8311</v>
      </c>
      <c r="O2118" t="s">
        <v>8347</v>
      </c>
    </row>
    <row r="2119" spans="1:15" ht="48" x14ac:dyDescent="0.2">
      <c r="A2119">
        <v>2777</v>
      </c>
      <c r="B2119" s="3" t="s">
        <v>2777</v>
      </c>
      <c r="C2119" s="3" t="s">
        <v>6887</v>
      </c>
      <c r="D2119" s="6">
        <v>3000</v>
      </c>
      <c r="E2119" s="8">
        <v>10</v>
      </c>
      <c r="F2119" t="s">
        <v>8220</v>
      </c>
      <c r="G2119" t="s">
        <v>8223</v>
      </c>
      <c r="H2119" t="s">
        <v>8245</v>
      </c>
      <c r="I2119" s="12">
        <v>42202.669027777782</v>
      </c>
      <c r="J2119" s="12">
        <v>42172.669027777782</v>
      </c>
      <c r="K2119" t="b">
        <v>0</v>
      </c>
      <c r="L2119">
        <v>1</v>
      </c>
      <c r="M2119" t="b">
        <v>0</v>
      </c>
      <c r="N2119" s="15" t="s">
        <v>8311</v>
      </c>
      <c r="O2119" t="s">
        <v>8347</v>
      </c>
    </row>
    <row r="2120" spans="1:15" ht="64" x14ac:dyDescent="0.2">
      <c r="A2120">
        <v>2778</v>
      </c>
      <c r="B2120" s="3" t="s">
        <v>2778</v>
      </c>
      <c r="C2120" s="3" t="s">
        <v>6888</v>
      </c>
      <c r="D2120" s="6">
        <v>5500</v>
      </c>
      <c r="E2120" s="8">
        <v>1405</v>
      </c>
      <c r="F2120" t="s">
        <v>8220</v>
      </c>
      <c r="G2120" t="s">
        <v>8223</v>
      </c>
      <c r="H2120" t="s">
        <v>8245</v>
      </c>
      <c r="I2120" s="12">
        <v>41876.978078703702</v>
      </c>
      <c r="J2120" s="12">
        <v>41846.978078703702</v>
      </c>
      <c r="K2120" t="b">
        <v>0</v>
      </c>
      <c r="L2120">
        <v>15</v>
      </c>
      <c r="M2120" t="b">
        <v>0</v>
      </c>
      <c r="N2120" s="15" t="s">
        <v>8311</v>
      </c>
      <c r="O2120" t="s">
        <v>8347</v>
      </c>
    </row>
    <row r="2121" spans="1:15" ht="48" x14ac:dyDescent="0.2">
      <c r="A2121">
        <v>2779</v>
      </c>
      <c r="B2121" s="3" t="s">
        <v>2779</v>
      </c>
      <c r="C2121" s="3" t="s">
        <v>6889</v>
      </c>
      <c r="D2121" s="6">
        <v>2500</v>
      </c>
      <c r="E2121" s="8">
        <v>53</v>
      </c>
      <c r="F2121" t="s">
        <v>8220</v>
      </c>
      <c r="G2121" t="s">
        <v>8223</v>
      </c>
      <c r="H2121" t="s">
        <v>8245</v>
      </c>
      <c r="I2121" s="12">
        <v>42330.627557870372</v>
      </c>
      <c r="J2121" s="12">
        <v>42300.585891203707</v>
      </c>
      <c r="K2121" t="b">
        <v>0</v>
      </c>
      <c r="L2121">
        <v>1</v>
      </c>
      <c r="M2121" t="b">
        <v>0</v>
      </c>
      <c r="N2121" s="15" t="s">
        <v>8311</v>
      </c>
      <c r="O2121" t="s">
        <v>8347</v>
      </c>
    </row>
    <row r="2122" spans="1:15" ht="32" x14ac:dyDescent="0.2">
      <c r="A2122">
        <v>2780</v>
      </c>
      <c r="B2122" s="3" t="s">
        <v>2780</v>
      </c>
      <c r="C2122" s="3" t="s">
        <v>6890</v>
      </c>
      <c r="D2122" s="6">
        <v>100000</v>
      </c>
      <c r="E2122" s="8">
        <v>0</v>
      </c>
      <c r="F2122" t="s">
        <v>8220</v>
      </c>
      <c r="G2122" t="s">
        <v>8236</v>
      </c>
      <c r="H2122" t="s">
        <v>8248</v>
      </c>
      <c r="I2122" s="12">
        <v>42804.447777777779</v>
      </c>
      <c r="J2122" s="12">
        <v>42774.447777777779</v>
      </c>
      <c r="K2122" t="b">
        <v>0</v>
      </c>
      <c r="L2122">
        <v>0</v>
      </c>
      <c r="M2122" t="b">
        <v>0</v>
      </c>
      <c r="N2122" s="15" t="s">
        <v>8311</v>
      </c>
      <c r="O2122" t="s">
        <v>8347</v>
      </c>
    </row>
    <row r="2123" spans="1:15" ht="64" x14ac:dyDescent="0.2">
      <c r="A2123">
        <v>540</v>
      </c>
      <c r="B2123" s="3" t="s">
        <v>541</v>
      </c>
      <c r="C2123" s="3" t="s">
        <v>4650</v>
      </c>
      <c r="D2123" s="6">
        <v>15000</v>
      </c>
      <c r="E2123" s="8">
        <v>1</v>
      </c>
      <c r="F2123" t="s">
        <v>8220</v>
      </c>
      <c r="G2123" t="s">
        <v>8223</v>
      </c>
      <c r="H2123" t="s">
        <v>8245</v>
      </c>
      <c r="I2123" s="12">
        <v>42039.817199074074</v>
      </c>
      <c r="J2123" s="12">
        <v>42009.817199074074</v>
      </c>
      <c r="K2123" t="b">
        <v>0</v>
      </c>
      <c r="L2123">
        <v>1</v>
      </c>
      <c r="M2123" t="b">
        <v>0</v>
      </c>
      <c r="N2123" s="15" t="s">
        <v>8308</v>
      </c>
      <c r="O2123" t="s">
        <v>8309</v>
      </c>
    </row>
    <row r="2124" spans="1:15" ht="48" x14ac:dyDescent="0.2">
      <c r="A2124">
        <v>541</v>
      </c>
      <c r="B2124" s="3" t="s">
        <v>542</v>
      </c>
      <c r="C2124" s="3" t="s">
        <v>4651</v>
      </c>
      <c r="D2124" s="6">
        <v>4500</v>
      </c>
      <c r="E2124" s="8">
        <v>25</v>
      </c>
      <c r="F2124" t="s">
        <v>8220</v>
      </c>
      <c r="G2124" t="s">
        <v>8223</v>
      </c>
      <c r="H2124" t="s">
        <v>8245</v>
      </c>
      <c r="I2124" s="12">
        <v>42306.046689814815</v>
      </c>
      <c r="J2124" s="12">
        <v>42276.046689814815</v>
      </c>
      <c r="K2124" t="b">
        <v>0</v>
      </c>
      <c r="L2124">
        <v>1</v>
      </c>
      <c r="M2124" t="b">
        <v>0</v>
      </c>
      <c r="N2124" s="15" t="s">
        <v>8308</v>
      </c>
      <c r="O2124" t="s">
        <v>8309</v>
      </c>
    </row>
    <row r="2125" spans="1:15" ht="48" x14ac:dyDescent="0.2">
      <c r="A2125">
        <v>542</v>
      </c>
      <c r="B2125" s="3" t="s">
        <v>543</v>
      </c>
      <c r="C2125" s="3" t="s">
        <v>4652</v>
      </c>
      <c r="D2125" s="6">
        <v>250000</v>
      </c>
      <c r="E2125" s="8">
        <v>1</v>
      </c>
      <c r="F2125" t="s">
        <v>8220</v>
      </c>
      <c r="G2125" t="s">
        <v>8223</v>
      </c>
      <c r="H2125" t="s">
        <v>8245</v>
      </c>
      <c r="I2125" s="12">
        <v>42493.695787037039</v>
      </c>
      <c r="J2125" s="12">
        <v>42433.737453703703</v>
      </c>
      <c r="K2125" t="b">
        <v>0</v>
      </c>
      <c r="L2125">
        <v>1</v>
      </c>
      <c r="M2125" t="b">
        <v>0</v>
      </c>
      <c r="N2125" s="15" t="s">
        <v>8308</v>
      </c>
      <c r="O2125" t="s">
        <v>8309</v>
      </c>
    </row>
    <row r="2126" spans="1:15" ht="48" x14ac:dyDescent="0.2">
      <c r="A2126">
        <v>543</v>
      </c>
      <c r="B2126" s="3" t="s">
        <v>544</v>
      </c>
      <c r="C2126" s="3" t="s">
        <v>4653</v>
      </c>
      <c r="D2126" s="6">
        <v>22000</v>
      </c>
      <c r="E2126" s="8">
        <v>70</v>
      </c>
      <c r="F2126" t="s">
        <v>8220</v>
      </c>
      <c r="G2126" t="s">
        <v>8225</v>
      </c>
      <c r="H2126" t="s">
        <v>8247</v>
      </c>
      <c r="I2126" s="12">
        <v>41944.092152777775</v>
      </c>
      <c r="J2126" s="12">
        <v>41914.092152777775</v>
      </c>
      <c r="K2126" t="b">
        <v>0</v>
      </c>
      <c r="L2126">
        <v>2</v>
      </c>
      <c r="M2126" t="b">
        <v>0</v>
      </c>
      <c r="N2126" s="15" t="s">
        <v>8308</v>
      </c>
      <c r="O2126" t="s">
        <v>8309</v>
      </c>
    </row>
    <row r="2127" spans="1:15" ht="48" x14ac:dyDescent="0.2">
      <c r="A2127">
        <v>544</v>
      </c>
      <c r="B2127" s="3" t="s">
        <v>545</v>
      </c>
      <c r="C2127" s="3" t="s">
        <v>4654</v>
      </c>
      <c r="D2127" s="6">
        <v>500</v>
      </c>
      <c r="E2127" s="8">
        <v>6</v>
      </c>
      <c r="F2127" t="s">
        <v>8220</v>
      </c>
      <c r="G2127" t="s">
        <v>8223</v>
      </c>
      <c r="H2127" t="s">
        <v>8245</v>
      </c>
      <c r="I2127" s="12">
        <v>42555.656944444447</v>
      </c>
      <c r="J2127" s="12">
        <v>42525.656944444447</v>
      </c>
      <c r="K2127" t="b">
        <v>0</v>
      </c>
      <c r="L2127">
        <v>2</v>
      </c>
      <c r="M2127" t="b">
        <v>0</v>
      </c>
      <c r="N2127" s="15" t="s">
        <v>8308</v>
      </c>
      <c r="O2127" t="s">
        <v>8309</v>
      </c>
    </row>
    <row r="2128" spans="1:15" ht="48" x14ac:dyDescent="0.2">
      <c r="A2128">
        <v>545</v>
      </c>
      <c r="B2128" s="3" t="s">
        <v>546</v>
      </c>
      <c r="C2128" s="3" t="s">
        <v>4655</v>
      </c>
      <c r="D2128" s="6">
        <v>50000</v>
      </c>
      <c r="E2128" s="8">
        <v>13692</v>
      </c>
      <c r="F2128" t="s">
        <v>8220</v>
      </c>
      <c r="G2128" t="s">
        <v>8229</v>
      </c>
      <c r="H2128" t="s">
        <v>8248</v>
      </c>
      <c r="I2128" s="12">
        <v>42323.634131944447</v>
      </c>
      <c r="J2128" s="12">
        <v>42283.592465277776</v>
      </c>
      <c r="K2128" t="b">
        <v>0</v>
      </c>
      <c r="L2128">
        <v>34</v>
      </c>
      <c r="M2128" t="b">
        <v>0</v>
      </c>
      <c r="N2128" s="15" t="s">
        <v>8308</v>
      </c>
      <c r="O2128" t="s">
        <v>8309</v>
      </c>
    </row>
    <row r="2129" spans="1:15" ht="48" x14ac:dyDescent="0.2">
      <c r="A2129">
        <v>546</v>
      </c>
      <c r="B2129" s="3" t="s">
        <v>547</v>
      </c>
      <c r="C2129" s="3" t="s">
        <v>4656</v>
      </c>
      <c r="D2129" s="6">
        <v>60000</v>
      </c>
      <c r="E2129" s="8">
        <v>52</v>
      </c>
      <c r="F2129" t="s">
        <v>8220</v>
      </c>
      <c r="G2129" t="s">
        <v>8223</v>
      </c>
      <c r="H2129" t="s">
        <v>8245</v>
      </c>
      <c r="I2129" s="12">
        <v>42294.667997685188</v>
      </c>
      <c r="J2129" s="12">
        <v>42249.667997685188</v>
      </c>
      <c r="K2129" t="b">
        <v>0</v>
      </c>
      <c r="L2129">
        <v>2</v>
      </c>
      <c r="M2129" t="b">
        <v>0</v>
      </c>
      <c r="N2129" s="15" t="s">
        <v>8308</v>
      </c>
      <c r="O2129" t="s">
        <v>8309</v>
      </c>
    </row>
    <row r="2130" spans="1:15" ht="48" x14ac:dyDescent="0.2">
      <c r="A2130">
        <v>547</v>
      </c>
      <c r="B2130" s="3" t="s">
        <v>548</v>
      </c>
      <c r="C2130" s="3" t="s">
        <v>4657</v>
      </c>
      <c r="D2130" s="6">
        <v>7500</v>
      </c>
      <c r="E2130" s="8">
        <v>0</v>
      </c>
      <c r="F2130" t="s">
        <v>8220</v>
      </c>
      <c r="G2130" t="s">
        <v>8224</v>
      </c>
      <c r="H2130" t="s">
        <v>8246</v>
      </c>
      <c r="I2130" s="12">
        <v>42410.696342592593</v>
      </c>
      <c r="J2130" s="12">
        <v>42380.696342592593</v>
      </c>
      <c r="K2130" t="b">
        <v>0</v>
      </c>
      <c r="L2130">
        <v>0</v>
      </c>
      <c r="M2130" t="b">
        <v>0</v>
      </c>
      <c r="N2130" s="15" t="s">
        <v>8308</v>
      </c>
      <c r="O2130" t="s">
        <v>8309</v>
      </c>
    </row>
    <row r="2131" spans="1:15" ht="48" x14ac:dyDescent="0.2">
      <c r="A2131">
        <v>548</v>
      </c>
      <c r="B2131" s="3" t="s">
        <v>549</v>
      </c>
      <c r="C2131" s="3" t="s">
        <v>4658</v>
      </c>
      <c r="D2131" s="6">
        <v>10000</v>
      </c>
      <c r="E2131" s="8">
        <v>9</v>
      </c>
      <c r="F2131" t="s">
        <v>8220</v>
      </c>
      <c r="G2131" t="s">
        <v>8224</v>
      </c>
      <c r="H2131" t="s">
        <v>8246</v>
      </c>
      <c r="I2131" s="12">
        <v>42306.903333333335</v>
      </c>
      <c r="J2131" s="12">
        <v>42276.903333333335</v>
      </c>
      <c r="K2131" t="b">
        <v>0</v>
      </c>
      <c r="L2131">
        <v>1</v>
      </c>
      <c r="M2131" t="b">
        <v>0</v>
      </c>
      <c r="N2131" s="15" t="s">
        <v>8308</v>
      </c>
      <c r="O2131" t="s">
        <v>8309</v>
      </c>
    </row>
    <row r="2132" spans="1:15" ht="48" x14ac:dyDescent="0.2">
      <c r="A2132">
        <v>549</v>
      </c>
      <c r="B2132" s="3" t="s">
        <v>550</v>
      </c>
      <c r="C2132" s="3" t="s">
        <v>4659</v>
      </c>
      <c r="D2132" s="6">
        <v>2500</v>
      </c>
      <c r="E2132" s="8">
        <v>68</v>
      </c>
      <c r="F2132" t="s">
        <v>8220</v>
      </c>
      <c r="G2132" t="s">
        <v>8224</v>
      </c>
      <c r="H2132" t="s">
        <v>8246</v>
      </c>
      <c r="I2132" s="12">
        <v>42193.636828703704</v>
      </c>
      <c r="J2132" s="12">
        <v>42163.636828703704</v>
      </c>
      <c r="K2132" t="b">
        <v>0</v>
      </c>
      <c r="L2132">
        <v>8</v>
      </c>
      <c r="M2132" t="b">
        <v>0</v>
      </c>
      <c r="N2132" s="15" t="s">
        <v>8308</v>
      </c>
      <c r="O2132" t="s">
        <v>8309</v>
      </c>
    </row>
    <row r="2133" spans="1:15" ht="48" x14ac:dyDescent="0.2">
      <c r="A2133">
        <v>550</v>
      </c>
      <c r="B2133" s="3" t="s">
        <v>551</v>
      </c>
      <c r="C2133" s="3" t="s">
        <v>4660</v>
      </c>
      <c r="D2133" s="6">
        <v>5000</v>
      </c>
      <c r="E2133" s="8">
        <v>35</v>
      </c>
      <c r="F2133" t="s">
        <v>8220</v>
      </c>
      <c r="G2133" t="s">
        <v>8228</v>
      </c>
      <c r="H2133" t="s">
        <v>8250</v>
      </c>
      <c r="I2133" s="12">
        <v>42766.208333333328</v>
      </c>
      <c r="J2133" s="12">
        <v>42753.678761574076</v>
      </c>
      <c r="K2133" t="b">
        <v>0</v>
      </c>
      <c r="L2133">
        <v>4</v>
      </c>
      <c r="M2133" t="b">
        <v>0</v>
      </c>
      <c r="N2133" s="15" t="s">
        <v>8308</v>
      </c>
      <c r="O2133" t="s">
        <v>8309</v>
      </c>
    </row>
    <row r="2134" spans="1:15" ht="48" x14ac:dyDescent="0.2">
      <c r="A2134">
        <v>551</v>
      </c>
      <c r="B2134" s="3" t="s">
        <v>552</v>
      </c>
      <c r="C2134" s="3" t="s">
        <v>4661</v>
      </c>
      <c r="D2134" s="6">
        <v>75000</v>
      </c>
      <c r="E2134" s="8">
        <v>3781</v>
      </c>
      <c r="F2134" t="s">
        <v>8220</v>
      </c>
      <c r="G2134" t="s">
        <v>8223</v>
      </c>
      <c r="H2134" t="s">
        <v>8245</v>
      </c>
      <c r="I2134" s="12">
        <v>42217.745138888888</v>
      </c>
      <c r="J2134" s="12">
        <v>42173.275740740741</v>
      </c>
      <c r="K2134" t="b">
        <v>0</v>
      </c>
      <c r="L2134">
        <v>28</v>
      </c>
      <c r="M2134" t="b">
        <v>0</v>
      </c>
      <c r="N2134" s="15" t="s">
        <v>8308</v>
      </c>
      <c r="O2134" t="s">
        <v>8309</v>
      </c>
    </row>
    <row r="2135" spans="1:15" ht="48" x14ac:dyDescent="0.2">
      <c r="A2135">
        <v>552</v>
      </c>
      <c r="B2135" s="3" t="s">
        <v>553</v>
      </c>
      <c r="C2135" s="3" t="s">
        <v>4662</v>
      </c>
      <c r="D2135" s="6">
        <v>45000</v>
      </c>
      <c r="E2135" s="8">
        <v>0</v>
      </c>
      <c r="F2135" t="s">
        <v>8220</v>
      </c>
      <c r="G2135" t="s">
        <v>8228</v>
      </c>
      <c r="H2135" t="s">
        <v>8250</v>
      </c>
      <c r="I2135" s="12">
        <v>42378.616851851853</v>
      </c>
      <c r="J2135" s="12">
        <v>42318.616851851853</v>
      </c>
      <c r="K2135" t="b">
        <v>0</v>
      </c>
      <c r="L2135">
        <v>0</v>
      </c>
      <c r="M2135" t="b">
        <v>0</v>
      </c>
      <c r="N2135" s="15" t="s">
        <v>8308</v>
      </c>
      <c r="O2135" t="s">
        <v>8309</v>
      </c>
    </row>
    <row r="2136" spans="1:15" ht="48" x14ac:dyDescent="0.2">
      <c r="A2136">
        <v>553</v>
      </c>
      <c r="B2136" s="3" t="s">
        <v>554</v>
      </c>
      <c r="C2136" s="3" t="s">
        <v>4663</v>
      </c>
      <c r="D2136" s="6">
        <v>25000</v>
      </c>
      <c r="E2136" s="8">
        <v>123</v>
      </c>
      <c r="F2136" t="s">
        <v>8220</v>
      </c>
      <c r="G2136" t="s">
        <v>8223</v>
      </c>
      <c r="H2136" t="s">
        <v>8245</v>
      </c>
      <c r="I2136" s="12">
        <v>41957.761469907404</v>
      </c>
      <c r="J2136" s="12">
        <v>41927.71980324074</v>
      </c>
      <c r="K2136" t="b">
        <v>0</v>
      </c>
      <c r="L2136">
        <v>6</v>
      </c>
      <c r="M2136" t="b">
        <v>0</v>
      </c>
      <c r="N2136" s="15" t="s">
        <v>8308</v>
      </c>
      <c r="O2136" t="s">
        <v>8309</v>
      </c>
    </row>
    <row r="2137" spans="1:15" ht="48" x14ac:dyDescent="0.2">
      <c r="A2137">
        <v>554</v>
      </c>
      <c r="B2137" s="3" t="s">
        <v>555</v>
      </c>
      <c r="C2137" s="3" t="s">
        <v>4664</v>
      </c>
      <c r="D2137" s="6">
        <v>3870</v>
      </c>
      <c r="E2137" s="8">
        <v>1416</v>
      </c>
      <c r="F2137" t="s">
        <v>8220</v>
      </c>
      <c r="G2137" t="s">
        <v>8223</v>
      </c>
      <c r="H2137" t="s">
        <v>8245</v>
      </c>
      <c r="I2137" s="12">
        <v>41931.684861111113</v>
      </c>
      <c r="J2137" s="12">
        <v>41901.684861111113</v>
      </c>
      <c r="K2137" t="b">
        <v>0</v>
      </c>
      <c r="L2137">
        <v>22</v>
      </c>
      <c r="M2137" t="b">
        <v>0</v>
      </c>
      <c r="N2137" s="15" t="s">
        <v>8308</v>
      </c>
      <c r="O2137" t="s">
        <v>8309</v>
      </c>
    </row>
    <row r="2138" spans="1:15" ht="48" x14ac:dyDescent="0.2">
      <c r="A2138">
        <v>555</v>
      </c>
      <c r="B2138" s="3" t="s">
        <v>556</v>
      </c>
      <c r="C2138" s="3" t="s">
        <v>4665</v>
      </c>
      <c r="D2138" s="6">
        <v>7500</v>
      </c>
      <c r="E2138" s="8">
        <v>0</v>
      </c>
      <c r="F2138" t="s">
        <v>8220</v>
      </c>
      <c r="G2138" t="s">
        <v>8224</v>
      </c>
      <c r="H2138" t="s">
        <v>8246</v>
      </c>
      <c r="I2138" s="12">
        <v>42533.353506944448</v>
      </c>
      <c r="J2138" s="12">
        <v>42503.353506944448</v>
      </c>
      <c r="K2138" t="b">
        <v>0</v>
      </c>
      <c r="L2138">
        <v>0</v>
      </c>
      <c r="M2138" t="b">
        <v>0</v>
      </c>
      <c r="N2138" s="15" t="s">
        <v>8308</v>
      </c>
      <c r="O2138" t="s">
        <v>8309</v>
      </c>
    </row>
    <row r="2139" spans="1:15" ht="32" x14ac:dyDescent="0.2">
      <c r="A2139">
        <v>556</v>
      </c>
      <c r="B2139" s="3" t="s">
        <v>557</v>
      </c>
      <c r="C2139" s="3" t="s">
        <v>4666</v>
      </c>
      <c r="D2139" s="6">
        <v>8000</v>
      </c>
      <c r="E2139" s="8">
        <v>200</v>
      </c>
      <c r="F2139" t="s">
        <v>8220</v>
      </c>
      <c r="G2139" t="s">
        <v>8223</v>
      </c>
      <c r="H2139" t="s">
        <v>8245</v>
      </c>
      <c r="I2139" s="12">
        <v>42375.860150462962</v>
      </c>
      <c r="J2139" s="12">
        <v>42345.860150462962</v>
      </c>
      <c r="K2139" t="b">
        <v>0</v>
      </c>
      <c r="L2139">
        <v>1</v>
      </c>
      <c r="M2139" t="b">
        <v>0</v>
      </c>
      <c r="N2139" s="15" t="s">
        <v>8308</v>
      </c>
      <c r="O2139" t="s">
        <v>8309</v>
      </c>
    </row>
    <row r="2140" spans="1:15" ht="48" x14ac:dyDescent="0.2">
      <c r="A2140">
        <v>557</v>
      </c>
      <c r="B2140" s="3" t="s">
        <v>558</v>
      </c>
      <c r="C2140" s="3" t="s">
        <v>4667</v>
      </c>
      <c r="D2140" s="6">
        <v>150000</v>
      </c>
      <c r="E2140" s="8">
        <v>1366</v>
      </c>
      <c r="F2140" t="s">
        <v>8220</v>
      </c>
      <c r="G2140" t="s">
        <v>8235</v>
      </c>
      <c r="H2140" t="s">
        <v>8248</v>
      </c>
      <c r="I2140" s="12">
        <v>42706.983831018515</v>
      </c>
      <c r="J2140" s="12">
        <v>42676.942164351851</v>
      </c>
      <c r="K2140" t="b">
        <v>0</v>
      </c>
      <c r="L2140">
        <v>20</v>
      </c>
      <c r="M2140" t="b">
        <v>0</v>
      </c>
      <c r="N2140" s="15" t="s">
        <v>8308</v>
      </c>
      <c r="O2140" t="s">
        <v>8309</v>
      </c>
    </row>
    <row r="2141" spans="1:15" ht="48" x14ac:dyDescent="0.2">
      <c r="A2141">
        <v>558</v>
      </c>
      <c r="B2141" s="3" t="s">
        <v>559</v>
      </c>
      <c r="C2141" s="3" t="s">
        <v>4668</v>
      </c>
      <c r="D2141" s="6">
        <v>750</v>
      </c>
      <c r="E2141" s="8">
        <v>0</v>
      </c>
      <c r="F2141" t="s">
        <v>8220</v>
      </c>
      <c r="G2141" t="s">
        <v>8223</v>
      </c>
      <c r="H2141" t="s">
        <v>8245</v>
      </c>
      <c r="I2141" s="12">
        <v>42087.841493055559</v>
      </c>
      <c r="J2141" s="12">
        <v>42057.883159722223</v>
      </c>
      <c r="K2141" t="b">
        <v>0</v>
      </c>
      <c r="L2141">
        <v>0</v>
      </c>
      <c r="M2141" t="b">
        <v>0</v>
      </c>
      <c r="N2141" s="15" t="s">
        <v>8308</v>
      </c>
      <c r="O2141" t="s">
        <v>8309</v>
      </c>
    </row>
    <row r="2142" spans="1:15" ht="48" x14ac:dyDescent="0.2">
      <c r="A2142">
        <v>559</v>
      </c>
      <c r="B2142" s="3" t="s">
        <v>560</v>
      </c>
      <c r="C2142" s="3" t="s">
        <v>4669</v>
      </c>
      <c r="D2142" s="6">
        <v>240000</v>
      </c>
      <c r="E2142" s="8">
        <v>50</v>
      </c>
      <c r="F2142" t="s">
        <v>8220</v>
      </c>
      <c r="G2142" t="s">
        <v>8223</v>
      </c>
      <c r="H2142" t="s">
        <v>8245</v>
      </c>
      <c r="I2142" s="12">
        <v>42351.283101851848</v>
      </c>
      <c r="J2142" s="12">
        <v>42321.283101851848</v>
      </c>
      <c r="K2142" t="b">
        <v>0</v>
      </c>
      <c r="L2142">
        <v>1</v>
      </c>
      <c r="M2142" t="b">
        <v>0</v>
      </c>
      <c r="N2142" s="15" t="s">
        <v>8308</v>
      </c>
      <c r="O2142" t="s">
        <v>8309</v>
      </c>
    </row>
    <row r="2143" spans="1:15" ht="48" x14ac:dyDescent="0.2">
      <c r="A2143">
        <v>560</v>
      </c>
      <c r="B2143" s="3" t="s">
        <v>561</v>
      </c>
      <c r="C2143" s="3" t="s">
        <v>4670</v>
      </c>
      <c r="D2143" s="6">
        <v>100000</v>
      </c>
      <c r="E2143" s="8">
        <v>12</v>
      </c>
      <c r="F2143" t="s">
        <v>8220</v>
      </c>
      <c r="G2143" t="s">
        <v>8228</v>
      </c>
      <c r="H2143" t="s">
        <v>8250</v>
      </c>
      <c r="I2143" s="12">
        <v>41990.771354166667</v>
      </c>
      <c r="J2143" s="12">
        <v>41960.771354166667</v>
      </c>
      <c r="K2143" t="b">
        <v>0</v>
      </c>
      <c r="L2143">
        <v>3</v>
      </c>
      <c r="M2143" t="b">
        <v>0</v>
      </c>
      <c r="N2143" s="15" t="s">
        <v>8308</v>
      </c>
      <c r="O2143" t="s">
        <v>8309</v>
      </c>
    </row>
    <row r="2144" spans="1:15" ht="48" x14ac:dyDescent="0.2">
      <c r="A2144">
        <v>561</v>
      </c>
      <c r="B2144" s="3" t="s">
        <v>562</v>
      </c>
      <c r="C2144" s="3" t="s">
        <v>4671</v>
      </c>
      <c r="D2144" s="6">
        <v>15000</v>
      </c>
      <c r="E2144" s="8">
        <v>55</v>
      </c>
      <c r="F2144" t="s">
        <v>8220</v>
      </c>
      <c r="G2144" t="s">
        <v>8223</v>
      </c>
      <c r="H2144" t="s">
        <v>8245</v>
      </c>
      <c r="I2144" s="12">
        <v>42303.658715277779</v>
      </c>
      <c r="J2144" s="12">
        <v>42268.658715277779</v>
      </c>
      <c r="K2144" t="b">
        <v>0</v>
      </c>
      <c r="L2144">
        <v>2</v>
      </c>
      <c r="M2144" t="b">
        <v>0</v>
      </c>
      <c r="N2144" s="15" t="s">
        <v>8308</v>
      </c>
      <c r="O2144" t="s">
        <v>8309</v>
      </c>
    </row>
    <row r="2145" spans="1:15" ht="48" x14ac:dyDescent="0.2">
      <c r="A2145">
        <v>562</v>
      </c>
      <c r="B2145" s="3" t="s">
        <v>563</v>
      </c>
      <c r="C2145" s="3" t="s">
        <v>4672</v>
      </c>
      <c r="D2145" s="6">
        <v>50000</v>
      </c>
      <c r="E2145" s="8">
        <v>0</v>
      </c>
      <c r="F2145" t="s">
        <v>8220</v>
      </c>
      <c r="G2145" t="s">
        <v>8232</v>
      </c>
      <c r="H2145" t="s">
        <v>8248</v>
      </c>
      <c r="I2145" s="12">
        <v>42722.389062500006</v>
      </c>
      <c r="J2145" s="12">
        <v>42692.389062500006</v>
      </c>
      <c r="K2145" t="b">
        <v>0</v>
      </c>
      <c r="L2145">
        <v>0</v>
      </c>
      <c r="M2145" t="b">
        <v>0</v>
      </c>
      <c r="N2145" s="15" t="s">
        <v>8308</v>
      </c>
      <c r="O2145" t="s">
        <v>8309</v>
      </c>
    </row>
    <row r="2146" spans="1:15" ht="48" x14ac:dyDescent="0.2">
      <c r="A2146">
        <v>563</v>
      </c>
      <c r="B2146" s="3" t="s">
        <v>564</v>
      </c>
      <c r="C2146" s="3" t="s">
        <v>4673</v>
      </c>
      <c r="D2146" s="6">
        <v>75000</v>
      </c>
      <c r="E2146" s="8">
        <v>68</v>
      </c>
      <c r="F2146" t="s">
        <v>8220</v>
      </c>
      <c r="G2146" t="s">
        <v>8225</v>
      </c>
      <c r="H2146" t="s">
        <v>8247</v>
      </c>
      <c r="I2146" s="12">
        <v>42052.069988425923</v>
      </c>
      <c r="J2146" s="12">
        <v>42022.069988425923</v>
      </c>
      <c r="K2146" t="b">
        <v>0</v>
      </c>
      <c r="L2146">
        <v>2</v>
      </c>
      <c r="M2146" t="b">
        <v>0</v>
      </c>
      <c r="N2146" s="15" t="s">
        <v>8308</v>
      </c>
      <c r="O2146" t="s">
        <v>8309</v>
      </c>
    </row>
    <row r="2147" spans="1:15" ht="48" x14ac:dyDescent="0.2">
      <c r="A2147">
        <v>564</v>
      </c>
      <c r="B2147" s="3" t="s">
        <v>565</v>
      </c>
      <c r="C2147" s="3" t="s">
        <v>4674</v>
      </c>
      <c r="D2147" s="6">
        <v>18000</v>
      </c>
      <c r="E2147" s="8">
        <v>1</v>
      </c>
      <c r="F2147" t="s">
        <v>8220</v>
      </c>
      <c r="G2147" t="s">
        <v>8229</v>
      </c>
      <c r="H2147" t="s">
        <v>8248</v>
      </c>
      <c r="I2147" s="12">
        <v>42441.942997685182</v>
      </c>
      <c r="J2147" s="12">
        <v>42411.942997685182</v>
      </c>
      <c r="K2147" t="b">
        <v>0</v>
      </c>
      <c r="L2147">
        <v>1</v>
      </c>
      <c r="M2147" t="b">
        <v>0</v>
      </c>
      <c r="N2147" s="15" t="s">
        <v>8308</v>
      </c>
      <c r="O2147" t="s">
        <v>8309</v>
      </c>
    </row>
    <row r="2148" spans="1:15" ht="48" x14ac:dyDescent="0.2">
      <c r="A2148">
        <v>565</v>
      </c>
      <c r="B2148" s="3" t="s">
        <v>566</v>
      </c>
      <c r="C2148" s="3" t="s">
        <v>4675</v>
      </c>
      <c r="D2148" s="6">
        <v>25000</v>
      </c>
      <c r="E2148" s="8">
        <v>0</v>
      </c>
      <c r="F2148" t="s">
        <v>8220</v>
      </c>
      <c r="G2148" t="s">
        <v>8224</v>
      </c>
      <c r="H2148" t="s">
        <v>8246</v>
      </c>
      <c r="I2148" s="12">
        <v>42195.785289351858</v>
      </c>
      <c r="J2148" s="12">
        <v>42165.785289351858</v>
      </c>
      <c r="K2148" t="b">
        <v>0</v>
      </c>
      <c r="L2148">
        <v>0</v>
      </c>
      <c r="M2148" t="b">
        <v>0</v>
      </c>
      <c r="N2148" s="15" t="s">
        <v>8308</v>
      </c>
      <c r="O2148" t="s">
        <v>8309</v>
      </c>
    </row>
    <row r="2149" spans="1:15" ht="48" x14ac:dyDescent="0.2">
      <c r="A2149">
        <v>566</v>
      </c>
      <c r="B2149" s="3" t="s">
        <v>567</v>
      </c>
      <c r="C2149" s="3" t="s">
        <v>4676</v>
      </c>
      <c r="D2149" s="6">
        <v>5000</v>
      </c>
      <c r="E2149" s="8">
        <v>1</v>
      </c>
      <c r="F2149" t="s">
        <v>8220</v>
      </c>
      <c r="G2149" t="s">
        <v>8223</v>
      </c>
      <c r="H2149" t="s">
        <v>8245</v>
      </c>
      <c r="I2149" s="12">
        <v>42565.68440972222</v>
      </c>
      <c r="J2149" s="12">
        <v>42535.68440972222</v>
      </c>
      <c r="K2149" t="b">
        <v>0</v>
      </c>
      <c r="L2149">
        <v>1</v>
      </c>
      <c r="M2149" t="b">
        <v>0</v>
      </c>
      <c r="N2149" s="15" t="s">
        <v>8308</v>
      </c>
      <c r="O2149" t="s">
        <v>8309</v>
      </c>
    </row>
    <row r="2150" spans="1:15" ht="48" x14ac:dyDescent="0.2">
      <c r="A2150">
        <v>567</v>
      </c>
      <c r="B2150" s="3" t="s">
        <v>568</v>
      </c>
      <c r="C2150" s="3" t="s">
        <v>4677</v>
      </c>
      <c r="D2150" s="6">
        <v>10000</v>
      </c>
      <c r="E2150" s="8">
        <v>0</v>
      </c>
      <c r="F2150" t="s">
        <v>8220</v>
      </c>
      <c r="G2150" t="s">
        <v>8223</v>
      </c>
      <c r="H2150" t="s">
        <v>8245</v>
      </c>
      <c r="I2150" s="12">
        <v>42005.842523148152</v>
      </c>
      <c r="J2150" s="12">
        <v>41975.842523148152</v>
      </c>
      <c r="K2150" t="b">
        <v>0</v>
      </c>
      <c r="L2150">
        <v>0</v>
      </c>
      <c r="M2150" t="b">
        <v>0</v>
      </c>
      <c r="N2150" s="15" t="s">
        <v>8308</v>
      </c>
      <c r="O2150" t="s">
        <v>8309</v>
      </c>
    </row>
    <row r="2151" spans="1:15" ht="64" x14ac:dyDescent="0.2">
      <c r="A2151">
        <v>568</v>
      </c>
      <c r="B2151" s="3" t="s">
        <v>569</v>
      </c>
      <c r="C2151" s="3" t="s">
        <v>4678</v>
      </c>
      <c r="D2151" s="6">
        <v>24500</v>
      </c>
      <c r="E2151" s="8">
        <v>245</v>
      </c>
      <c r="F2151" t="s">
        <v>8220</v>
      </c>
      <c r="G2151" t="s">
        <v>8227</v>
      </c>
      <c r="H2151" t="s">
        <v>8249</v>
      </c>
      <c r="I2151" s="12">
        <v>42385.458333333328</v>
      </c>
      <c r="J2151" s="12">
        <v>42348.9215625</v>
      </c>
      <c r="K2151" t="b">
        <v>0</v>
      </c>
      <c r="L2151">
        <v>5</v>
      </c>
      <c r="M2151" t="b">
        <v>0</v>
      </c>
      <c r="N2151" s="15" t="s">
        <v>8308</v>
      </c>
      <c r="O2151" t="s">
        <v>8309</v>
      </c>
    </row>
    <row r="2152" spans="1:15" ht="48" x14ac:dyDescent="0.2">
      <c r="A2152">
        <v>569</v>
      </c>
      <c r="B2152" s="3" t="s">
        <v>570</v>
      </c>
      <c r="C2152" s="3" t="s">
        <v>4679</v>
      </c>
      <c r="D2152" s="6">
        <v>2500</v>
      </c>
      <c r="E2152" s="8">
        <v>20</v>
      </c>
      <c r="F2152" t="s">
        <v>8220</v>
      </c>
      <c r="G2152" t="s">
        <v>8228</v>
      </c>
      <c r="H2152" t="s">
        <v>8250</v>
      </c>
      <c r="I2152" s="12">
        <v>42370.847361111111</v>
      </c>
      <c r="J2152" s="12">
        <v>42340.847361111111</v>
      </c>
      <c r="K2152" t="b">
        <v>0</v>
      </c>
      <c r="L2152">
        <v>1</v>
      </c>
      <c r="M2152" t="b">
        <v>0</v>
      </c>
      <c r="N2152" s="15" t="s">
        <v>8308</v>
      </c>
      <c r="O2152" t="s">
        <v>8309</v>
      </c>
    </row>
    <row r="2153" spans="1:15" ht="32" x14ac:dyDescent="0.2">
      <c r="A2153">
        <v>570</v>
      </c>
      <c r="B2153" s="3" t="s">
        <v>571</v>
      </c>
      <c r="C2153" s="3" t="s">
        <v>4680</v>
      </c>
      <c r="D2153" s="6">
        <v>85000</v>
      </c>
      <c r="E2153" s="8">
        <v>142</v>
      </c>
      <c r="F2153" t="s">
        <v>8220</v>
      </c>
      <c r="G2153" t="s">
        <v>8223</v>
      </c>
      <c r="H2153" t="s">
        <v>8245</v>
      </c>
      <c r="I2153" s="12">
        <v>42418.798252314817</v>
      </c>
      <c r="J2153" s="12">
        <v>42388.798252314817</v>
      </c>
      <c r="K2153" t="b">
        <v>0</v>
      </c>
      <c r="L2153">
        <v>1</v>
      </c>
      <c r="M2153" t="b">
        <v>0</v>
      </c>
      <c r="N2153" s="15" t="s">
        <v>8308</v>
      </c>
      <c r="O2153" t="s">
        <v>8309</v>
      </c>
    </row>
    <row r="2154" spans="1:15" ht="48" x14ac:dyDescent="0.2">
      <c r="A2154">
        <v>571</v>
      </c>
      <c r="B2154" s="3" t="s">
        <v>572</v>
      </c>
      <c r="C2154" s="3" t="s">
        <v>4681</v>
      </c>
      <c r="D2154" s="6">
        <v>25000</v>
      </c>
      <c r="E2154" s="8">
        <v>106</v>
      </c>
      <c r="F2154" t="s">
        <v>8220</v>
      </c>
      <c r="G2154" t="s">
        <v>8223</v>
      </c>
      <c r="H2154" t="s">
        <v>8245</v>
      </c>
      <c r="I2154" s="12">
        <v>42212.165972222225</v>
      </c>
      <c r="J2154" s="12">
        <v>42192.816238425927</v>
      </c>
      <c r="K2154" t="b">
        <v>0</v>
      </c>
      <c r="L2154">
        <v>2</v>
      </c>
      <c r="M2154" t="b">
        <v>0</v>
      </c>
      <c r="N2154" s="15" t="s">
        <v>8308</v>
      </c>
      <c r="O2154" t="s">
        <v>8309</v>
      </c>
    </row>
    <row r="2155" spans="1:15" ht="48" x14ac:dyDescent="0.2">
      <c r="A2155">
        <v>572</v>
      </c>
      <c r="B2155" s="3" t="s">
        <v>573</v>
      </c>
      <c r="C2155" s="3" t="s">
        <v>4682</v>
      </c>
      <c r="D2155" s="6">
        <v>2500</v>
      </c>
      <c r="E2155" s="8">
        <v>0</v>
      </c>
      <c r="F2155" t="s">
        <v>8220</v>
      </c>
      <c r="G2155" t="s">
        <v>8223</v>
      </c>
      <c r="H2155" t="s">
        <v>8245</v>
      </c>
      <c r="I2155" s="12">
        <v>42312.757962962962</v>
      </c>
      <c r="J2155" s="12">
        <v>42282.71629629629</v>
      </c>
      <c r="K2155" t="b">
        <v>0</v>
      </c>
      <c r="L2155">
        <v>0</v>
      </c>
      <c r="M2155" t="b">
        <v>0</v>
      </c>
      <c r="N2155" s="15" t="s">
        <v>8308</v>
      </c>
      <c r="O2155" t="s">
        <v>8309</v>
      </c>
    </row>
    <row r="2156" spans="1:15" ht="48" x14ac:dyDescent="0.2">
      <c r="A2156">
        <v>573</v>
      </c>
      <c r="B2156" s="3" t="s">
        <v>574</v>
      </c>
      <c r="C2156" s="3" t="s">
        <v>4683</v>
      </c>
      <c r="D2156" s="6">
        <v>88888</v>
      </c>
      <c r="E2156" s="8">
        <v>346</v>
      </c>
      <c r="F2156" t="s">
        <v>8220</v>
      </c>
      <c r="G2156" t="s">
        <v>8223</v>
      </c>
      <c r="H2156" t="s">
        <v>8245</v>
      </c>
      <c r="I2156" s="12">
        <v>42022.05</v>
      </c>
      <c r="J2156" s="12">
        <v>41963.050127314811</v>
      </c>
      <c r="K2156" t="b">
        <v>0</v>
      </c>
      <c r="L2156">
        <v>9</v>
      </c>
      <c r="M2156" t="b">
        <v>0</v>
      </c>
      <c r="N2156" s="15" t="s">
        <v>8308</v>
      </c>
      <c r="O2156" t="s">
        <v>8309</v>
      </c>
    </row>
    <row r="2157" spans="1:15" ht="48" x14ac:dyDescent="0.2">
      <c r="A2157">
        <v>574</v>
      </c>
      <c r="B2157" s="3" t="s">
        <v>575</v>
      </c>
      <c r="C2157" s="3" t="s">
        <v>4684</v>
      </c>
      <c r="D2157" s="6">
        <v>11180</v>
      </c>
      <c r="E2157" s="8">
        <v>80</v>
      </c>
      <c r="F2157" t="s">
        <v>8220</v>
      </c>
      <c r="G2157" t="s">
        <v>8224</v>
      </c>
      <c r="H2157" t="s">
        <v>8246</v>
      </c>
      <c r="I2157" s="12">
        <v>42662.443368055552</v>
      </c>
      <c r="J2157" s="12">
        <v>42632.443368055552</v>
      </c>
      <c r="K2157" t="b">
        <v>0</v>
      </c>
      <c r="L2157">
        <v>4</v>
      </c>
      <c r="M2157" t="b">
        <v>0</v>
      </c>
      <c r="N2157" s="15" t="s">
        <v>8308</v>
      </c>
      <c r="O2157" t="s">
        <v>8309</v>
      </c>
    </row>
    <row r="2158" spans="1:15" ht="48" x14ac:dyDescent="0.2">
      <c r="A2158">
        <v>575</v>
      </c>
      <c r="B2158" s="3" t="s">
        <v>576</v>
      </c>
      <c r="C2158" s="3" t="s">
        <v>4685</v>
      </c>
      <c r="D2158" s="6">
        <v>60000</v>
      </c>
      <c r="E2158" s="8">
        <v>259</v>
      </c>
      <c r="F2158" t="s">
        <v>8220</v>
      </c>
      <c r="G2158" t="s">
        <v>8235</v>
      </c>
      <c r="H2158" t="s">
        <v>8248</v>
      </c>
      <c r="I2158" s="12">
        <v>42168.692627314813</v>
      </c>
      <c r="J2158" s="12">
        <v>42138.692627314813</v>
      </c>
      <c r="K2158" t="b">
        <v>0</v>
      </c>
      <c r="L2158">
        <v>4</v>
      </c>
      <c r="M2158" t="b">
        <v>0</v>
      </c>
      <c r="N2158" s="15" t="s">
        <v>8308</v>
      </c>
      <c r="O2158" t="s">
        <v>8309</v>
      </c>
    </row>
    <row r="2159" spans="1:15" ht="48" x14ac:dyDescent="0.2">
      <c r="A2159">
        <v>576</v>
      </c>
      <c r="B2159" s="3" t="s">
        <v>577</v>
      </c>
      <c r="C2159" s="3" t="s">
        <v>4686</v>
      </c>
      <c r="D2159" s="6">
        <v>80000</v>
      </c>
      <c r="E2159" s="8">
        <v>1</v>
      </c>
      <c r="F2159" t="s">
        <v>8220</v>
      </c>
      <c r="G2159" t="s">
        <v>8223</v>
      </c>
      <c r="H2159" t="s">
        <v>8245</v>
      </c>
      <c r="I2159" s="12">
        <v>42091.43</v>
      </c>
      <c r="J2159" s="12">
        <v>42031.471666666665</v>
      </c>
      <c r="K2159" t="b">
        <v>0</v>
      </c>
      <c r="L2159">
        <v>1</v>
      </c>
      <c r="M2159" t="b">
        <v>0</v>
      </c>
      <c r="N2159" s="15" t="s">
        <v>8308</v>
      </c>
      <c r="O2159" t="s">
        <v>8309</v>
      </c>
    </row>
    <row r="2160" spans="1:15" ht="48" x14ac:dyDescent="0.2">
      <c r="A2160">
        <v>577</v>
      </c>
      <c r="B2160" s="3" t="s">
        <v>578</v>
      </c>
      <c r="C2160" s="3" t="s">
        <v>4687</v>
      </c>
      <c r="D2160" s="6">
        <v>5000</v>
      </c>
      <c r="E2160" s="8">
        <v>10</v>
      </c>
      <c r="F2160" t="s">
        <v>8220</v>
      </c>
      <c r="G2160" t="s">
        <v>8223</v>
      </c>
      <c r="H2160" t="s">
        <v>8245</v>
      </c>
      <c r="I2160" s="12">
        <v>42510.589143518519</v>
      </c>
      <c r="J2160" s="12">
        <v>42450.589143518519</v>
      </c>
      <c r="K2160" t="b">
        <v>0</v>
      </c>
      <c r="L2160">
        <v>1</v>
      </c>
      <c r="M2160" t="b">
        <v>0</v>
      </c>
      <c r="N2160" s="15" t="s">
        <v>8308</v>
      </c>
      <c r="O2160" t="s">
        <v>8309</v>
      </c>
    </row>
    <row r="2161" spans="1:15" ht="32" x14ac:dyDescent="0.2">
      <c r="A2161">
        <v>578</v>
      </c>
      <c r="B2161" s="3" t="s">
        <v>579</v>
      </c>
      <c r="C2161" s="3" t="s">
        <v>4688</v>
      </c>
      <c r="D2161" s="6">
        <v>125000</v>
      </c>
      <c r="E2161" s="8">
        <v>14</v>
      </c>
      <c r="F2161" t="s">
        <v>8220</v>
      </c>
      <c r="G2161" t="s">
        <v>8224</v>
      </c>
      <c r="H2161" t="s">
        <v>8246</v>
      </c>
      <c r="I2161" s="12">
        <v>42254.578622685185</v>
      </c>
      <c r="J2161" s="12">
        <v>42230.578622685185</v>
      </c>
      <c r="K2161" t="b">
        <v>0</v>
      </c>
      <c r="L2161">
        <v>7</v>
      </c>
      <c r="M2161" t="b">
        <v>0</v>
      </c>
      <c r="N2161" s="15" t="s">
        <v>8308</v>
      </c>
      <c r="O2161" t="s">
        <v>8309</v>
      </c>
    </row>
    <row r="2162" spans="1:15" ht="32" x14ac:dyDescent="0.2">
      <c r="A2162">
        <v>579</v>
      </c>
      <c r="B2162" s="3" t="s">
        <v>580</v>
      </c>
      <c r="C2162" s="3" t="s">
        <v>4689</v>
      </c>
      <c r="D2162" s="6">
        <v>12000</v>
      </c>
      <c r="E2162" s="8">
        <v>175</v>
      </c>
      <c r="F2162" t="s">
        <v>8220</v>
      </c>
      <c r="G2162" t="s">
        <v>8223</v>
      </c>
      <c r="H2162" t="s">
        <v>8245</v>
      </c>
      <c r="I2162" s="12">
        <v>41998.852118055554</v>
      </c>
      <c r="J2162" s="12">
        <v>41968.852118055554</v>
      </c>
      <c r="K2162" t="b">
        <v>0</v>
      </c>
      <c r="L2162">
        <v>5</v>
      </c>
      <c r="M2162" t="b">
        <v>0</v>
      </c>
      <c r="N2162" s="15" t="s">
        <v>8308</v>
      </c>
      <c r="O2162" t="s">
        <v>8309</v>
      </c>
    </row>
    <row r="2163" spans="1:15" ht="48" x14ac:dyDescent="0.2">
      <c r="A2163">
        <v>580</v>
      </c>
      <c r="B2163" s="3" t="s">
        <v>581</v>
      </c>
      <c r="C2163" s="3" t="s">
        <v>4690</v>
      </c>
      <c r="D2163" s="6">
        <v>3000</v>
      </c>
      <c r="E2163" s="8">
        <v>1</v>
      </c>
      <c r="F2163" t="s">
        <v>8220</v>
      </c>
      <c r="G2163" t="s">
        <v>8223</v>
      </c>
      <c r="H2163" t="s">
        <v>8245</v>
      </c>
      <c r="I2163" s="12">
        <v>42635.908182870371</v>
      </c>
      <c r="J2163" s="12">
        <v>42605.908182870371</v>
      </c>
      <c r="K2163" t="b">
        <v>0</v>
      </c>
      <c r="L2163">
        <v>1</v>
      </c>
      <c r="M2163" t="b">
        <v>0</v>
      </c>
      <c r="N2163" s="15" t="s">
        <v>8308</v>
      </c>
      <c r="O2163" t="s">
        <v>8309</v>
      </c>
    </row>
    <row r="2164" spans="1:15" ht="48" x14ac:dyDescent="0.2">
      <c r="A2164">
        <v>581</v>
      </c>
      <c r="B2164" s="3" t="s">
        <v>582</v>
      </c>
      <c r="C2164" s="3" t="s">
        <v>4691</v>
      </c>
      <c r="D2164" s="6">
        <v>400</v>
      </c>
      <c r="E2164" s="8">
        <v>0</v>
      </c>
      <c r="F2164" t="s">
        <v>8220</v>
      </c>
      <c r="G2164" t="s">
        <v>8223</v>
      </c>
      <c r="H2164" t="s">
        <v>8245</v>
      </c>
      <c r="I2164" s="12">
        <v>42218.012777777782</v>
      </c>
      <c r="J2164" s="12">
        <v>42188.012777777782</v>
      </c>
      <c r="K2164" t="b">
        <v>0</v>
      </c>
      <c r="L2164">
        <v>0</v>
      </c>
      <c r="M2164" t="b">
        <v>0</v>
      </c>
      <c r="N2164" s="15" t="s">
        <v>8308</v>
      </c>
      <c r="O2164" t="s">
        <v>8309</v>
      </c>
    </row>
    <row r="2165" spans="1:15" ht="48" x14ac:dyDescent="0.2">
      <c r="A2165">
        <v>582</v>
      </c>
      <c r="B2165" s="3" t="s">
        <v>583</v>
      </c>
      <c r="C2165" s="3" t="s">
        <v>4692</v>
      </c>
      <c r="D2165" s="6">
        <v>100000</v>
      </c>
      <c r="E2165" s="8">
        <v>0</v>
      </c>
      <c r="F2165" t="s">
        <v>8220</v>
      </c>
      <c r="G2165" t="s">
        <v>8223</v>
      </c>
      <c r="H2165" t="s">
        <v>8245</v>
      </c>
      <c r="I2165" s="12">
        <v>42078.75</v>
      </c>
      <c r="J2165" s="12">
        <v>42055.739803240736</v>
      </c>
      <c r="K2165" t="b">
        <v>0</v>
      </c>
      <c r="L2165">
        <v>0</v>
      </c>
      <c r="M2165" t="b">
        <v>0</v>
      </c>
      <c r="N2165" s="15" t="s">
        <v>8308</v>
      </c>
      <c r="O2165" t="s">
        <v>8309</v>
      </c>
    </row>
    <row r="2166" spans="1:15" ht="32" x14ac:dyDescent="0.2">
      <c r="A2166">
        <v>583</v>
      </c>
      <c r="B2166" s="3" t="s">
        <v>584</v>
      </c>
      <c r="C2166" s="3" t="s">
        <v>4693</v>
      </c>
      <c r="D2166" s="6">
        <v>9000</v>
      </c>
      <c r="E2166" s="8">
        <v>1</v>
      </c>
      <c r="F2166" t="s">
        <v>8220</v>
      </c>
      <c r="G2166" t="s">
        <v>8223</v>
      </c>
      <c r="H2166" t="s">
        <v>8245</v>
      </c>
      <c r="I2166" s="12">
        <v>42082.896840277783</v>
      </c>
      <c r="J2166" s="12">
        <v>42052.93850694444</v>
      </c>
      <c r="K2166" t="b">
        <v>0</v>
      </c>
      <c r="L2166">
        <v>1</v>
      </c>
      <c r="M2166" t="b">
        <v>0</v>
      </c>
      <c r="N2166" s="15" t="s">
        <v>8308</v>
      </c>
      <c r="O2166" t="s">
        <v>8309</v>
      </c>
    </row>
    <row r="2167" spans="1:15" ht="32" x14ac:dyDescent="0.2">
      <c r="A2167">
        <v>584</v>
      </c>
      <c r="B2167" s="3" t="s">
        <v>585</v>
      </c>
      <c r="C2167" s="3" t="s">
        <v>4694</v>
      </c>
      <c r="D2167" s="6">
        <v>1000</v>
      </c>
      <c r="E2167" s="8">
        <v>10</v>
      </c>
      <c r="F2167" t="s">
        <v>8220</v>
      </c>
      <c r="G2167" t="s">
        <v>8223</v>
      </c>
      <c r="H2167" t="s">
        <v>8245</v>
      </c>
      <c r="I2167" s="12">
        <v>42079.674953703703</v>
      </c>
      <c r="J2167" s="12">
        <v>42049.716620370367</v>
      </c>
      <c r="K2167" t="b">
        <v>0</v>
      </c>
      <c r="L2167">
        <v>2</v>
      </c>
      <c r="M2167" t="b">
        <v>0</v>
      </c>
      <c r="N2167" s="15" t="s">
        <v>8308</v>
      </c>
      <c r="O2167" t="s">
        <v>8309</v>
      </c>
    </row>
    <row r="2168" spans="1:15" ht="48" x14ac:dyDescent="0.2">
      <c r="A2168">
        <v>585</v>
      </c>
      <c r="B2168" s="3" t="s">
        <v>586</v>
      </c>
      <c r="C2168" s="3" t="s">
        <v>4695</v>
      </c>
      <c r="D2168" s="6">
        <v>9000</v>
      </c>
      <c r="E2168" s="8">
        <v>0</v>
      </c>
      <c r="F2168" t="s">
        <v>8220</v>
      </c>
      <c r="G2168" t="s">
        <v>8224</v>
      </c>
      <c r="H2168" t="s">
        <v>8246</v>
      </c>
      <c r="I2168" s="12">
        <v>42339</v>
      </c>
      <c r="J2168" s="12">
        <v>42283.3909375</v>
      </c>
      <c r="K2168" t="b">
        <v>0</v>
      </c>
      <c r="L2168">
        <v>0</v>
      </c>
      <c r="M2168" t="b">
        <v>0</v>
      </c>
      <c r="N2168" s="15" t="s">
        <v>8308</v>
      </c>
      <c r="O2168" t="s">
        <v>8309</v>
      </c>
    </row>
    <row r="2169" spans="1:15" ht="48" x14ac:dyDescent="0.2">
      <c r="A2169">
        <v>586</v>
      </c>
      <c r="B2169" s="3" t="s">
        <v>587</v>
      </c>
      <c r="C2169" s="3" t="s">
        <v>4696</v>
      </c>
      <c r="D2169" s="6">
        <v>10000</v>
      </c>
      <c r="E2169" s="8">
        <v>56</v>
      </c>
      <c r="F2169" t="s">
        <v>8220</v>
      </c>
      <c r="G2169" t="s">
        <v>8223</v>
      </c>
      <c r="H2169" t="s">
        <v>8245</v>
      </c>
      <c r="I2169" s="12">
        <v>42050.854247685187</v>
      </c>
      <c r="J2169" s="12">
        <v>42020.854247685187</v>
      </c>
      <c r="K2169" t="b">
        <v>0</v>
      </c>
      <c r="L2169">
        <v>4</v>
      </c>
      <c r="M2169" t="b">
        <v>0</v>
      </c>
      <c r="N2169" s="15" t="s">
        <v>8308</v>
      </c>
      <c r="O2169" t="s">
        <v>8309</v>
      </c>
    </row>
    <row r="2170" spans="1:15" ht="80" x14ac:dyDescent="0.2">
      <c r="A2170">
        <v>587</v>
      </c>
      <c r="B2170" s="3" t="s">
        <v>588</v>
      </c>
      <c r="C2170" s="3" t="s">
        <v>4697</v>
      </c>
      <c r="D2170" s="6">
        <v>30000</v>
      </c>
      <c r="E2170" s="8">
        <v>2725</v>
      </c>
      <c r="F2170" t="s">
        <v>8220</v>
      </c>
      <c r="G2170" t="s">
        <v>8228</v>
      </c>
      <c r="H2170" t="s">
        <v>8250</v>
      </c>
      <c r="I2170" s="12">
        <v>42110.757326388892</v>
      </c>
      <c r="J2170" s="12">
        <v>42080.757326388892</v>
      </c>
      <c r="K2170" t="b">
        <v>0</v>
      </c>
      <c r="L2170">
        <v>7</v>
      </c>
      <c r="M2170" t="b">
        <v>0</v>
      </c>
      <c r="N2170" s="15" t="s">
        <v>8308</v>
      </c>
      <c r="O2170" t="s">
        <v>8309</v>
      </c>
    </row>
    <row r="2171" spans="1:15" ht="48" x14ac:dyDescent="0.2">
      <c r="A2171">
        <v>588</v>
      </c>
      <c r="B2171" s="3" t="s">
        <v>589</v>
      </c>
      <c r="C2171" s="3" t="s">
        <v>4698</v>
      </c>
      <c r="D2171" s="6">
        <v>9000</v>
      </c>
      <c r="E2171" s="8">
        <v>301</v>
      </c>
      <c r="F2171" t="s">
        <v>8220</v>
      </c>
      <c r="G2171" t="s">
        <v>8236</v>
      </c>
      <c r="H2171" t="s">
        <v>8248</v>
      </c>
      <c r="I2171" s="12">
        <v>42691.811180555553</v>
      </c>
      <c r="J2171" s="12">
        <v>42631.769513888896</v>
      </c>
      <c r="K2171" t="b">
        <v>0</v>
      </c>
      <c r="L2171">
        <v>2</v>
      </c>
      <c r="M2171" t="b">
        <v>0</v>
      </c>
      <c r="N2171" s="15" t="s">
        <v>8308</v>
      </c>
      <c r="O2171" t="s">
        <v>8309</v>
      </c>
    </row>
    <row r="2172" spans="1:15" ht="16" x14ac:dyDescent="0.2">
      <c r="A2172">
        <v>589</v>
      </c>
      <c r="B2172" s="3" t="s">
        <v>590</v>
      </c>
      <c r="C2172" s="3" t="s">
        <v>4699</v>
      </c>
      <c r="D2172" s="6">
        <v>7500</v>
      </c>
      <c r="E2172" s="8">
        <v>1</v>
      </c>
      <c r="F2172" t="s">
        <v>8220</v>
      </c>
      <c r="G2172" t="s">
        <v>8223</v>
      </c>
      <c r="H2172" t="s">
        <v>8245</v>
      </c>
      <c r="I2172" s="12">
        <v>42193.614571759259</v>
      </c>
      <c r="J2172" s="12">
        <v>42178.614571759259</v>
      </c>
      <c r="K2172" t="b">
        <v>0</v>
      </c>
      <c r="L2172">
        <v>1</v>
      </c>
      <c r="M2172" t="b">
        <v>0</v>
      </c>
      <c r="N2172" s="15" t="s">
        <v>8308</v>
      </c>
      <c r="O2172" t="s">
        <v>8309</v>
      </c>
    </row>
    <row r="2173" spans="1:15" ht="48" x14ac:dyDescent="0.2">
      <c r="A2173">
        <v>590</v>
      </c>
      <c r="B2173" s="3" t="s">
        <v>591</v>
      </c>
      <c r="C2173" s="3" t="s">
        <v>4700</v>
      </c>
      <c r="D2173" s="6">
        <v>5000</v>
      </c>
      <c r="E2173" s="8">
        <v>223</v>
      </c>
      <c r="F2173" t="s">
        <v>8220</v>
      </c>
      <c r="G2173" t="s">
        <v>8224</v>
      </c>
      <c r="H2173" t="s">
        <v>8246</v>
      </c>
      <c r="I2173" s="12">
        <v>42408.542361111111</v>
      </c>
      <c r="J2173" s="12">
        <v>42377.554756944446</v>
      </c>
      <c r="K2173" t="b">
        <v>0</v>
      </c>
      <c r="L2173">
        <v>9</v>
      </c>
      <c r="M2173" t="b">
        <v>0</v>
      </c>
      <c r="N2173" s="15" t="s">
        <v>8308</v>
      </c>
      <c r="O2173" t="s">
        <v>8309</v>
      </c>
    </row>
    <row r="2174" spans="1:15" ht="48" x14ac:dyDescent="0.2">
      <c r="A2174">
        <v>591</v>
      </c>
      <c r="B2174" s="3" t="s">
        <v>592</v>
      </c>
      <c r="C2174" s="3" t="s">
        <v>4701</v>
      </c>
      <c r="D2174" s="6">
        <v>100000</v>
      </c>
      <c r="E2174" s="8">
        <v>61</v>
      </c>
      <c r="F2174" t="s">
        <v>8220</v>
      </c>
      <c r="G2174" t="s">
        <v>8223</v>
      </c>
      <c r="H2174" t="s">
        <v>8245</v>
      </c>
      <c r="I2174" s="12">
        <v>42207.543171296296</v>
      </c>
      <c r="J2174" s="12">
        <v>42177.543171296296</v>
      </c>
      <c r="K2174" t="b">
        <v>0</v>
      </c>
      <c r="L2174">
        <v>2</v>
      </c>
      <c r="M2174" t="b">
        <v>0</v>
      </c>
      <c r="N2174" s="15" t="s">
        <v>8308</v>
      </c>
      <c r="O2174" t="s">
        <v>8309</v>
      </c>
    </row>
    <row r="2175" spans="1:15" ht="48" x14ac:dyDescent="0.2">
      <c r="A2175">
        <v>592</v>
      </c>
      <c r="B2175" s="3" t="s">
        <v>593</v>
      </c>
      <c r="C2175" s="3" t="s">
        <v>4702</v>
      </c>
      <c r="D2175" s="6">
        <v>7500</v>
      </c>
      <c r="E2175" s="8">
        <v>250</v>
      </c>
      <c r="F2175" t="s">
        <v>8220</v>
      </c>
      <c r="G2175" t="s">
        <v>8223</v>
      </c>
      <c r="H2175" t="s">
        <v>8245</v>
      </c>
      <c r="I2175" s="12">
        <v>41976.232175925921</v>
      </c>
      <c r="J2175" s="12">
        <v>41946.232175925928</v>
      </c>
      <c r="K2175" t="b">
        <v>0</v>
      </c>
      <c r="L2175">
        <v>1</v>
      </c>
      <c r="M2175" t="b">
        <v>0</v>
      </c>
      <c r="N2175" s="15" t="s">
        <v>8308</v>
      </c>
      <c r="O2175" t="s">
        <v>8309</v>
      </c>
    </row>
    <row r="2176" spans="1:15" ht="48" x14ac:dyDescent="0.2">
      <c r="A2176">
        <v>593</v>
      </c>
      <c r="B2176" s="3" t="s">
        <v>594</v>
      </c>
      <c r="C2176" s="3" t="s">
        <v>4703</v>
      </c>
      <c r="D2176" s="6">
        <v>500</v>
      </c>
      <c r="E2176" s="8">
        <v>115</v>
      </c>
      <c r="F2176" t="s">
        <v>8220</v>
      </c>
      <c r="G2176" t="s">
        <v>8224</v>
      </c>
      <c r="H2176" t="s">
        <v>8246</v>
      </c>
      <c r="I2176" s="12">
        <v>42100.635937500003</v>
      </c>
      <c r="J2176" s="12">
        <v>42070.677604166667</v>
      </c>
      <c r="K2176" t="b">
        <v>0</v>
      </c>
      <c r="L2176">
        <v>7</v>
      </c>
      <c r="M2176" t="b">
        <v>0</v>
      </c>
      <c r="N2176" s="15" t="s">
        <v>8308</v>
      </c>
      <c r="O2176" t="s">
        <v>8309</v>
      </c>
    </row>
    <row r="2177" spans="1:15" ht="32" x14ac:dyDescent="0.2">
      <c r="A2177">
        <v>594</v>
      </c>
      <c r="B2177" s="3" t="s">
        <v>595</v>
      </c>
      <c r="C2177" s="3" t="s">
        <v>4704</v>
      </c>
      <c r="D2177" s="6">
        <v>25000</v>
      </c>
      <c r="E2177" s="8">
        <v>26</v>
      </c>
      <c r="F2177" t="s">
        <v>8220</v>
      </c>
      <c r="G2177" t="s">
        <v>8223</v>
      </c>
      <c r="H2177" t="s">
        <v>8245</v>
      </c>
      <c r="I2177" s="12">
        <v>42476.780162037037</v>
      </c>
      <c r="J2177" s="12">
        <v>42446.780162037037</v>
      </c>
      <c r="K2177" t="b">
        <v>0</v>
      </c>
      <c r="L2177">
        <v>2</v>
      </c>
      <c r="M2177" t="b">
        <v>0</v>
      </c>
      <c r="N2177" s="15" t="s">
        <v>8308</v>
      </c>
      <c r="O2177" t="s">
        <v>8309</v>
      </c>
    </row>
    <row r="2178" spans="1:15" ht="48" x14ac:dyDescent="0.2">
      <c r="A2178">
        <v>595</v>
      </c>
      <c r="B2178" s="3" t="s">
        <v>596</v>
      </c>
      <c r="C2178" s="3" t="s">
        <v>4705</v>
      </c>
      <c r="D2178" s="6">
        <v>100000</v>
      </c>
      <c r="E2178" s="8">
        <v>426</v>
      </c>
      <c r="F2178" t="s">
        <v>8220</v>
      </c>
      <c r="G2178" t="s">
        <v>8223</v>
      </c>
      <c r="H2178" t="s">
        <v>8245</v>
      </c>
      <c r="I2178" s="12">
        <v>42128.069884259254</v>
      </c>
      <c r="J2178" s="12">
        <v>42083.069884259254</v>
      </c>
      <c r="K2178" t="b">
        <v>0</v>
      </c>
      <c r="L2178">
        <v>8</v>
      </c>
      <c r="M2178" t="b">
        <v>0</v>
      </c>
      <c r="N2178" s="15" t="s">
        <v>8308</v>
      </c>
      <c r="O2178" t="s">
        <v>8309</v>
      </c>
    </row>
    <row r="2179" spans="1:15" ht="32" x14ac:dyDescent="0.2">
      <c r="A2179">
        <v>596</v>
      </c>
      <c r="B2179" s="3" t="s">
        <v>597</v>
      </c>
      <c r="C2179" s="3" t="s">
        <v>4706</v>
      </c>
      <c r="D2179" s="6">
        <v>20000</v>
      </c>
      <c r="E2179" s="8">
        <v>6</v>
      </c>
      <c r="F2179" t="s">
        <v>8220</v>
      </c>
      <c r="G2179" t="s">
        <v>8223</v>
      </c>
      <c r="H2179" t="s">
        <v>8245</v>
      </c>
      <c r="I2179" s="12">
        <v>42676.896898148145</v>
      </c>
      <c r="J2179" s="12">
        <v>42646.896898148145</v>
      </c>
      <c r="K2179" t="b">
        <v>0</v>
      </c>
      <c r="L2179">
        <v>2</v>
      </c>
      <c r="M2179" t="b">
        <v>0</v>
      </c>
      <c r="N2179" s="15" t="s">
        <v>8308</v>
      </c>
      <c r="O2179" t="s">
        <v>8309</v>
      </c>
    </row>
    <row r="2180" spans="1:15" ht="48" x14ac:dyDescent="0.2">
      <c r="A2180">
        <v>597</v>
      </c>
      <c r="B2180" s="3" t="s">
        <v>598</v>
      </c>
      <c r="C2180" s="3" t="s">
        <v>4707</v>
      </c>
      <c r="D2180" s="6">
        <v>7500</v>
      </c>
      <c r="E2180" s="8">
        <v>20</v>
      </c>
      <c r="F2180" t="s">
        <v>8220</v>
      </c>
      <c r="G2180" t="s">
        <v>8223</v>
      </c>
      <c r="H2180" t="s">
        <v>8245</v>
      </c>
      <c r="I2180" s="12">
        <v>42582.666666666672</v>
      </c>
      <c r="J2180" s="12">
        <v>42545.705266203702</v>
      </c>
      <c r="K2180" t="b">
        <v>0</v>
      </c>
      <c r="L2180">
        <v>2</v>
      </c>
      <c r="M2180" t="b">
        <v>0</v>
      </c>
      <c r="N2180" s="15" t="s">
        <v>8308</v>
      </c>
      <c r="O2180" t="s">
        <v>8309</v>
      </c>
    </row>
    <row r="2181" spans="1:15" ht="32" x14ac:dyDescent="0.2">
      <c r="A2181">
        <v>598</v>
      </c>
      <c r="B2181" s="3" t="s">
        <v>599</v>
      </c>
      <c r="C2181" s="3" t="s">
        <v>4708</v>
      </c>
      <c r="D2181" s="6">
        <v>2500</v>
      </c>
      <c r="E2181" s="8">
        <v>850</v>
      </c>
      <c r="F2181" t="s">
        <v>8220</v>
      </c>
      <c r="G2181" t="s">
        <v>8223</v>
      </c>
      <c r="H2181" t="s">
        <v>8245</v>
      </c>
      <c r="I2181" s="12">
        <v>41978.00209490741</v>
      </c>
      <c r="J2181" s="12">
        <v>41948.00209490741</v>
      </c>
      <c r="K2181" t="b">
        <v>0</v>
      </c>
      <c r="L2181">
        <v>7</v>
      </c>
      <c r="M2181" t="b">
        <v>0</v>
      </c>
      <c r="N2181" s="15" t="s">
        <v>8308</v>
      </c>
      <c r="O2181" t="s">
        <v>8309</v>
      </c>
    </row>
    <row r="2182" spans="1:15" ht="48" x14ac:dyDescent="0.2">
      <c r="A2182">
        <v>599</v>
      </c>
      <c r="B2182" s="3" t="s">
        <v>600</v>
      </c>
      <c r="C2182" s="3" t="s">
        <v>4709</v>
      </c>
      <c r="D2182" s="6">
        <v>50000</v>
      </c>
      <c r="E2182" s="8">
        <v>31</v>
      </c>
      <c r="F2182" t="s">
        <v>8220</v>
      </c>
      <c r="G2182" t="s">
        <v>8223</v>
      </c>
      <c r="H2182" t="s">
        <v>8245</v>
      </c>
      <c r="I2182" s="12">
        <v>42071.636111111111</v>
      </c>
      <c r="J2182" s="12">
        <v>42047.812523148154</v>
      </c>
      <c r="K2182" t="b">
        <v>0</v>
      </c>
      <c r="L2182">
        <v>2</v>
      </c>
      <c r="M2182" t="b">
        <v>0</v>
      </c>
      <c r="N2182" s="15" t="s">
        <v>8308</v>
      </c>
      <c r="O2182" t="s">
        <v>8309</v>
      </c>
    </row>
    <row r="2183" spans="1:15" ht="32" x14ac:dyDescent="0.2">
      <c r="A2183">
        <v>600</v>
      </c>
      <c r="B2183" s="3" t="s">
        <v>601</v>
      </c>
      <c r="C2183" s="3" t="s">
        <v>4710</v>
      </c>
      <c r="D2183" s="6">
        <v>5000</v>
      </c>
      <c r="E2183" s="8">
        <v>100</v>
      </c>
      <c r="F2183" t="s">
        <v>8219</v>
      </c>
      <c r="G2183" t="s">
        <v>8223</v>
      </c>
      <c r="H2183" t="s">
        <v>8245</v>
      </c>
      <c r="I2183" s="12">
        <v>42133.798171296294</v>
      </c>
      <c r="J2183" s="12">
        <v>42073.798171296294</v>
      </c>
      <c r="K2183" t="b">
        <v>0</v>
      </c>
      <c r="L2183">
        <v>1</v>
      </c>
      <c r="M2183" t="b">
        <v>0</v>
      </c>
      <c r="N2183" s="15" t="s">
        <v>8308</v>
      </c>
      <c r="O2183" t="s">
        <v>8309</v>
      </c>
    </row>
    <row r="2184" spans="1:15" ht="48" x14ac:dyDescent="0.2">
      <c r="A2184">
        <v>601</v>
      </c>
      <c r="B2184" s="3" t="s">
        <v>602</v>
      </c>
      <c r="C2184" s="3" t="s">
        <v>4711</v>
      </c>
      <c r="D2184" s="6">
        <v>10000</v>
      </c>
      <c r="E2184" s="8">
        <v>140</v>
      </c>
      <c r="F2184" t="s">
        <v>8219</v>
      </c>
      <c r="G2184" t="s">
        <v>8228</v>
      </c>
      <c r="H2184" t="s">
        <v>8250</v>
      </c>
      <c r="I2184" s="12">
        <v>41999.858090277776</v>
      </c>
      <c r="J2184" s="12">
        <v>41969.858090277776</v>
      </c>
      <c r="K2184" t="b">
        <v>0</v>
      </c>
      <c r="L2184">
        <v>6</v>
      </c>
      <c r="M2184" t="b">
        <v>0</v>
      </c>
      <c r="N2184" s="15" t="s">
        <v>8308</v>
      </c>
      <c r="O2184" t="s">
        <v>8309</v>
      </c>
    </row>
    <row r="2185" spans="1:15" ht="48" x14ac:dyDescent="0.2">
      <c r="A2185">
        <v>602</v>
      </c>
      <c r="B2185" s="3" t="s">
        <v>603</v>
      </c>
      <c r="C2185" s="3" t="s">
        <v>4712</v>
      </c>
      <c r="D2185" s="6">
        <v>70000</v>
      </c>
      <c r="E2185" s="8">
        <v>0</v>
      </c>
      <c r="F2185" t="s">
        <v>8219</v>
      </c>
      <c r="G2185" t="s">
        <v>8223</v>
      </c>
      <c r="H2185" t="s">
        <v>8245</v>
      </c>
      <c r="I2185" s="12">
        <v>42173.79415509259</v>
      </c>
      <c r="J2185" s="12">
        <v>42143.79415509259</v>
      </c>
      <c r="K2185" t="b">
        <v>0</v>
      </c>
      <c r="L2185">
        <v>0</v>
      </c>
      <c r="M2185" t="b">
        <v>0</v>
      </c>
      <c r="N2185" s="15" t="s">
        <v>8308</v>
      </c>
      <c r="O2185" t="s">
        <v>8309</v>
      </c>
    </row>
    <row r="2186" spans="1:15" ht="48" x14ac:dyDescent="0.2">
      <c r="A2186">
        <v>603</v>
      </c>
      <c r="B2186" s="3" t="s">
        <v>604</v>
      </c>
      <c r="C2186" s="3" t="s">
        <v>4713</v>
      </c>
      <c r="D2186" s="6">
        <v>15000</v>
      </c>
      <c r="E2186" s="8">
        <v>590.02</v>
      </c>
      <c r="F2186" t="s">
        <v>8219</v>
      </c>
      <c r="G2186" t="s">
        <v>8223</v>
      </c>
      <c r="H2186" t="s">
        <v>8245</v>
      </c>
      <c r="I2186" s="12">
        <v>41865.639155092591</v>
      </c>
      <c r="J2186" s="12">
        <v>41835.639155092591</v>
      </c>
      <c r="K2186" t="b">
        <v>0</v>
      </c>
      <c r="L2186">
        <v>13</v>
      </c>
      <c r="M2186" t="b">
        <v>0</v>
      </c>
      <c r="N2186" s="15" t="s">
        <v>8308</v>
      </c>
      <c r="O2186" t="s">
        <v>8309</v>
      </c>
    </row>
    <row r="2187" spans="1:15" ht="48" x14ac:dyDescent="0.2">
      <c r="A2187">
        <v>604</v>
      </c>
      <c r="B2187" s="3" t="s">
        <v>605</v>
      </c>
      <c r="C2187" s="3" t="s">
        <v>4714</v>
      </c>
      <c r="D2187" s="6">
        <v>1500</v>
      </c>
      <c r="E2187" s="8">
        <v>0</v>
      </c>
      <c r="F2187" t="s">
        <v>8219</v>
      </c>
      <c r="G2187" t="s">
        <v>8223</v>
      </c>
      <c r="H2187" t="s">
        <v>8245</v>
      </c>
      <c r="I2187" s="12">
        <v>41879.035370370373</v>
      </c>
      <c r="J2187" s="12">
        <v>41849.035370370373</v>
      </c>
      <c r="K2187" t="b">
        <v>0</v>
      </c>
      <c r="L2187">
        <v>0</v>
      </c>
      <c r="M2187" t="b">
        <v>0</v>
      </c>
      <c r="N2187" s="15" t="s">
        <v>8308</v>
      </c>
      <c r="O2187" t="s">
        <v>8309</v>
      </c>
    </row>
    <row r="2188" spans="1:15" ht="32" x14ac:dyDescent="0.2">
      <c r="A2188">
        <v>605</v>
      </c>
      <c r="B2188" s="3" t="s">
        <v>606</v>
      </c>
      <c r="C2188" s="3" t="s">
        <v>4715</v>
      </c>
      <c r="D2188" s="6">
        <v>5000</v>
      </c>
      <c r="E2188" s="8">
        <v>131</v>
      </c>
      <c r="F2188" t="s">
        <v>8219</v>
      </c>
      <c r="G2188" t="s">
        <v>8223</v>
      </c>
      <c r="H2188" t="s">
        <v>8245</v>
      </c>
      <c r="I2188" s="12">
        <v>42239.357731481476</v>
      </c>
      <c r="J2188" s="12">
        <v>42194.357731481476</v>
      </c>
      <c r="K2188" t="b">
        <v>0</v>
      </c>
      <c r="L2188">
        <v>8</v>
      </c>
      <c r="M2188" t="b">
        <v>0</v>
      </c>
      <c r="N2188" s="15" t="s">
        <v>8308</v>
      </c>
      <c r="O2188" t="s">
        <v>8309</v>
      </c>
    </row>
    <row r="2189" spans="1:15" ht="48" x14ac:dyDescent="0.2">
      <c r="A2189">
        <v>606</v>
      </c>
      <c r="B2189" s="3" t="s">
        <v>607</v>
      </c>
      <c r="C2189" s="3" t="s">
        <v>4716</v>
      </c>
      <c r="D2189" s="6">
        <v>5000</v>
      </c>
      <c r="E2189" s="8">
        <v>10</v>
      </c>
      <c r="F2189" t="s">
        <v>8219</v>
      </c>
      <c r="G2189" t="s">
        <v>8232</v>
      </c>
      <c r="H2189" t="s">
        <v>8248</v>
      </c>
      <c r="I2189" s="12">
        <v>42148.625</v>
      </c>
      <c r="J2189" s="12">
        <v>42102.650567129633</v>
      </c>
      <c r="K2189" t="b">
        <v>0</v>
      </c>
      <c r="L2189">
        <v>1</v>
      </c>
      <c r="M2189" t="b">
        <v>0</v>
      </c>
      <c r="N2189" s="15" t="s">
        <v>8308</v>
      </c>
      <c r="O2189" t="s">
        <v>8309</v>
      </c>
    </row>
    <row r="2190" spans="1:15" ht="48" x14ac:dyDescent="0.2">
      <c r="A2190">
        <v>607</v>
      </c>
      <c r="B2190" s="3" t="s">
        <v>608</v>
      </c>
      <c r="C2190" s="3" t="s">
        <v>4717</v>
      </c>
      <c r="D2190" s="6">
        <v>250</v>
      </c>
      <c r="E2190" s="8">
        <v>0</v>
      </c>
      <c r="F2190" t="s">
        <v>8219</v>
      </c>
      <c r="G2190" t="s">
        <v>8223</v>
      </c>
      <c r="H2190" t="s">
        <v>8245</v>
      </c>
      <c r="I2190" s="12">
        <v>42330.867314814815</v>
      </c>
      <c r="J2190" s="12">
        <v>42300.825648148151</v>
      </c>
      <c r="K2190" t="b">
        <v>0</v>
      </c>
      <c r="L2190">
        <v>0</v>
      </c>
      <c r="M2190" t="b">
        <v>0</v>
      </c>
      <c r="N2190" s="15" t="s">
        <v>8308</v>
      </c>
      <c r="O2190" t="s">
        <v>8309</v>
      </c>
    </row>
    <row r="2191" spans="1:15" ht="48" x14ac:dyDescent="0.2">
      <c r="A2191">
        <v>608</v>
      </c>
      <c r="B2191" s="3" t="s">
        <v>609</v>
      </c>
      <c r="C2191" s="3" t="s">
        <v>4718</v>
      </c>
      <c r="D2191" s="6">
        <v>150000</v>
      </c>
      <c r="E2191" s="8">
        <v>1461</v>
      </c>
      <c r="F2191" t="s">
        <v>8219</v>
      </c>
      <c r="G2191" t="s">
        <v>8223</v>
      </c>
      <c r="H2191" t="s">
        <v>8245</v>
      </c>
      <c r="I2191" s="12">
        <v>42170.921064814815</v>
      </c>
      <c r="J2191" s="12">
        <v>42140.921064814815</v>
      </c>
      <c r="K2191" t="b">
        <v>0</v>
      </c>
      <c r="L2191">
        <v>5</v>
      </c>
      <c r="M2191" t="b">
        <v>0</v>
      </c>
      <c r="N2191" s="15" t="s">
        <v>8308</v>
      </c>
      <c r="O2191" t="s">
        <v>8309</v>
      </c>
    </row>
    <row r="2192" spans="1:15" ht="48" x14ac:dyDescent="0.2">
      <c r="A2192">
        <v>609</v>
      </c>
      <c r="B2192" s="3" t="s">
        <v>610</v>
      </c>
      <c r="C2192" s="3" t="s">
        <v>4719</v>
      </c>
      <c r="D2192" s="6">
        <v>780</v>
      </c>
      <c r="E2192" s="8">
        <v>5</v>
      </c>
      <c r="F2192" t="s">
        <v>8219</v>
      </c>
      <c r="G2192" t="s">
        <v>8224</v>
      </c>
      <c r="H2192" t="s">
        <v>8246</v>
      </c>
      <c r="I2192" s="12">
        <v>42337.075740740736</v>
      </c>
      <c r="J2192" s="12">
        <v>42307.034074074079</v>
      </c>
      <c r="K2192" t="b">
        <v>0</v>
      </c>
      <c r="L2192">
        <v>1</v>
      </c>
      <c r="M2192" t="b">
        <v>0</v>
      </c>
      <c r="N2192" s="15" t="s">
        <v>8308</v>
      </c>
      <c r="O2192" t="s">
        <v>8309</v>
      </c>
    </row>
    <row r="2193" spans="1:15" ht="48" x14ac:dyDescent="0.2">
      <c r="A2193">
        <v>610</v>
      </c>
      <c r="B2193" s="3" t="s">
        <v>611</v>
      </c>
      <c r="C2193" s="3" t="s">
        <v>4720</v>
      </c>
      <c r="D2193" s="6">
        <v>13803</v>
      </c>
      <c r="E2193" s="8">
        <v>0</v>
      </c>
      <c r="F2193" t="s">
        <v>8219</v>
      </c>
      <c r="G2193" t="s">
        <v>8223</v>
      </c>
      <c r="H2193" t="s">
        <v>8245</v>
      </c>
      <c r="I2193" s="12">
        <v>42116.83085648148</v>
      </c>
      <c r="J2193" s="12">
        <v>42086.83085648148</v>
      </c>
      <c r="K2193" t="b">
        <v>0</v>
      </c>
      <c r="L2193">
        <v>0</v>
      </c>
      <c r="M2193" t="b">
        <v>0</v>
      </c>
      <c r="N2193" s="15" t="s">
        <v>8308</v>
      </c>
      <c r="O2193" t="s">
        <v>8309</v>
      </c>
    </row>
    <row r="2194" spans="1:15" ht="48" x14ac:dyDescent="0.2">
      <c r="A2194">
        <v>611</v>
      </c>
      <c r="B2194" s="3" t="s">
        <v>612</v>
      </c>
      <c r="C2194" s="3" t="s">
        <v>4721</v>
      </c>
      <c r="D2194" s="6">
        <v>80000</v>
      </c>
      <c r="E2194" s="8">
        <v>0</v>
      </c>
      <c r="F2194" t="s">
        <v>8219</v>
      </c>
      <c r="G2194" t="s">
        <v>8229</v>
      </c>
      <c r="H2194" t="s">
        <v>8248</v>
      </c>
      <c r="I2194" s="12">
        <v>42388.560613425929</v>
      </c>
      <c r="J2194" s="12">
        <v>42328.560613425929</v>
      </c>
      <c r="K2194" t="b">
        <v>0</v>
      </c>
      <c r="L2194">
        <v>0</v>
      </c>
      <c r="M2194" t="b">
        <v>0</v>
      </c>
      <c r="N2194" s="15" t="s">
        <v>8308</v>
      </c>
      <c r="O2194" t="s">
        <v>8309</v>
      </c>
    </row>
    <row r="2195" spans="1:15" ht="32" x14ac:dyDescent="0.2">
      <c r="A2195">
        <v>612</v>
      </c>
      <c r="B2195" s="3" t="s">
        <v>613</v>
      </c>
      <c r="C2195" s="3" t="s">
        <v>4722</v>
      </c>
      <c r="D2195" s="6">
        <v>10000</v>
      </c>
      <c r="E2195" s="8">
        <v>0</v>
      </c>
      <c r="F2195" t="s">
        <v>8219</v>
      </c>
      <c r="G2195" t="s">
        <v>8236</v>
      </c>
      <c r="H2195" t="s">
        <v>8248</v>
      </c>
      <c r="I2195" s="12">
        <v>42615.031782407401</v>
      </c>
      <c r="J2195" s="12">
        <v>42585.031782407401</v>
      </c>
      <c r="K2195" t="b">
        <v>0</v>
      </c>
      <c r="L2195">
        <v>0</v>
      </c>
      <c r="M2195" t="b">
        <v>0</v>
      </c>
      <c r="N2195" s="15" t="s">
        <v>8308</v>
      </c>
      <c r="O2195" t="s">
        <v>8309</v>
      </c>
    </row>
    <row r="2196" spans="1:15" ht="48" x14ac:dyDescent="0.2">
      <c r="A2196">
        <v>613</v>
      </c>
      <c r="B2196" s="3" t="s">
        <v>614</v>
      </c>
      <c r="C2196" s="3" t="s">
        <v>4723</v>
      </c>
      <c r="D2196" s="6">
        <v>60000</v>
      </c>
      <c r="E2196" s="8">
        <v>12818</v>
      </c>
      <c r="F2196" t="s">
        <v>8219</v>
      </c>
      <c r="G2196" t="s">
        <v>8223</v>
      </c>
      <c r="H2196" t="s">
        <v>8245</v>
      </c>
      <c r="I2196" s="12">
        <v>42278.207638888889</v>
      </c>
      <c r="J2196" s="12">
        <v>42247.496759259258</v>
      </c>
      <c r="K2196" t="b">
        <v>0</v>
      </c>
      <c r="L2196">
        <v>121</v>
      </c>
      <c r="M2196" t="b">
        <v>0</v>
      </c>
      <c r="N2196" s="15" t="s">
        <v>8308</v>
      </c>
      <c r="O2196" t="s">
        <v>8309</v>
      </c>
    </row>
    <row r="2197" spans="1:15" ht="48" x14ac:dyDescent="0.2">
      <c r="A2197">
        <v>614</v>
      </c>
      <c r="B2197" s="3" t="s">
        <v>615</v>
      </c>
      <c r="C2197" s="3" t="s">
        <v>4724</v>
      </c>
      <c r="D2197" s="6">
        <v>10000</v>
      </c>
      <c r="E2197" s="8">
        <v>0</v>
      </c>
      <c r="F2197" t="s">
        <v>8219</v>
      </c>
      <c r="G2197" t="s">
        <v>8223</v>
      </c>
      <c r="H2197" t="s">
        <v>8245</v>
      </c>
      <c r="I2197" s="12">
        <v>42545.061805555553</v>
      </c>
      <c r="J2197" s="12">
        <v>42515.061805555553</v>
      </c>
      <c r="K2197" t="b">
        <v>0</v>
      </c>
      <c r="L2197">
        <v>0</v>
      </c>
      <c r="M2197" t="b">
        <v>0</v>
      </c>
      <c r="N2197" s="15" t="s">
        <v>8308</v>
      </c>
      <c r="O2197" t="s">
        <v>8309</v>
      </c>
    </row>
    <row r="2198" spans="1:15" ht="48" x14ac:dyDescent="0.2">
      <c r="A2198">
        <v>615</v>
      </c>
      <c r="B2198" s="3" t="s">
        <v>616</v>
      </c>
      <c r="C2198" s="3" t="s">
        <v>4725</v>
      </c>
      <c r="D2198" s="6">
        <v>515</v>
      </c>
      <c r="E2198" s="8">
        <v>0</v>
      </c>
      <c r="F2198" t="s">
        <v>8219</v>
      </c>
      <c r="G2198" t="s">
        <v>8227</v>
      </c>
      <c r="H2198" t="s">
        <v>8249</v>
      </c>
      <c r="I2198" s="12">
        <v>42272.122210648144</v>
      </c>
      <c r="J2198" s="12">
        <v>42242.122210648144</v>
      </c>
      <c r="K2198" t="b">
        <v>0</v>
      </c>
      <c r="L2198">
        <v>0</v>
      </c>
      <c r="M2198" t="b">
        <v>0</v>
      </c>
      <c r="N2198" s="15" t="s">
        <v>8308</v>
      </c>
      <c r="O2198" t="s">
        <v>8309</v>
      </c>
    </row>
    <row r="2199" spans="1:15" ht="48" x14ac:dyDescent="0.2">
      <c r="A2199">
        <v>616</v>
      </c>
      <c r="B2199" s="3" t="s">
        <v>617</v>
      </c>
      <c r="C2199" s="3" t="s">
        <v>4726</v>
      </c>
      <c r="D2199" s="6">
        <v>5000</v>
      </c>
      <c r="E2199" s="8">
        <v>0</v>
      </c>
      <c r="F2199" t="s">
        <v>8219</v>
      </c>
      <c r="G2199" t="s">
        <v>8229</v>
      </c>
      <c r="H2199" t="s">
        <v>8248</v>
      </c>
      <c r="I2199" s="12">
        <v>42791.376238425932</v>
      </c>
      <c r="J2199" s="12">
        <v>42761.376238425932</v>
      </c>
      <c r="K2199" t="b">
        <v>0</v>
      </c>
      <c r="L2199">
        <v>0</v>
      </c>
      <c r="M2199" t="b">
        <v>0</v>
      </c>
      <c r="N2199" s="15" t="s">
        <v>8308</v>
      </c>
      <c r="O2199" t="s">
        <v>8309</v>
      </c>
    </row>
    <row r="2200" spans="1:15" ht="48" x14ac:dyDescent="0.2">
      <c r="A2200">
        <v>617</v>
      </c>
      <c r="B2200" s="3" t="s">
        <v>618</v>
      </c>
      <c r="C2200" s="3" t="s">
        <v>4727</v>
      </c>
      <c r="D2200" s="6">
        <v>2000</v>
      </c>
      <c r="E2200" s="8">
        <v>60</v>
      </c>
      <c r="F2200" t="s">
        <v>8219</v>
      </c>
      <c r="G2200" t="s">
        <v>8224</v>
      </c>
      <c r="H2200" t="s">
        <v>8246</v>
      </c>
      <c r="I2200" s="12">
        <v>42132.343090277776</v>
      </c>
      <c r="J2200" s="12">
        <v>42087.343090277776</v>
      </c>
      <c r="K2200" t="b">
        <v>0</v>
      </c>
      <c r="L2200">
        <v>3</v>
      </c>
      <c r="M2200" t="b">
        <v>0</v>
      </c>
      <c r="N2200" s="15" t="s">
        <v>8308</v>
      </c>
      <c r="O2200" t="s">
        <v>8309</v>
      </c>
    </row>
    <row r="2201" spans="1:15" ht="48" x14ac:dyDescent="0.2">
      <c r="A2201">
        <v>618</v>
      </c>
      <c r="B2201" s="3" t="s">
        <v>619</v>
      </c>
      <c r="C2201" s="3" t="s">
        <v>4728</v>
      </c>
      <c r="D2201" s="6">
        <v>400</v>
      </c>
      <c r="E2201" s="8">
        <v>0</v>
      </c>
      <c r="F2201" t="s">
        <v>8219</v>
      </c>
      <c r="G2201" t="s">
        <v>8223</v>
      </c>
      <c r="H2201" t="s">
        <v>8245</v>
      </c>
      <c r="I2201" s="12">
        <v>42347.810219907406</v>
      </c>
      <c r="J2201" s="12">
        <v>42317.810219907406</v>
      </c>
      <c r="K2201" t="b">
        <v>0</v>
      </c>
      <c r="L2201">
        <v>0</v>
      </c>
      <c r="M2201" t="b">
        <v>0</v>
      </c>
      <c r="N2201" s="15" t="s">
        <v>8308</v>
      </c>
      <c r="O2201" t="s">
        <v>8309</v>
      </c>
    </row>
    <row r="2202" spans="1:15" ht="32" x14ac:dyDescent="0.2">
      <c r="A2202">
        <v>619</v>
      </c>
      <c r="B2202" s="3" t="s">
        <v>620</v>
      </c>
      <c r="C2202" s="3" t="s">
        <v>4729</v>
      </c>
      <c r="D2202" s="6">
        <v>2500000</v>
      </c>
      <c r="E2202" s="8">
        <v>1</v>
      </c>
      <c r="F2202" t="s">
        <v>8219</v>
      </c>
      <c r="G2202" t="s">
        <v>8223</v>
      </c>
      <c r="H2202" t="s">
        <v>8245</v>
      </c>
      <c r="I2202" s="12">
        <v>41968.692013888889</v>
      </c>
      <c r="J2202" s="12">
        <v>41908.650347222225</v>
      </c>
      <c r="K2202" t="b">
        <v>0</v>
      </c>
      <c r="L2202">
        <v>1</v>
      </c>
      <c r="M2202" t="b">
        <v>0</v>
      </c>
      <c r="N2202" s="15" t="s">
        <v>8308</v>
      </c>
      <c r="O2202" t="s">
        <v>8309</v>
      </c>
    </row>
    <row r="2203" spans="1:15" ht="48" x14ac:dyDescent="0.2">
      <c r="A2203">
        <v>620</v>
      </c>
      <c r="B2203" s="3" t="s">
        <v>621</v>
      </c>
      <c r="C2203" s="3" t="s">
        <v>4730</v>
      </c>
      <c r="D2203" s="6">
        <v>30000</v>
      </c>
      <c r="E2203" s="8">
        <v>300</v>
      </c>
      <c r="F2203" t="s">
        <v>8219</v>
      </c>
      <c r="G2203" t="s">
        <v>8228</v>
      </c>
      <c r="H2203" t="s">
        <v>8250</v>
      </c>
      <c r="I2203" s="12">
        <v>41876.716874999998</v>
      </c>
      <c r="J2203" s="12">
        <v>41831.716874999998</v>
      </c>
      <c r="K2203" t="b">
        <v>0</v>
      </c>
      <c r="L2203">
        <v>1</v>
      </c>
      <c r="M2203" t="b">
        <v>0</v>
      </c>
      <c r="N2203" s="15" t="s">
        <v>8308</v>
      </c>
      <c r="O2203" t="s">
        <v>8309</v>
      </c>
    </row>
    <row r="2204" spans="1:15" ht="48" x14ac:dyDescent="0.2">
      <c r="A2204">
        <v>621</v>
      </c>
      <c r="B2204" s="3" t="s">
        <v>622</v>
      </c>
      <c r="C2204" s="3" t="s">
        <v>4731</v>
      </c>
      <c r="D2204" s="6">
        <v>25000</v>
      </c>
      <c r="E2204" s="8">
        <v>261</v>
      </c>
      <c r="F2204" t="s">
        <v>8219</v>
      </c>
      <c r="G2204" t="s">
        <v>8223</v>
      </c>
      <c r="H2204" t="s">
        <v>8245</v>
      </c>
      <c r="I2204" s="12">
        <v>42558.987696759257</v>
      </c>
      <c r="J2204" s="12">
        <v>42528.987696759257</v>
      </c>
      <c r="K2204" t="b">
        <v>0</v>
      </c>
      <c r="L2204">
        <v>3</v>
      </c>
      <c r="M2204" t="b">
        <v>0</v>
      </c>
      <c r="N2204" s="15" t="s">
        <v>8308</v>
      </c>
      <c r="O2204" t="s">
        <v>8309</v>
      </c>
    </row>
    <row r="2205" spans="1:15" ht="48" x14ac:dyDescent="0.2">
      <c r="A2205">
        <v>622</v>
      </c>
      <c r="B2205" s="3" t="s">
        <v>623</v>
      </c>
      <c r="C2205" s="3" t="s">
        <v>4732</v>
      </c>
      <c r="D2205" s="6">
        <v>6000</v>
      </c>
      <c r="E2205" s="8">
        <v>341</v>
      </c>
      <c r="F2205" t="s">
        <v>8219</v>
      </c>
      <c r="G2205" t="s">
        <v>8223</v>
      </c>
      <c r="H2205" t="s">
        <v>8245</v>
      </c>
      <c r="I2205" s="12">
        <v>42552.774745370371</v>
      </c>
      <c r="J2205" s="12">
        <v>42532.774745370371</v>
      </c>
      <c r="K2205" t="b">
        <v>0</v>
      </c>
      <c r="L2205">
        <v>9</v>
      </c>
      <c r="M2205" t="b">
        <v>0</v>
      </c>
      <c r="N2205" s="15" t="s">
        <v>8308</v>
      </c>
      <c r="O2205" t="s">
        <v>8309</v>
      </c>
    </row>
    <row r="2206" spans="1:15" ht="48" x14ac:dyDescent="0.2">
      <c r="A2206">
        <v>623</v>
      </c>
      <c r="B2206" s="3" t="s">
        <v>624</v>
      </c>
      <c r="C2206" s="3" t="s">
        <v>4733</v>
      </c>
      <c r="D2206" s="6">
        <v>75000</v>
      </c>
      <c r="E2206" s="8">
        <v>0</v>
      </c>
      <c r="F2206" t="s">
        <v>8219</v>
      </c>
      <c r="G2206" t="s">
        <v>8225</v>
      </c>
      <c r="H2206" t="s">
        <v>8247</v>
      </c>
      <c r="I2206" s="12">
        <v>42152.009224537032</v>
      </c>
      <c r="J2206" s="12">
        <v>42122.009224537032</v>
      </c>
      <c r="K2206" t="b">
        <v>0</v>
      </c>
      <c r="L2206">
        <v>0</v>
      </c>
      <c r="M2206" t="b">
        <v>0</v>
      </c>
      <c r="N2206" s="15" t="s">
        <v>8308</v>
      </c>
      <c r="O2206" t="s">
        <v>8309</v>
      </c>
    </row>
    <row r="2207" spans="1:15" ht="48" x14ac:dyDescent="0.2">
      <c r="A2207">
        <v>624</v>
      </c>
      <c r="B2207" s="3" t="s">
        <v>625</v>
      </c>
      <c r="C2207" s="3" t="s">
        <v>4734</v>
      </c>
      <c r="D2207" s="6">
        <v>5000</v>
      </c>
      <c r="E2207" s="8">
        <v>0</v>
      </c>
      <c r="F2207" t="s">
        <v>8219</v>
      </c>
      <c r="G2207" t="s">
        <v>8223</v>
      </c>
      <c r="H2207" t="s">
        <v>8245</v>
      </c>
      <c r="I2207" s="12">
        <v>42138.988900462966</v>
      </c>
      <c r="J2207" s="12">
        <v>42108.988900462966</v>
      </c>
      <c r="K2207" t="b">
        <v>0</v>
      </c>
      <c r="L2207">
        <v>0</v>
      </c>
      <c r="M2207" t="b">
        <v>0</v>
      </c>
      <c r="N2207" s="15" t="s">
        <v>8308</v>
      </c>
      <c r="O2207" t="s">
        <v>8309</v>
      </c>
    </row>
    <row r="2208" spans="1:15" ht="48" x14ac:dyDescent="0.2">
      <c r="A2208">
        <v>625</v>
      </c>
      <c r="B2208" s="3" t="s">
        <v>626</v>
      </c>
      <c r="C2208" s="3" t="s">
        <v>4735</v>
      </c>
      <c r="D2208" s="6">
        <v>25000</v>
      </c>
      <c r="E2208" s="8">
        <v>0</v>
      </c>
      <c r="F2208" t="s">
        <v>8219</v>
      </c>
      <c r="G2208" t="s">
        <v>8228</v>
      </c>
      <c r="H2208" t="s">
        <v>8250</v>
      </c>
      <c r="I2208" s="12">
        <v>42820.853900462964</v>
      </c>
      <c r="J2208" s="12">
        <v>42790.895567129628</v>
      </c>
      <c r="K2208" t="b">
        <v>0</v>
      </c>
      <c r="L2208">
        <v>0</v>
      </c>
      <c r="M2208" t="b">
        <v>0</v>
      </c>
      <c r="N2208" s="15" t="s">
        <v>8308</v>
      </c>
      <c r="O2208" t="s">
        <v>8309</v>
      </c>
    </row>
    <row r="2209" spans="1:15" ht="48" x14ac:dyDescent="0.2">
      <c r="A2209">
        <v>626</v>
      </c>
      <c r="B2209" s="3" t="s">
        <v>627</v>
      </c>
      <c r="C2209" s="3" t="s">
        <v>4736</v>
      </c>
      <c r="D2209" s="6">
        <v>25000</v>
      </c>
      <c r="E2209" s="8">
        <v>4345</v>
      </c>
      <c r="F2209" t="s">
        <v>8219</v>
      </c>
      <c r="G2209" t="s">
        <v>8223</v>
      </c>
      <c r="H2209" t="s">
        <v>8245</v>
      </c>
      <c r="I2209" s="12">
        <v>42231.556944444441</v>
      </c>
      <c r="J2209" s="12">
        <v>42198.559479166666</v>
      </c>
      <c r="K2209" t="b">
        <v>0</v>
      </c>
      <c r="L2209">
        <v>39</v>
      </c>
      <c r="M2209" t="b">
        <v>0</v>
      </c>
      <c r="N2209" s="15" t="s">
        <v>8308</v>
      </c>
      <c r="O2209" t="s">
        <v>8309</v>
      </c>
    </row>
    <row r="2210" spans="1:15" ht="48" x14ac:dyDescent="0.2">
      <c r="A2210">
        <v>627</v>
      </c>
      <c r="B2210" s="3" t="s">
        <v>628</v>
      </c>
      <c r="C2210" s="3" t="s">
        <v>4737</v>
      </c>
      <c r="D2210" s="6">
        <v>450000</v>
      </c>
      <c r="E2210" s="8">
        <v>90</v>
      </c>
      <c r="F2210" t="s">
        <v>8219</v>
      </c>
      <c r="G2210" t="s">
        <v>8234</v>
      </c>
      <c r="H2210" t="s">
        <v>8254</v>
      </c>
      <c r="I2210" s="12">
        <v>42443.958333333328</v>
      </c>
      <c r="J2210" s="12">
        <v>42384.306840277779</v>
      </c>
      <c r="K2210" t="b">
        <v>0</v>
      </c>
      <c r="L2210">
        <v>1</v>
      </c>
      <c r="M2210" t="b">
        <v>0</v>
      </c>
      <c r="N2210" s="15" t="s">
        <v>8308</v>
      </c>
      <c r="O2210" t="s">
        <v>8309</v>
      </c>
    </row>
    <row r="2211" spans="1:15" ht="48" x14ac:dyDescent="0.2">
      <c r="A2211">
        <v>628</v>
      </c>
      <c r="B2211" s="3" t="s">
        <v>629</v>
      </c>
      <c r="C2211" s="3" t="s">
        <v>4738</v>
      </c>
      <c r="D2211" s="6">
        <v>5000</v>
      </c>
      <c r="E2211" s="8">
        <v>0</v>
      </c>
      <c r="F2211" t="s">
        <v>8219</v>
      </c>
      <c r="G2211" t="s">
        <v>8223</v>
      </c>
      <c r="H2211" t="s">
        <v>8245</v>
      </c>
      <c r="I2211" s="12">
        <v>41833.692789351851</v>
      </c>
      <c r="J2211" s="12">
        <v>41803.692789351851</v>
      </c>
      <c r="K2211" t="b">
        <v>0</v>
      </c>
      <c r="L2211">
        <v>0</v>
      </c>
      <c r="M2211" t="b">
        <v>0</v>
      </c>
      <c r="N2211" s="15" t="s">
        <v>8308</v>
      </c>
      <c r="O2211" t="s">
        <v>8309</v>
      </c>
    </row>
    <row r="2212" spans="1:15" ht="48" x14ac:dyDescent="0.2">
      <c r="A2212">
        <v>629</v>
      </c>
      <c r="B2212" s="3" t="s">
        <v>630</v>
      </c>
      <c r="C2212" s="3" t="s">
        <v>4739</v>
      </c>
      <c r="D2212" s="6">
        <v>200000</v>
      </c>
      <c r="E2212" s="8">
        <v>350</v>
      </c>
      <c r="F2212" t="s">
        <v>8219</v>
      </c>
      <c r="G2212" t="s">
        <v>8225</v>
      </c>
      <c r="H2212" t="s">
        <v>8247</v>
      </c>
      <c r="I2212" s="12">
        <v>42504.637824074074</v>
      </c>
      <c r="J2212" s="12">
        <v>42474.637824074074</v>
      </c>
      <c r="K2212" t="b">
        <v>0</v>
      </c>
      <c r="L2212">
        <v>3</v>
      </c>
      <c r="M2212" t="b">
        <v>0</v>
      </c>
      <c r="N2212" s="15" t="s">
        <v>8308</v>
      </c>
      <c r="O2212" t="s">
        <v>8309</v>
      </c>
    </row>
    <row r="2213" spans="1:15" ht="48" x14ac:dyDescent="0.2">
      <c r="A2213">
        <v>630</v>
      </c>
      <c r="B2213" s="3" t="s">
        <v>631</v>
      </c>
      <c r="C2213" s="3" t="s">
        <v>4740</v>
      </c>
      <c r="D2213" s="6">
        <v>11999</v>
      </c>
      <c r="E2213" s="8">
        <v>10</v>
      </c>
      <c r="F2213" t="s">
        <v>8219</v>
      </c>
      <c r="G2213" t="s">
        <v>8223</v>
      </c>
      <c r="H2213" t="s">
        <v>8245</v>
      </c>
      <c r="I2213" s="12">
        <v>42253.215277777781</v>
      </c>
      <c r="J2213" s="12">
        <v>42223.619456018518</v>
      </c>
      <c r="K2213" t="b">
        <v>0</v>
      </c>
      <c r="L2213">
        <v>1</v>
      </c>
      <c r="M2213" t="b">
        <v>0</v>
      </c>
      <c r="N2213" s="15" t="s">
        <v>8308</v>
      </c>
      <c r="O2213" t="s">
        <v>8309</v>
      </c>
    </row>
    <row r="2214" spans="1:15" ht="32" x14ac:dyDescent="0.2">
      <c r="A2214">
        <v>631</v>
      </c>
      <c r="B2214" s="3" t="s">
        <v>632</v>
      </c>
      <c r="C2214" s="3" t="s">
        <v>4741</v>
      </c>
      <c r="D2214" s="6">
        <v>50000</v>
      </c>
      <c r="E2214" s="8">
        <v>690</v>
      </c>
      <c r="F2214" t="s">
        <v>8219</v>
      </c>
      <c r="G2214" t="s">
        <v>8228</v>
      </c>
      <c r="H2214" t="s">
        <v>8250</v>
      </c>
      <c r="I2214" s="12">
        <v>42518.772326388891</v>
      </c>
      <c r="J2214" s="12">
        <v>42489.772326388891</v>
      </c>
      <c r="K2214" t="b">
        <v>0</v>
      </c>
      <c r="L2214">
        <v>9</v>
      </c>
      <c r="M2214" t="b">
        <v>0</v>
      </c>
      <c r="N2214" s="15" t="s">
        <v>8308</v>
      </c>
      <c r="O2214" t="s">
        <v>8309</v>
      </c>
    </row>
    <row r="2215" spans="1:15" ht="32" x14ac:dyDescent="0.2">
      <c r="A2215">
        <v>632</v>
      </c>
      <c r="B2215" s="3" t="s">
        <v>633</v>
      </c>
      <c r="C2215" s="3" t="s">
        <v>4742</v>
      </c>
      <c r="D2215" s="6">
        <v>20000</v>
      </c>
      <c r="E2215" s="8">
        <v>0</v>
      </c>
      <c r="F2215" t="s">
        <v>8219</v>
      </c>
      <c r="G2215" t="s">
        <v>8232</v>
      </c>
      <c r="H2215" t="s">
        <v>8248</v>
      </c>
      <c r="I2215" s="12">
        <v>42333.700983796298</v>
      </c>
      <c r="J2215" s="12">
        <v>42303.659317129626</v>
      </c>
      <c r="K2215" t="b">
        <v>0</v>
      </c>
      <c r="L2215">
        <v>0</v>
      </c>
      <c r="M2215" t="b">
        <v>0</v>
      </c>
      <c r="N2215" s="15" t="s">
        <v>8308</v>
      </c>
      <c r="O2215" t="s">
        <v>8309</v>
      </c>
    </row>
    <row r="2216" spans="1:15" ht="48" x14ac:dyDescent="0.2">
      <c r="A2216">
        <v>633</v>
      </c>
      <c r="B2216" s="3" t="s">
        <v>634</v>
      </c>
      <c r="C2216" s="3" t="s">
        <v>4743</v>
      </c>
      <c r="D2216" s="6">
        <v>10000</v>
      </c>
      <c r="E2216" s="8">
        <v>1245</v>
      </c>
      <c r="F2216" t="s">
        <v>8219</v>
      </c>
      <c r="G2216" t="s">
        <v>8223</v>
      </c>
      <c r="H2216" t="s">
        <v>8245</v>
      </c>
      <c r="I2216" s="12">
        <v>42538.958333333328</v>
      </c>
      <c r="J2216" s="12">
        <v>42507.29932870371</v>
      </c>
      <c r="K2216" t="b">
        <v>0</v>
      </c>
      <c r="L2216">
        <v>25</v>
      </c>
      <c r="M2216" t="b">
        <v>0</v>
      </c>
      <c r="N2216" s="15" t="s">
        <v>8308</v>
      </c>
      <c r="O2216" t="s">
        <v>8309</v>
      </c>
    </row>
    <row r="2217" spans="1:15" ht="32" x14ac:dyDescent="0.2">
      <c r="A2217">
        <v>634</v>
      </c>
      <c r="B2217" s="3" t="s">
        <v>635</v>
      </c>
      <c r="C2217" s="3" t="s">
        <v>4744</v>
      </c>
      <c r="D2217" s="6">
        <v>5000</v>
      </c>
      <c r="E2217" s="8">
        <v>1</v>
      </c>
      <c r="F2217" t="s">
        <v>8219</v>
      </c>
      <c r="G2217" t="s">
        <v>8223</v>
      </c>
      <c r="H2217" t="s">
        <v>8245</v>
      </c>
      <c r="I2217" s="12">
        <v>42061.928576388891</v>
      </c>
      <c r="J2217" s="12">
        <v>42031.928576388891</v>
      </c>
      <c r="K2217" t="b">
        <v>0</v>
      </c>
      <c r="L2217">
        <v>1</v>
      </c>
      <c r="M2217" t="b">
        <v>0</v>
      </c>
      <c r="N2217" s="15" t="s">
        <v>8308</v>
      </c>
      <c r="O2217" t="s">
        <v>8309</v>
      </c>
    </row>
    <row r="2218" spans="1:15" ht="32" x14ac:dyDescent="0.2">
      <c r="A2218">
        <v>635</v>
      </c>
      <c r="B2218" s="3" t="s">
        <v>636</v>
      </c>
      <c r="C2218" s="3" t="s">
        <v>4745</v>
      </c>
      <c r="D2218" s="6">
        <v>25000</v>
      </c>
      <c r="E2218" s="8">
        <v>2</v>
      </c>
      <c r="F2218" t="s">
        <v>8219</v>
      </c>
      <c r="G2218" t="s">
        <v>8223</v>
      </c>
      <c r="H2218" t="s">
        <v>8245</v>
      </c>
      <c r="I2218" s="12">
        <v>42106.092152777783</v>
      </c>
      <c r="J2218" s="12">
        <v>42076.092152777783</v>
      </c>
      <c r="K2218" t="b">
        <v>0</v>
      </c>
      <c r="L2218">
        <v>1</v>
      </c>
      <c r="M2218" t="b">
        <v>0</v>
      </c>
      <c r="N2218" s="15" t="s">
        <v>8308</v>
      </c>
      <c r="O2218" t="s">
        <v>8309</v>
      </c>
    </row>
    <row r="2219" spans="1:15" ht="32" x14ac:dyDescent="0.2">
      <c r="A2219">
        <v>636</v>
      </c>
      <c r="B2219" s="3" t="s">
        <v>637</v>
      </c>
      <c r="C2219" s="3" t="s">
        <v>4746</v>
      </c>
      <c r="D2219" s="6">
        <v>2000</v>
      </c>
      <c r="E2219" s="8">
        <v>4</v>
      </c>
      <c r="F2219" t="s">
        <v>8219</v>
      </c>
      <c r="G2219" t="s">
        <v>8224</v>
      </c>
      <c r="H2219" t="s">
        <v>8246</v>
      </c>
      <c r="I2219" s="12">
        <v>42161.44930555555</v>
      </c>
      <c r="J2219" s="12">
        <v>42131.455439814818</v>
      </c>
      <c r="K2219" t="b">
        <v>0</v>
      </c>
      <c r="L2219">
        <v>1</v>
      </c>
      <c r="M2219" t="b">
        <v>0</v>
      </c>
      <c r="N2219" s="15" t="s">
        <v>8308</v>
      </c>
      <c r="O2219" t="s">
        <v>8309</v>
      </c>
    </row>
    <row r="2220" spans="1:15" ht="48" x14ac:dyDescent="0.2">
      <c r="A2220">
        <v>637</v>
      </c>
      <c r="B2220" s="3" t="s">
        <v>638</v>
      </c>
      <c r="C2220" s="3" t="s">
        <v>4747</v>
      </c>
      <c r="D2220" s="6">
        <v>100000</v>
      </c>
      <c r="E2220" s="8">
        <v>0</v>
      </c>
      <c r="F2220" t="s">
        <v>8219</v>
      </c>
      <c r="G2220" t="s">
        <v>8224</v>
      </c>
      <c r="H2220" t="s">
        <v>8246</v>
      </c>
      <c r="I2220" s="12">
        <v>42791.961111111115</v>
      </c>
      <c r="J2220" s="12">
        <v>42762.962013888886</v>
      </c>
      <c r="K2220" t="b">
        <v>0</v>
      </c>
      <c r="L2220">
        <v>0</v>
      </c>
      <c r="M2220" t="b">
        <v>0</v>
      </c>
      <c r="N2220" s="15" t="s">
        <v>8308</v>
      </c>
      <c r="O2220" t="s">
        <v>8309</v>
      </c>
    </row>
    <row r="2221" spans="1:15" ht="16" x14ac:dyDescent="0.2">
      <c r="A2221">
        <v>638</v>
      </c>
      <c r="B2221" s="3" t="s">
        <v>639</v>
      </c>
      <c r="C2221" s="3" t="s">
        <v>4748</v>
      </c>
      <c r="D2221" s="6">
        <v>200000</v>
      </c>
      <c r="E2221" s="8">
        <v>18</v>
      </c>
      <c r="F2221" t="s">
        <v>8219</v>
      </c>
      <c r="G2221" t="s">
        <v>8235</v>
      </c>
      <c r="H2221" t="s">
        <v>8248</v>
      </c>
      <c r="I2221" s="12">
        <v>42819.55164351852</v>
      </c>
      <c r="J2221" s="12">
        <v>42759.593310185184</v>
      </c>
      <c r="K2221" t="b">
        <v>0</v>
      </c>
      <c r="L2221">
        <v>6</v>
      </c>
      <c r="M2221" t="b">
        <v>0</v>
      </c>
      <c r="N2221" s="15" t="s">
        <v>8308</v>
      </c>
      <c r="O2221" t="s">
        <v>8309</v>
      </c>
    </row>
    <row r="2222" spans="1:15" ht="32" x14ac:dyDescent="0.2">
      <c r="A2222">
        <v>639</v>
      </c>
      <c r="B2222" s="3" t="s">
        <v>640</v>
      </c>
      <c r="C2222" s="3" t="s">
        <v>4749</v>
      </c>
      <c r="D2222" s="6">
        <v>1000000</v>
      </c>
      <c r="E2222" s="8">
        <v>1</v>
      </c>
      <c r="F2222" t="s">
        <v>8219</v>
      </c>
      <c r="G2222" t="s">
        <v>8223</v>
      </c>
      <c r="H2222" t="s">
        <v>8245</v>
      </c>
      <c r="I2222" s="12">
        <v>41925.583275462966</v>
      </c>
      <c r="J2222" s="12">
        <v>41865.583275462966</v>
      </c>
      <c r="K2222" t="b">
        <v>0</v>
      </c>
      <c r="L2222">
        <v>1</v>
      </c>
      <c r="M2222" t="b">
        <v>0</v>
      </c>
      <c r="N2222" s="15" t="s">
        <v>8308</v>
      </c>
      <c r="O2222" t="s">
        <v>8309</v>
      </c>
    </row>
    <row r="2223" spans="1:15" ht="48" x14ac:dyDescent="0.2">
      <c r="A2223">
        <v>640</v>
      </c>
      <c r="B2223" s="3" t="s">
        <v>641</v>
      </c>
      <c r="C2223" s="3" t="s">
        <v>4750</v>
      </c>
      <c r="D2223" s="6">
        <v>70</v>
      </c>
      <c r="E2223" s="8">
        <v>101</v>
      </c>
      <c r="F2223" t="s">
        <v>8218</v>
      </c>
      <c r="G2223" t="s">
        <v>8229</v>
      </c>
      <c r="H2223" t="s">
        <v>8248</v>
      </c>
      <c r="I2223" s="12">
        <v>42698.958333333328</v>
      </c>
      <c r="J2223" s="12">
        <v>42683.420312500006</v>
      </c>
      <c r="K2223" t="b">
        <v>0</v>
      </c>
      <c r="L2223">
        <v>2</v>
      </c>
      <c r="M2223" t="b">
        <v>1</v>
      </c>
      <c r="N2223" s="15" t="s">
        <v>8308</v>
      </c>
      <c r="O2223" t="s">
        <v>8310</v>
      </c>
    </row>
    <row r="2224" spans="1:15" ht="48" x14ac:dyDescent="0.2">
      <c r="A2224">
        <v>641</v>
      </c>
      <c r="B2224" s="3" t="s">
        <v>642</v>
      </c>
      <c r="C2224" s="3" t="s">
        <v>4751</v>
      </c>
      <c r="D2224" s="6">
        <v>40000</v>
      </c>
      <c r="E2224" s="8">
        <v>47665</v>
      </c>
      <c r="F2224" t="s">
        <v>8218</v>
      </c>
      <c r="G2224" t="s">
        <v>8223</v>
      </c>
      <c r="H2224" t="s">
        <v>8245</v>
      </c>
      <c r="I2224" s="12">
        <v>42229.57</v>
      </c>
      <c r="J2224" s="12">
        <v>42199.57</v>
      </c>
      <c r="K2224" t="b">
        <v>0</v>
      </c>
      <c r="L2224">
        <v>315</v>
      </c>
      <c r="M2224" t="b">
        <v>1</v>
      </c>
      <c r="N2224" s="15" t="s">
        <v>8308</v>
      </c>
      <c r="O2224" t="s">
        <v>8310</v>
      </c>
    </row>
    <row r="2225" spans="1:15" ht="48" x14ac:dyDescent="0.2">
      <c r="A2225">
        <v>642</v>
      </c>
      <c r="B2225" s="3" t="s">
        <v>643</v>
      </c>
      <c r="C2225" s="3" t="s">
        <v>4752</v>
      </c>
      <c r="D2225" s="6">
        <v>20000</v>
      </c>
      <c r="E2225" s="8">
        <v>292097</v>
      </c>
      <c r="F2225" t="s">
        <v>8218</v>
      </c>
      <c r="G2225" t="s">
        <v>8235</v>
      </c>
      <c r="H2225" t="s">
        <v>8248</v>
      </c>
      <c r="I2225" s="12">
        <v>42235.651319444441</v>
      </c>
      <c r="J2225" s="12">
        <v>42199.651319444441</v>
      </c>
      <c r="K2225" t="b">
        <v>0</v>
      </c>
      <c r="L2225">
        <v>2174</v>
      </c>
      <c r="M2225" t="b">
        <v>1</v>
      </c>
      <c r="N2225" s="15" t="s">
        <v>8308</v>
      </c>
      <c r="O2225" t="s">
        <v>8310</v>
      </c>
    </row>
    <row r="2226" spans="1:15" ht="32" x14ac:dyDescent="0.2">
      <c r="A2226">
        <v>643</v>
      </c>
      <c r="B2226" s="3" t="s">
        <v>644</v>
      </c>
      <c r="C2226" s="3" t="s">
        <v>4753</v>
      </c>
      <c r="D2226" s="6">
        <v>25000</v>
      </c>
      <c r="E2226" s="8">
        <v>26452</v>
      </c>
      <c r="F2226" t="s">
        <v>8218</v>
      </c>
      <c r="G2226" t="s">
        <v>8223</v>
      </c>
      <c r="H2226" t="s">
        <v>8245</v>
      </c>
      <c r="I2226" s="12">
        <v>42155.642071759255</v>
      </c>
      <c r="J2226" s="12">
        <v>42100.642071759255</v>
      </c>
      <c r="K2226" t="b">
        <v>0</v>
      </c>
      <c r="L2226">
        <v>152</v>
      </c>
      <c r="M2226" t="b">
        <v>1</v>
      </c>
      <c r="N2226" s="15" t="s">
        <v>8308</v>
      </c>
      <c r="O2226" t="s">
        <v>8310</v>
      </c>
    </row>
    <row r="2227" spans="1:15" ht="48" x14ac:dyDescent="0.2">
      <c r="A2227">
        <v>644</v>
      </c>
      <c r="B2227" s="3" t="s">
        <v>645</v>
      </c>
      <c r="C2227" s="3" t="s">
        <v>4754</v>
      </c>
      <c r="D2227" s="6">
        <v>25000</v>
      </c>
      <c r="E2227" s="8">
        <v>75029.48</v>
      </c>
      <c r="F2227" t="s">
        <v>8218</v>
      </c>
      <c r="G2227" t="s">
        <v>8223</v>
      </c>
      <c r="H2227" t="s">
        <v>8245</v>
      </c>
      <c r="I2227" s="12">
        <v>41941.041666666664</v>
      </c>
      <c r="J2227" s="12">
        <v>41898.665960648148</v>
      </c>
      <c r="K2227" t="b">
        <v>0</v>
      </c>
      <c r="L2227">
        <v>1021</v>
      </c>
      <c r="M2227" t="b">
        <v>1</v>
      </c>
      <c r="N2227" s="15" t="s">
        <v>8308</v>
      </c>
      <c r="O2227" t="s">
        <v>8310</v>
      </c>
    </row>
    <row r="2228" spans="1:15" ht="32" x14ac:dyDescent="0.2">
      <c r="A2228">
        <v>645</v>
      </c>
      <c r="B2228" s="3" t="s">
        <v>646</v>
      </c>
      <c r="C2228" s="3" t="s">
        <v>4755</v>
      </c>
      <c r="D2228" s="6">
        <v>2000</v>
      </c>
      <c r="E2228" s="8">
        <v>5574</v>
      </c>
      <c r="F2228" t="s">
        <v>8218</v>
      </c>
      <c r="G2228" t="s">
        <v>8223</v>
      </c>
      <c r="H2228" t="s">
        <v>8245</v>
      </c>
      <c r="I2228" s="12">
        <v>42594.026319444441</v>
      </c>
      <c r="J2228" s="12">
        <v>42564.026319444441</v>
      </c>
      <c r="K2228" t="b">
        <v>0</v>
      </c>
      <c r="L2228">
        <v>237</v>
      </c>
      <c r="M2228" t="b">
        <v>1</v>
      </c>
      <c r="N2228" s="15" t="s">
        <v>8308</v>
      </c>
      <c r="O2228" t="s">
        <v>8310</v>
      </c>
    </row>
    <row r="2229" spans="1:15" ht="48" x14ac:dyDescent="0.2">
      <c r="A2229">
        <v>646</v>
      </c>
      <c r="B2229" s="3" t="s">
        <v>647</v>
      </c>
      <c r="C2229" s="3" t="s">
        <v>4756</v>
      </c>
      <c r="D2229" s="6">
        <v>800</v>
      </c>
      <c r="E2229" s="8">
        <v>1055.01</v>
      </c>
      <c r="F2229" t="s">
        <v>8218</v>
      </c>
      <c r="G2229" t="s">
        <v>8223</v>
      </c>
      <c r="H2229" t="s">
        <v>8245</v>
      </c>
      <c r="I2229" s="12">
        <v>41862.852627314816</v>
      </c>
      <c r="J2229" s="12">
        <v>41832.852627314816</v>
      </c>
      <c r="K2229" t="b">
        <v>0</v>
      </c>
      <c r="L2229">
        <v>27</v>
      </c>
      <c r="M2229" t="b">
        <v>1</v>
      </c>
      <c r="N2229" s="15" t="s">
        <v>8308</v>
      </c>
      <c r="O2229" t="s">
        <v>8310</v>
      </c>
    </row>
    <row r="2230" spans="1:15" ht="48" x14ac:dyDescent="0.2">
      <c r="A2230">
        <v>647</v>
      </c>
      <c r="B2230" s="3" t="s">
        <v>648</v>
      </c>
      <c r="C2230" s="3" t="s">
        <v>4757</v>
      </c>
      <c r="D2230" s="6">
        <v>2000</v>
      </c>
      <c r="E2230" s="8">
        <v>2141</v>
      </c>
      <c r="F2230" t="s">
        <v>8218</v>
      </c>
      <c r="G2230" t="s">
        <v>8228</v>
      </c>
      <c r="H2230" t="s">
        <v>8250</v>
      </c>
      <c r="I2230" s="12">
        <v>42446.726261574076</v>
      </c>
      <c r="J2230" s="12">
        <v>42416.767928240741</v>
      </c>
      <c r="K2230" t="b">
        <v>0</v>
      </c>
      <c r="L2230">
        <v>17</v>
      </c>
      <c r="M2230" t="b">
        <v>1</v>
      </c>
      <c r="N2230" s="15" t="s">
        <v>8308</v>
      </c>
      <c r="O2230" t="s">
        <v>8310</v>
      </c>
    </row>
    <row r="2231" spans="1:15" ht="32" x14ac:dyDescent="0.2">
      <c r="A2231">
        <v>648</v>
      </c>
      <c r="B2231" s="3" t="s">
        <v>649</v>
      </c>
      <c r="C2231" s="3" t="s">
        <v>4758</v>
      </c>
      <c r="D2231" s="6">
        <v>35000</v>
      </c>
      <c r="E2231" s="8">
        <v>44388</v>
      </c>
      <c r="F2231" t="s">
        <v>8218</v>
      </c>
      <c r="G2231" t="s">
        <v>8223</v>
      </c>
      <c r="H2231" t="s">
        <v>8245</v>
      </c>
      <c r="I2231" s="12">
        <v>41926.693379629629</v>
      </c>
      <c r="J2231" s="12">
        <v>41891.693379629629</v>
      </c>
      <c r="K2231" t="b">
        <v>0</v>
      </c>
      <c r="L2231">
        <v>27</v>
      </c>
      <c r="M2231" t="b">
        <v>1</v>
      </c>
      <c r="N2231" s="15" t="s">
        <v>8308</v>
      </c>
      <c r="O2231" t="s">
        <v>8310</v>
      </c>
    </row>
    <row r="2232" spans="1:15" ht="48" x14ac:dyDescent="0.2">
      <c r="A2232">
        <v>649</v>
      </c>
      <c r="B2232" s="3" t="s">
        <v>650</v>
      </c>
      <c r="C2232" s="3" t="s">
        <v>4759</v>
      </c>
      <c r="D2232" s="6">
        <v>2500</v>
      </c>
      <c r="E2232" s="8">
        <v>3499</v>
      </c>
      <c r="F2232" t="s">
        <v>8218</v>
      </c>
      <c r="G2232" t="s">
        <v>8223</v>
      </c>
      <c r="H2232" t="s">
        <v>8245</v>
      </c>
      <c r="I2232" s="12">
        <v>41898.912187499998</v>
      </c>
      <c r="J2232" s="12">
        <v>41877.912187499998</v>
      </c>
      <c r="K2232" t="b">
        <v>0</v>
      </c>
      <c r="L2232">
        <v>82</v>
      </c>
      <c r="M2232" t="b">
        <v>1</v>
      </c>
      <c r="N2232" s="15" t="s">
        <v>8308</v>
      </c>
      <c r="O2232" t="s">
        <v>8310</v>
      </c>
    </row>
    <row r="2233" spans="1:15" ht="48" x14ac:dyDescent="0.2">
      <c r="A2233">
        <v>650</v>
      </c>
      <c r="B2233" s="3" t="s">
        <v>651</v>
      </c>
      <c r="C2233" s="3" t="s">
        <v>4760</v>
      </c>
      <c r="D2233" s="6">
        <v>1500</v>
      </c>
      <c r="E2233" s="8">
        <v>1686</v>
      </c>
      <c r="F2233" t="s">
        <v>8218</v>
      </c>
      <c r="G2233" t="s">
        <v>8223</v>
      </c>
      <c r="H2233" t="s">
        <v>8245</v>
      </c>
      <c r="I2233" s="12">
        <v>41992.078518518523</v>
      </c>
      <c r="J2233" s="12">
        <v>41932.036851851852</v>
      </c>
      <c r="K2233" t="b">
        <v>0</v>
      </c>
      <c r="L2233">
        <v>48</v>
      </c>
      <c r="M2233" t="b">
        <v>1</v>
      </c>
      <c r="N2233" s="15" t="s">
        <v>8308</v>
      </c>
      <c r="O2233" t="s">
        <v>8310</v>
      </c>
    </row>
    <row r="2234" spans="1:15" ht="48" x14ac:dyDescent="0.2">
      <c r="A2234">
        <v>651</v>
      </c>
      <c r="B2234" s="3" t="s">
        <v>652</v>
      </c>
      <c r="C2234" s="3" t="s">
        <v>4761</v>
      </c>
      <c r="D2234" s="6">
        <v>25000</v>
      </c>
      <c r="E2234" s="8">
        <v>25132</v>
      </c>
      <c r="F2234" t="s">
        <v>8218</v>
      </c>
      <c r="G2234" t="s">
        <v>8223</v>
      </c>
      <c r="H2234" t="s">
        <v>8245</v>
      </c>
      <c r="I2234" s="12">
        <v>41986.017488425925</v>
      </c>
      <c r="J2234" s="12">
        <v>41956.017488425925</v>
      </c>
      <c r="K2234" t="b">
        <v>0</v>
      </c>
      <c r="L2234">
        <v>105</v>
      </c>
      <c r="M2234" t="b">
        <v>1</v>
      </c>
      <c r="N2234" s="15" t="s">
        <v>8308</v>
      </c>
      <c r="O2234" t="s">
        <v>8310</v>
      </c>
    </row>
    <row r="2235" spans="1:15" ht="48" x14ac:dyDescent="0.2">
      <c r="A2235">
        <v>652</v>
      </c>
      <c r="B2235" s="3" t="s">
        <v>653</v>
      </c>
      <c r="C2235" s="3" t="s">
        <v>4762</v>
      </c>
      <c r="D2235" s="6">
        <v>3000</v>
      </c>
      <c r="E2235" s="8">
        <v>3014</v>
      </c>
      <c r="F2235" t="s">
        <v>8218</v>
      </c>
      <c r="G2235" t="s">
        <v>8223</v>
      </c>
      <c r="H2235" t="s">
        <v>8245</v>
      </c>
      <c r="I2235" s="12">
        <v>42705.732060185182</v>
      </c>
      <c r="J2235" s="12">
        <v>42675.690393518518</v>
      </c>
      <c r="K2235" t="b">
        <v>0</v>
      </c>
      <c r="L2235">
        <v>28</v>
      </c>
      <c r="M2235" t="b">
        <v>1</v>
      </c>
      <c r="N2235" s="15" t="s">
        <v>8308</v>
      </c>
      <c r="O2235" t="s">
        <v>8310</v>
      </c>
    </row>
    <row r="2236" spans="1:15" ht="48" x14ac:dyDescent="0.2">
      <c r="A2236">
        <v>653</v>
      </c>
      <c r="B2236" s="3" t="s">
        <v>654</v>
      </c>
      <c r="C2236" s="3" t="s">
        <v>4763</v>
      </c>
      <c r="D2236" s="6">
        <v>75000</v>
      </c>
      <c r="E2236" s="8">
        <v>106084.5</v>
      </c>
      <c r="F2236" t="s">
        <v>8218</v>
      </c>
      <c r="G2236" t="s">
        <v>8223</v>
      </c>
      <c r="H2236" t="s">
        <v>8245</v>
      </c>
      <c r="I2236" s="12">
        <v>42236.618518518517</v>
      </c>
      <c r="J2236" s="12">
        <v>42199.618518518517</v>
      </c>
      <c r="K2236" t="b">
        <v>0</v>
      </c>
      <c r="L2236">
        <v>1107</v>
      </c>
      <c r="M2236" t="b">
        <v>1</v>
      </c>
      <c r="N2236" s="15" t="s">
        <v>8308</v>
      </c>
      <c r="O2236" t="s">
        <v>8310</v>
      </c>
    </row>
    <row r="2237" spans="1:15" ht="48" x14ac:dyDescent="0.2">
      <c r="A2237">
        <v>654</v>
      </c>
      <c r="B2237" s="3" t="s">
        <v>655</v>
      </c>
      <c r="C2237" s="3" t="s">
        <v>4764</v>
      </c>
      <c r="D2237" s="6">
        <v>12000</v>
      </c>
      <c r="E2237" s="8">
        <v>32075</v>
      </c>
      <c r="F2237" t="s">
        <v>8218</v>
      </c>
      <c r="G2237" t="s">
        <v>8223</v>
      </c>
      <c r="H2237" t="s">
        <v>8245</v>
      </c>
      <c r="I2237" s="12">
        <v>42193.957326388889</v>
      </c>
      <c r="J2237" s="12">
        <v>42163.957326388889</v>
      </c>
      <c r="K2237" t="b">
        <v>0</v>
      </c>
      <c r="L2237">
        <v>1013</v>
      </c>
      <c r="M2237" t="b">
        <v>1</v>
      </c>
      <c r="N2237" s="15" t="s">
        <v>8308</v>
      </c>
      <c r="O2237" t="s">
        <v>8310</v>
      </c>
    </row>
    <row r="2238" spans="1:15" ht="48" x14ac:dyDescent="0.2">
      <c r="A2238">
        <v>655</v>
      </c>
      <c r="B2238" s="3" t="s">
        <v>656</v>
      </c>
      <c r="C2238" s="3" t="s">
        <v>4765</v>
      </c>
      <c r="D2238" s="6">
        <v>8000</v>
      </c>
      <c r="E2238" s="8">
        <v>11751</v>
      </c>
      <c r="F2238" t="s">
        <v>8218</v>
      </c>
      <c r="G2238" t="s">
        <v>8223</v>
      </c>
      <c r="H2238" t="s">
        <v>8245</v>
      </c>
      <c r="I2238" s="12">
        <v>42075.915648148148</v>
      </c>
      <c r="J2238" s="12">
        <v>42045.957314814819</v>
      </c>
      <c r="K2238" t="b">
        <v>0</v>
      </c>
      <c r="L2238">
        <v>274</v>
      </c>
      <c r="M2238" t="b">
        <v>1</v>
      </c>
      <c r="N2238" s="15" t="s">
        <v>8308</v>
      </c>
      <c r="O2238" t="s">
        <v>8310</v>
      </c>
    </row>
    <row r="2239" spans="1:15" ht="48" x14ac:dyDescent="0.2">
      <c r="A2239">
        <v>656</v>
      </c>
      <c r="B2239" s="3" t="s">
        <v>657</v>
      </c>
      <c r="C2239" s="3" t="s">
        <v>4766</v>
      </c>
      <c r="D2239" s="6">
        <v>5000</v>
      </c>
      <c r="E2239" s="8">
        <v>10678</v>
      </c>
      <c r="F2239" t="s">
        <v>8218</v>
      </c>
      <c r="G2239" t="s">
        <v>8223</v>
      </c>
      <c r="H2239" t="s">
        <v>8245</v>
      </c>
      <c r="I2239" s="12">
        <v>42477.762951388882</v>
      </c>
      <c r="J2239" s="12">
        <v>42417.804618055554</v>
      </c>
      <c r="K2239" t="b">
        <v>0</v>
      </c>
      <c r="L2239">
        <v>87</v>
      </c>
      <c r="M2239" t="b">
        <v>1</v>
      </c>
      <c r="N2239" s="15" t="s">
        <v>8308</v>
      </c>
      <c r="O2239" t="s">
        <v>8310</v>
      </c>
    </row>
    <row r="2240" spans="1:15" ht="48" x14ac:dyDescent="0.2">
      <c r="A2240">
        <v>657</v>
      </c>
      <c r="B2240" s="3" t="s">
        <v>658</v>
      </c>
      <c r="C2240" s="3" t="s">
        <v>4767</v>
      </c>
      <c r="D2240" s="6">
        <v>15000</v>
      </c>
      <c r="E2240" s="8">
        <v>18855</v>
      </c>
      <c r="F2240" t="s">
        <v>8218</v>
      </c>
      <c r="G2240" t="s">
        <v>8223</v>
      </c>
      <c r="H2240" t="s">
        <v>8245</v>
      </c>
      <c r="I2240" s="12">
        <v>42361.84574074074</v>
      </c>
      <c r="J2240" s="12">
        <v>42331.84574074074</v>
      </c>
      <c r="K2240" t="b">
        <v>0</v>
      </c>
      <c r="L2240">
        <v>99</v>
      </c>
      <c r="M2240" t="b">
        <v>1</v>
      </c>
      <c r="N2240" s="15" t="s">
        <v>8308</v>
      </c>
      <c r="O2240" t="s">
        <v>8310</v>
      </c>
    </row>
    <row r="2241" spans="1:15" ht="48" x14ac:dyDescent="0.2">
      <c r="A2241">
        <v>658</v>
      </c>
      <c r="B2241" s="3" t="s">
        <v>659</v>
      </c>
      <c r="C2241" s="3" t="s">
        <v>4768</v>
      </c>
      <c r="D2241" s="6">
        <v>28888</v>
      </c>
      <c r="E2241" s="8">
        <v>30177</v>
      </c>
      <c r="F2241" t="s">
        <v>8218</v>
      </c>
      <c r="G2241" t="s">
        <v>8223</v>
      </c>
      <c r="H2241" t="s">
        <v>8245</v>
      </c>
      <c r="I2241" s="12">
        <v>42211.75</v>
      </c>
      <c r="J2241" s="12">
        <v>42179.160752314812</v>
      </c>
      <c r="K2241" t="b">
        <v>0</v>
      </c>
      <c r="L2241">
        <v>276</v>
      </c>
      <c r="M2241" t="b">
        <v>1</v>
      </c>
      <c r="N2241" s="15" t="s">
        <v>8308</v>
      </c>
      <c r="O2241" t="s">
        <v>8310</v>
      </c>
    </row>
    <row r="2242" spans="1:15" ht="16" x14ac:dyDescent="0.2">
      <c r="A2242">
        <v>659</v>
      </c>
      <c r="B2242" s="3" t="s">
        <v>660</v>
      </c>
      <c r="C2242" s="3" t="s">
        <v>4769</v>
      </c>
      <c r="D2242" s="6">
        <v>3000</v>
      </c>
      <c r="E2242" s="8">
        <v>3017</v>
      </c>
      <c r="F2242" t="s">
        <v>8218</v>
      </c>
      <c r="G2242" t="s">
        <v>8223</v>
      </c>
      <c r="H2242" t="s">
        <v>8245</v>
      </c>
      <c r="I2242" s="12">
        <v>42239.593692129631</v>
      </c>
      <c r="J2242" s="12">
        <v>42209.593692129631</v>
      </c>
      <c r="K2242" t="b">
        <v>0</v>
      </c>
      <c r="L2242">
        <v>21</v>
      </c>
      <c r="M2242" t="b">
        <v>1</v>
      </c>
      <c r="N2242" s="15" t="s">
        <v>8308</v>
      </c>
      <c r="O2242" t="s">
        <v>8310</v>
      </c>
    </row>
    <row r="2243" spans="1:15" ht="48" x14ac:dyDescent="0.2">
      <c r="A2243">
        <v>660</v>
      </c>
      <c r="B2243" s="3" t="s">
        <v>661</v>
      </c>
      <c r="C2243" s="3" t="s">
        <v>4770</v>
      </c>
      <c r="D2243" s="6">
        <v>50000</v>
      </c>
      <c r="E2243" s="8">
        <v>1529</v>
      </c>
      <c r="F2243" t="s">
        <v>8220</v>
      </c>
      <c r="G2243" t="s">
        <v>8223</v>
      </c>
      <c r="H2243" t="s">
        <v>8245</v>
      </c>
      <c r="I2243" s="12">
        <v>41952.783321759263</v>
      </c>
      <c r="J2243" s="12">
        <v>41922.741655092592</v>
      </c>
      <c r="K2243" t="b">
        <v>0</v>
      </c>
      <c r="L2243">
        <v>18</v>
      </c>
      <c r="M2243" t="b">
        <v>0</v>
      </c>
      <c r="N2243" s="15" t="s">
        <v>8308</v>
      </c>
      <c r="O2243" t="s">
        <v>8310</v>
      </c>
    </row>
    <row r="2244" spans="1:15" ht="48" x14ac:dyDescent="0.2">
      <c r="A2244">
        <v>661</v>
      </c>
      <c r="B2244" s="3" t="s">
        <v>662</v>
      </c>
      <c r="C2244" s="3" t="s">
        <v>4771</v>
      </c>
      <c r="D2244" s="6">
        <v>10000</v>
      </c>
      <c r="E2244" s="8">
        <v>95</v>
      </c>
      <c r="F2244" t="s">
        <v>8220</v>
      </c>
      <c r="G2244" t="s">
        <v>8223</v>
      </c>
      <c r="H2244" t="s">
        <v>8245</v>
      </c>
      <c r="I2244" s="12">
        <v>42666.645358796297</v>
      </c>
      <c r="J2244" s="12">
        <v>42636.645358796297</v>
      </c>
      <c r="K2244" t="b">
        <v>0</v>
      </c>
      <c r="L2244">
        <v>9</v>
      </c>
      <c r="M2244" t="b">
        <v>0</v>
      </c>
      <c r="N2244" s="15" t="s">
        <v>8308</v>
      </c>
      <c r="O2244" t="s">
        <v>8310</v>
      </c>
    </row>
    <row r="2245" spans="1:15" ht="32" x14ac:dyDescent="0.2">
      <c r="A2245">
        <v>662</v>
      </c>
      <c r="B2245" s="3" t="s">
        <v>663</v>
      </c>
      <c r="C2245" s="3" t="s">
        <v>4772</v>
      </c>
      <c r="D2245" s="6">
        <v>39000</v>
      </c>
      <c r="E2245" s="8">
        <v>156</v>
      </c>
      <c r="F2245" t="s">
        <v>8220</v>
      </c>
      <c r="G2245" t="s">
        <v>8223</v>
      </c>
      <c r="H2245" t="s">
        <v>8245</v>
      </c>
      <c r="I2245" s="12">
        <v>42020.438043981485</v>
      </c>
      <c r="J2245" s="12">
        <v>41990.438043981485</v>
      </c>
      <c r="K2245" t="b">
        <v>0</v>
      </c>
      <c r="L2245">
        <v>4</v>
      </c>
      <c r="M2245" t="b">
        <v>0</v>
      </c>
      <c r="N2245" s="15" t="s">
        <v>8308</v>
      </c>
      <c r="O2245" t="s">
        <v>8310</v>
      </c>
    </row>
    <row r="2246" spans="1:15" ht="48" x14ac:dyDescent="0.2">
      <c r="A2246">
        <v>663</v>
      </c>
      <c r="B2246" s="3" t="s">
        <v>664</v>
      </c>
      <c r="C2246" s="3" t="s">
        <v>4773</v>
      </c>
      <c r="D2246" s="6">
        <v>200000</v>
      </c>
      <c r="E2246" s="8">
        <v>700</v>
      </c>
      <c r="F2246" t="s">
        <v>8220</v>
      </c>
      <c r="G2246" t="s">
        <v>8231</v>
      </c>
      <c r="H2246" t="s">
        <v>8252</v>
      </c>
      <c r="I2246" s="12">
        <v>42203.843240740738</v>
      </c>
      <c r="J2246" s="12">
        <v>42173.843240740738</v>
      </c>
      <c r="K2246" t="b">
        <v>0</v>
      </c>
      <c r="L2246">
        <v>7</v>
      </c>
      <c r="M2246" t="b">
        <v>0</v>
      </c>
      <c r="N2246" s="15" t="s">
        <v>8308</v>
      </c>
      <c r="O2246" t="s">
        <v>8310</v>
      </c>
    </row>
    <row r="2247" spans="1:15" ht="48" x14ac:dyDescent="0.2">
      <c r="A2247">
        <v>664</v>
      </c>
      <c r="B2247" s="3" t="s">
        <v>665</v>
      </c>
      <c r="C2247" s="3" t="s">
        <v>4774</v>
      </c>
      <c r="D2247" s="6">
        <v>12000</v>
      </c>
      <c r="E2247" s="8">
        <v>904</v>
      </c>
      <c r="F2247" t="s">
        <v>8220</v>
      </c>
      <c r="G2247" t="s">
        <v>8223</v>
      </c>
      <c r="H2247" t="s">
        <v>8245</v>
      </c>
      <c r="I2247" s="12">
        <v>42107.666377314818</v>
      </c>
      <c r="J2247" s="12">
        <v>42077.666377314818</v>
      </c>
      <c r="K2247" t="b">
        <v>0</v>
      </c>
      <c r="L2247">
        <v>29</v>
      </c>
      <c r="M2247" t="b">
        <v>0</v>
      </c>
      <c r="N2247" s="15" t="s">
        <v>8308</v>
      </c>
      <c r="O2247" t="s">
        <v>8310</v>
      </c>
    </row>
    <row r="2248" spans="1:15" ht="48" x14ac:dyDescent="0.2">
      <c r="A2248">
        <v>665</v>
      </c>
      <c r="B2248" s="3" t="s">
        <v>666</v>
      </c>
      <c r="C2248" s="3" t="s">
        <v>4775</v>
      </c>
      <c r="D2248" s="6">
        <v>10000</v>
      </c>
      <c r="E2248" s="8">
        <v>1864</v>
      </c>
      <c r="F2248" t="s">
        <v>8220</v>
      </c>
      <c r="G2248" t="s">
        <v>8223</v>
      </c>
      <c r="H2248" t="s">
        <v>8245</v>
      </c>
      <c r="I2248" s="12">
        <v>42748.711354166662</v>
      </c>
      <c r="J2248" s="12">
        <v>42688.711354166662</v>
      </c>
      <c r="K2248" t="b">
        <v>0</v>
      </c>
      <c r="L2248">
        <v>12</v>
      </c>
      <c r="M2248" t="b">
        <v>0</v>
      </c>
      <c r="N2248" s="15" t="s">
        <v>8308</v>
      </c>
      <c r="O2248" t="s">
        <v>8310</v>
      </c>
    </row>
    <row r="2249" spans="1:15" ht="48" x14ac:dyDescent="0.2">
      <c r="A2249">
        <v>666</v>
      </c>
      <c r="B2249" s="3" t="s">
        <v>667</v>
      </c>
      <c r="C2249" s="3" t="s">
        <v>4776</v>
      </c>
      <c r="D2249" s="6">
        <v>200000</v>
      </c>
      <c r="E2249" s="8">
        <v>8</v>
      </c>
      <c r="F2249" t="s">
        <v>8220</v>
      </c>
      <c r="G2249" t="s">
        <v>8223</v>
      </c>
      <c r="H2249" t="s">
        <v>8245</v>
      </c>
      <c r="I2249" s="12">
        <v>41868.832152777781</v>
      </c>
      <c r="J2249" s="12">
        <v>41838.832152777781</v>
      </c>
      <c r="K2249" t="b">
        <v>0</v>
      </c>
      <c r="L2249">
        <v>4</v>
      </c>
      <c r="M2249" t="b">
        <v>0</v>
      </c>
      <c r="N2249" s="15" t="s">
        <v>8308</v>
      </c>
      <c r="O2249" t="s">
        <v>8310</v>
      </c>
    </row>
    <row r="2250" spans="1:15" ht="48" x14ac:dyDescent="0.2">
      <c r="A2250">
        <v>667</v>
      </c>
      <c r="B2250" s="3" t="s">
        <v>668</v>
      </c>
      <c r="C2250" s="3" t="s">
        <v>4777</v>
      </c>
      <c r="D2250" s="6">
        <v>50000</v>
      </c>
      <c r="E2250" s="8">
        <v>5010</v>
      </c>
      <c r="F2250" t="s">
        <v>8220</v>
      </c>
      <c r="G2250" t="s">
        <v>8236</v>
      </c>
      <c r="H2250" t="s">
        <v>8248</v>
      </c>
      <c r="I2250" s="12">
        <v>42672.373414351852</v>
      </c>
      <c r="J2250" s="12">
        <v>42632.373414351852</v>
      </c>
      <c r="K2250" t="b">
        <v>0</v>
      </c>
      <c r="L2250">
        <v>28</v>
      </c>
      <c r="M2250" t="b">
        <v>0</v>
      </c>
      <c r="N2250" s="15" t="s">
        <v>8308</v>
      </c>
      <c r="O2250" t="s">
        <v>8310</v>
      </c>
    </row>
    <row r="2251" spans="1:15" ht="48" x14ac:dyDescent="0.2">
      <c r="A2251">
        <v>668</v>
      </c>
      <c r="B2251" s="3" t="s">
        <v>669</v>
      </c>
      <c r="C2251" s="3" t="s">
        <v>4778</v>
      </c>
      <c r="D2251" s="6">
        <v>15000</v>
      </c>
      <c r="E2251" s="8">
        <v>684</v>
      </c>
      <c r="F2251" t="s">
        <v>8220</v>
      </c>
      <c r="G2251" t="s">
        <v>8223</v>
      </c>
      <c r="H2251" t="s">
        <v>8245</v>
      </c>
      <c r="I2251" s="12">
        <v>42135.831273148149</v>
      </c>
      <c r="J2251" s="12">
        <v>42090.831273148149</v>
      </c>
      <c r="K2251" t="b">
        <v>0</v>
      </c>
      <c r="L2251">
        <v>25</v>
      </c>
      <c r="M2251" t="b">
        <v>0</v>
      </c>
      <c r="N2251" s="15" t="s">
        <v>8308</v>
      </c>
      <c r="O2251" t="s">
        <v>8310</v>
      </c>
    </row>
    <row r="2252" spans="1:15" ht="64" x14ac:dyDescent="0.2">
      <c r="A2252">
        <v>669</v>
      </c>
      <c r="B2252" s="3" t="s">
        <v>670</v>
      </c>
      <c r="C2252" s="3" t="s">
        <v>4779</v>
      </c>
      <c r="D2252" s="6">
        <v>200000</v>
      </c>
      <c r="E2252" s="8">
        <v>43015</v>
      </c>
      <c r="F2252" t="s">
        <v>8220</v>
      </c>
      <c r="G2252" t="s">
        <v>8234</v>
      </c>
      <c r="H2252" t="s">
        <v>8254</v>
      </c>
      <c r="I2252" s="12">
        <v>42557.625671296293</v>
      </c>
      <c r="J2252" s="12">
        <v>42527.625671296293</v>
      </c>
      <c r="K2252" t="b">
        <v>0</v>
      </c>
      <c r="L2252">
        <v>28</v>
      </c>
      <c r="M2252" t="b">
        <v>0</v>
      </c>
      <c r="N2252" s="15" t="s">
        <v>8308</v>
      </c>
      <c r="O2252" t="s">
        <v>8310</v>
      </c>
    </row>
    <row r="2253" spans="1:15" ht="48" x14ac:dyDescent="0.2">
      <c r="A2253">
        <v>670</v>
      </c>
      <c r="B2253" s="3" t="s">
        <v>671</v>
      </c>
      <c r="C2253" s="3" t="s">
        <v>4780</v>
      </c>
      <c r="D2253" s="6">
        <v>90000</v>
      </c>
      <c r="E2253" s="8">
        <v>26349</v>
      </c>
      <c r="F2253" t="s">
        <v>8220</v>
      </c>
      <c r="G2253" t="s">
        <v>8236</v>
      </c>
      <c r="H2253" t="s">
        <v>8248</v>
      </c>
      <c r="I2253" s="12">
        <v>42540.340277777781</v>
      </c>
      <c r="J2253" s="12">
        <v>42506.709722222222</v>
      </c>
      <c r="K2253" t="b">
        <v>0</v>
      </c>
      <c r="L2253">
        <v>310</v>
      </c>
      <c r="M2253" t="b">
        <v>0</v>
      </c>
      <c r="N2253" s="15" t="s">
        <v>8308</v>
      </c>
      <c r="O2253" t="s">
        <v>8310</v>
      </c>
    </row>
    <row r="2254" spans="1:15" ht="48" x14ac:dyDescent="0.2">
      <c r="A2254">
        <v>671</v>
      </c>
      <c r="B2254" s="3" t="s">
        <v>672</v>
      </c>
      <c r="C2254" s="3" t="s">
        <v>4781</v>
      </c>
      <c r="D2254" s="6">
        <v>30000</v>
      </c>
      <c r="E2254" s="8">
        <v>11828</v>
      </c>
      <c r="F2254" t="s">
        <v>8220</v>
      </c>
      <c r="G2254" t="s">
        <v>8223</v>
      </c>
      <c r="H2254" t="s">
        <v>8245</v>
      </c>
      <c r="I2254" s="12">
        <v>42018.166666666672</v>
      </c>
      <c r="J2254" s="12">
        <v>41984.692731481482</v>
      </c>
      <c r="K2254" t="b">
        <v>0</v>
      </c>
      <c r="L2254">
        <v>15</v>
      </c>
      <c r="M2254" t="b">
        <v>0</v>
      </c>
      <c r="N2254" s="15" t="s">
        <v>8308</v>
      </c>
      <c r="O2254" t="s">
        <v>8310</v>
      </c>
    </row>
    <row r="2255" spans="1:15" ht="48" x14ac:dyDescent="0.2">
      <c r="A2255">
        <v>672</v>
      </c>
      <c r="B2255" s="3" t="s">
        <v>673</v>
      </c>
      <c r="C2255" s="3" t="s">
        <v>4782</v>
      </c>
      <c r="D2255" s="6">
        <v>50000</v>
      </c>
      <c r="E2255" s="8">
        <v>10814</v>
      </c>
      <c r="F2255" t="s">
        <v>8220</v>
      </c>
      <c r="G2255" t="s">
        <v>8223</v>
      </c>
      <c r="H2255" t="s">
        <v>8245</v>
      </c>
      <c r="I2255" s="12">
        <v>42005.207638888889</v>
      </c>
      <c r="J2255" s="12">
        <v>41974.219490740739</v>
      </c>
      <c r="K2255" t="b">
        <v>0</v>
      </c>
      <c r="L2255">
        <v>215</v>
      </c>
      <c r="M2255" t="b">
        <v>0</v>
      </c>
      <c r="N2255" s="15" t="s">
        <v>8308</v>
      </c>
      <c r="O2255" t="s">
        <v>8310</v>
      </c>
    </row>
    <row r="2256" spans="1:15" ht="48" x14ac:dyDescent="0.2">
      <c r="A2256">
        <v>673</v>
      </c>
      <c r="B2256" s="3" t="s">
        <v>674</v>
      </c>
      <c r="C2256" s="3" t="s">
        <v>4783</v>
      </c>
      <c r="D2256" s="6">
        <v>100000</v>
      </c>
      <c r="E2256" s="8">
        <v>205</v>
      </c>
      <c r="F2256" t="s">
        <v>8220</v>
      </c>
      <c r="G2256" t="s">
        <v>8223</v>
      </c>
      <c r="H2256" t="s">
        <v>8245</v>
      </c>
      <c r="I2256" s="12">
        <v>41883.840474537035</v>
      </c>
      <c r="J2256" s="12">
        <v>41838.840474537035</v>
      </c>
      <c r="K2256" t="b">
        <v>0</v>
      </c>
      <c r="L2256">
        <v>3</v>
      </c>
      <c r="M2256" t="b">
        <v>0</v>
      </c>
      <c r="N2256" s="15" t="s">
        <v>8308</v>
      </c>
      <c r="O2256" t="s">
        <v>8310</v>
      </c>
    </row>
    <row r="2257" spans="1:15" ht="32" x14ac:dyDescent="0.2">
      <c r="A2257">
        <v>674</v>
      </c>
      <c r="B2257" s="3" t="s">
        <v>675</v>
      </c>
      <c r="C2257" s="3" t="s">
        <v>4784</v>
      </c>
      <c r="D2257" s="6">
        <v>50000</v>
      </c>
      <c r="E2257" s="8">
        <v>15</v>
      </c>
      <c r="F2257" t="s">
        <v>8220</v>
      </c>
      <c r="G2257" t="s">
        <v>8223</v>
      </c>
      <c r="H2257" t="s">
        <v>8245</v>
      </c>
      <c r="I2257" s="12">
        <v>41863.116053240738</v>
      </c>
      <c r="J2257" s="12">
        <v>41803.116053240738</v>
      </c>
      <c r="K2257" t="b">
        <v>0</v>
      </c>
      <c r="L2257">
        <v>2</v>
      </c>
      <c r="M2257" t="b">
        <v>0</v>
      </c>
      <c r="N2257" s="15" t="s">
        <v>8308</v>
      </c>
      <c r="O2257" t="s">
        <v>8310</v>
      </c>
    </row>
    <row r="2258" spans="1:15" ht="48" x14ac:dyDescent="0.2">
      <c r="A2258">
        <v>675</v>
      </c>
      <c r="B2258" s="3" t="s">
        <v>676</v>
      </c>
      <c r="C2258" s="3" t="s">
        <v>4785</v>
      </c>
      <c r="D2258" s="6">
        <v>6000</v>
      </c>
      <c r="E2258" s="8">
        <v>891</v>
      </c>
      <c r="F2258" t="s">
        <v>8220</v>
      </c>
      <c r="G2258" t="s">
        <v>8223</v>
      </c>
      <c r="H2258" t="s">
        <v>8245</v>
      </c>
      <c r="I2258" s="12">
        <v>42005.290972222225</v>
      </c>
      <c r="J2258" s="12">
        <v>41975.930601851855</v>
      </c>
      <c r="K2258" t="b">
        <v>0</v>
      </c>
      <c r="L2258">
        <v>26</v>
      </c>
      <c r="M2258" t="b">
        <v>0</v>
      </c>
      <c r="N2258" s="15" t="s">
        <v>8308</v>
      </c>
      <c r="O2258" t="s">
        <v>8310</v>
      </c>
    </row>
    <row r="2259" spans="1:15" ht="64" x14ac:dyDescent="0.2">
      <c r="A2259">
        <v>676</v>
      </c>
      <c r="B2259" s="3" t="s">
        <v>677</v>
      </c>
      <c r="C2259" s="3" t="s">
        <v>4786</v>
      </c>
      <c r="D2259" s="6">
        <v>100000</v>
      </c>
      <c r="E2259" s="8">
        <v>1471</v>
      </c>
      <c r="F2259" t="s">
        <v>8220</v>
      </c>
      <c r="G2259" t="s">
        <v>8228</v>
      </c>
      <c r="H2259" t="s">
        <v>8250</v>
      </c>
      <c r="I2259" s="12">
        <v>42042.768298611118</v>
      </c>
      <c r="J2259" s="12">
        <v>42012.768298611118</v>
      </c>
      <c r="K2259" t="b">
        <v>0</v>
      </c>
      <c r="L2259">
        <v>24</v>
      </c>
      <c r="M2259" t="b">
        <v>0</v>
      </c>
      <c r="N2259" s="15" t="s">
        <v>8308</v>
      </c>
      <c r="O2259" t="s">
        <v>8310</v>
      </c>
    </row>
    <row r="2260" spans="1:15" ht="48" x14ac:dyDescent="0.2">
      <c r="A2260">
        <v>677</v>
      </c>
      <c r="B2260" s="3" t="s">
        <v>678</v>
      </c>
      <c r="C2260" s="3" t="s">
        <v>4787</v>
      </c>
      <c r="D2260" s="6">
        <v>50000</v>
      </c>
      <c r="E2260" s="8">
        <v>12792</v>
      </c>
      <c r="F2260" t="s">
        <v>8220</v>
      </c>
      <c r="G2260" t="s">
        <v>8236</v>
      </c>
      <c r="H2260" t="s">
        <v>8248</v>
      </c>
      <c r="I2260" s="12">
        <v>42549.403877314813</v>
      </c>
      <c r="J2260" s="12">
        <v>42504.403877314813</v>
      </c>
      <c r="K2260" t="b">
        <v>0</v>
      </c>
      <c r="L2260">
        <v>96</v>
      </c>
      <c r="M2260" t="b">
        <v>0</v>
      </c>
      <c r="N2260" s="15" t="s">
        <v>8308</v>
      </c>
      <c r="O2260" t="s">
        <v>8310</v>
      </c>
    </row>
    <row r="2261" spans="1:15" ht="48" x14ac:dyDescent="0.2">
      <c r="A2261">
        <v>678</v>
      </c>
      <c r="B2261" s="3" t="s">
        <v>679</v>
      </c>
      <c r="C2261" s="3" t="s">
        <v>4788</v>
      </c>
      <c r="D2261" s="6">
        <v>29000</v>
      </c>
      <c r="E2261" s="8">
        <v>1108</v>
      </c>
      <c r="F2261" t="s">
        <v>8220</v>
      </c>
      <c r="G2261" t="s">
        <v>8223</v>
      </c>
      <c r="H2261" t="s">
        <v>8245</v>
      </c>
      <c r="I2261" s="12">
        <v>42511.376597222217</v>
      </c>
      <c r="J2261" s="12">
        <v>42481.376597222217</v>
      </c>
      <c r="K2261" t="b">
        <v>0</v>
      </c>
      <c r="L2261">
        <v>17</v>
      </c>
      <c r="M2261" t="b">
        <v>0</v>
      </c>
      <c r="N2261" s="15" t="s">
        <v>8308</v>
      </c>
      <c r="O2261" t="s">
        <v>8310</v>
      </c>
    </row>
    <row r="2262" spans="1:15" ht="48" x14ac:dyDescent="0.2">
      <c r="A2262">
        <v>679</v>
      </c>
      <c r="B2262" s="3" t="s">
        <v>680</v>
      </c>
      <c r="C2262" s="3" t="s">
        <v>4789</v>
      </c>
      <c r="D2262" s="6">
        <v>57000</v>
      </c>
      <c r="E2262" s="8">
        <v>8827</v>
      </c>
      <c r="F2262" t="s">
        <v>8220</v>
      </c>
      <c r="G2262" t="s">
        <v>8223</v>
      </c>
      <c r="H2262" t="s">
        <v>8245</v>
      </c>
      <c r="I2262" s="12">
        <v>42616.695706018523</v>
      </c>
      <c r="J2262" s="12">
        <v>42556.695706018523</v>
      </c>
      <c r="K2262" t="b">
        <v>0</v>
      </c>
      <c r="L2262">
        <v>94</v>
      </c>
      <c r="M2262" t="b">
        <v>0</v>
      </c>
      <c r="N2262" s="15" t="s">
        <v>8308</v>
      </c>
      <c r="O2262" t="s">
        <v>8310</v>
      </c>
    </row>
    <row r="2263" spans="1:15" ht="48" x14ac:dyDescent="0.2">
      <c r="A2263">
        <v>680</v>
      </c>
      <c r="B2263" s="3" t="s">
        <v>681</v>
      </c>
      <c r="C2263" s="3" t="s">
        <v>4790</v>
      </c>
      <c r="D2263" s="6">
        <v>75000</v>
      </c>
      <c r="E2263" s="8">
        <v>19434</v>
      </c>
      <c r="F2263" t="s">
        <v>8220</v>
      </c>
      <c r="G2263" t="s">
        <v>8223</v>
      </c>
      <c r="H2263" t="s">
        <v>8245</v>
      </c>
      <c r="I2263" s="12">
        <v>41899.501516203702</v>
      </c>
      <c r="J2263" s="12">
        <v>41864.501516203702</v>
      </c>
      <c r="K2263" t="b">
        <v>0</v>
      </c>
      <c r="L2263">
        <v>129</v>
      </c>
      <c r="M2263" t="b">
        <v>0</v>
      </c>
      <c r="N2263" s="15" t="s">
        <v>8308</v>
      </c>
      <c r="O2263" t="s">
        <v>8310</v>
      </c>
    </row>
    <row r="2264" spans="1:15" ht="48" x14ac:dyDescent="0.2">
      <c r="A2264">
        <v>681</v>
      </c>
      <c r="B2264" s="3" t="s">
        <v>682</v>
      </c>
      <c r="C2264" s="3" t="s">
        <v>4791</v>
      </c>
      <c r="D2264" s="6">
        <v>2500</v>
      </c>
      <c r="E2264" s="8">
        <v>1</v>
      </c>
      <c r="F2264" t="s">
        <v>8220</v>
      </c>
      <c r="G2264" t="s">
        <v>8223</v>
      </c>
      <c r="H2264" t="s">
        <v>8245</v>
      </c>
      <c r="I2264" s="12">
        <v>42669.805601851855</v>
      </c>
      <c r="J2264" s="12">
        <v>42639.805601851855</v>
      </c>
      <c r="K2264" t="b">
        <v>0</v>
      </c>
      <c r="L2264">
        <v>1</v>
      </c>
      <c r="M2264" t="b">
        <v>0</v>
      </c>
      <c r="N2264" s="15" t="s">
        <v>8308</v>
      </c>
      <c r="O2264" t="s">
        <v>8310</v>
      </c>
    </row>
    <row r="2265" spans="1:15" ht="48" x14ac:dyDescent="0.2">
      <c r="A2265">
        <v>682</v>
      </c>
      <c r="B2265" s="3" t="s">
        <v>683</v>
      </c>
      <c r="C2265" s="3" t="s">
        <v>4792</v>
      </c>
      <c r="D2265" s="6">
        <v>50000</v>
      </c>
      <c r="E2265" s="8">
        <v>53</v>
      </c>
      <c r="F2265" t="s">
        <v>8220</v>
      </c>
      <c r="G2265" t="s">
        <v>8223</v>
      </c>
      <c r="H2265" t="s">
        <v>8245</v>
      </c>
      <c r="I2265" s="12">
        <v>42808.723634259266</v>
      </c>
      <c r="J2265" s="12">
        <v>42778.765300925923</v>
      </c>
      <c r="K2265" t="b">
        <v>0</v>
      </c>
      <c r="L2265">
        <v>4</v>
      </c>
      <c r="M2265" t="b">
        <v>0</v>
      </c>
      <c r="N2265" s="15" t="s">
        <v>8308</v>
      </c>
      <c r="O2265" t="s">
        <v>8310</v>
      </c>
    </row>
    <row r="2266" spans="1:15" ht="48" x14ac:dyDescent="0.2">
      <c r="A2266">
        <v>683</v>
      </c>
      <c r="B2266" s="3" t="s">
        <v>684</v>
      </c>
      <c r="C2266" s="3" t="s">
        <v>4793</v>
      </c>
      <c r="D2266" s="6">
        <v>35000</v>
      </c>
      <c r="E2266" s="8">
        <v>298</v>
      </c>
      <c r="F2266" t="s">
        <v>8220</v>
      </c>
      <c r="G2266" t="s">
        <v>8223</v>
      </c>
      <c r="H2266" t="s">
        <v>8245</v>
      </c>
      <c r="I2266" s="12">
        <v>42674.900046296301</v>
      </c>
      <c r="J2266" s="12">
        <v>42634.900046296301</v>
      </c>
      <c r="K2266" t="b">
        <v>0</v>
      </c>
      <c r="L2266">
        <v>3</v>
      </c>
      <c r="M2266" t="b">
        <v>0</v>
      </c>
      <c r="N2266" s="15" t="s">
        <v>8308</v>
      </c>
      <c r="O2266" t="s">
        <v>8310</v>
      </c>
    </row>
    <row r="2267" spans="1:15" ht="16" x14ac:dyDescent="0.2">
      <c r="A2267">
        <v>684</v>
      </c>
      <c r="B2267" s="3" t="s">
        <v>685</v>
      </c>
      <c r="C2267" s="3" t="s">
        <v>4794</v>
      </c>
      <c r="D2267" s="6">
        <v>320000</v>
      </c>
      <c r="E2267" s="8">
        <v>23948</v>
      </c>
      <c r="F2267" t="s">
        <v>8220</v>
      </c>
      <c r="G2267" t="s">
        <v>8223</v>
      </c>
      <c r="H2267" t="s">
        <v>8245</v>
      </c>
      <c r="I2267" s="12">
        <v>41845.125</v>
      </c>
      <c r="J2267" s="12">
        <v>41809.473275462966</v>
      </c>
      <c r="K2267" t="b">
        <v>0</v>
      </c>
      <c r="L2267">
        <v>135</v>
      </c>
      <c r="M2267" t="b">
        <v>0</v>
      </c>
      <c r="N2267" s="15" t="s">
        <v>8308</v>
      </c>
      <c r="O2267" t="s">
        <v>8310</v>
      </c>
    </row>
    <row r="2268" spans="1:15" ht="48" x14ac:dyDescent="0.2">
      <c r="A2268">
        <v>685</v>
      </c>
      <c r="B2268" s="3" t="s">
        <v>686</v>
      </c>
      <c r="C2268" s="3" t="s">
        <v>4795</v>
      </c>
      <c r="D2268" s="6">
        <v>2000</v>
      </c>
      <c r="E2268" s="8">
        <v>553</v>
      </c>
      <c r="F2268" t="s">
        <v>8220</v>
      </c>
      <c r="G2268" t="s">
        <v>8223</v>
      </c>
      <c r="H2268" t="s">
        <v>8245</v>
      </c>
      <c r="I2268" s="12">
        <v>42016.866574074069</v>
      </c>
      <c r="J2268" s="12">
        <v>41971.866574074069</v>
      </c>
      <c r="K2268" t="b">
        <v>0</v>
      </c>
      <c r="L2268">
        <v>10</v>
      </c>
      <c r="M2268" t="b">
        <v>0</v>
      </c>
      <c r="N2268" s="15" t="s">
        <v>8308</v>
      </c>
      <c r="O2268" t="s">
        <v>8310</v>
      </c>
    </row>
    <row r="2269" spans="1:15" ht="64" x14ac:dyDescent="0.2">
      <c r="A2269">
        <v>686</v>
      </c>
      <c r="B2269" s="3" t="s">
        <v>687</v>
      </c>
      <c r="C2269" s="3" t="s">
        <v>4796</v>
      </c>
      <c r="D2269" s="6">
        <v>500000</v>
      </c>
      <c r="E2269" s="8">
        <v>0</v>
      </c>
      <c r="F2269" t="s">
        <v>8220</v>
      </c>
      <c r="G2269" t="s">
        <v>8236</v>
      </c>
      <c r="H2269" t="s">
        <v>8248</v>
      </c>
      <c r="I2269" s="12">
        <v>42219.673263888893</v>
      </c>
      <c r="J2269" s="12">
        <v>42189.673263888893</v>
      </c>
      <c r="K2269" t="b">
        <v>0</v>
      </c>
      <c r="L2269">
        <v>0</v>
      </c>
      <c r="M2269" t="b">
        <v>0</v>
      </c>
      <c r="N2269" s="15" t="s">
        <v>8308</v>
      </c>
      <c r="O2269" t="s">
        <v>8310</v>
      </c>
    </row>
    <row r="2270" spans="1:15" ht="48" x14ac:dyDescent="0.2">
      <c r="A2270">
        <v>687</v>
      </c>
      <c r="B2270" s="3" t="s">
        <v>688</v>
      </c>
      <c r="C2270" s="3" t="s">
        <v>4797</v>
      </c>
      <c r="D2270" s="6">
        <v>100000</v>
      </c>
      <c r="E2270" s="8">
        <v>3550</v>
      </c>
      <c r="F2270" t="s">
        <v>8220</v>
      </c>
      <c r="G2270" t="s">
        <v>8237</v>
      </c>
      <c r="H2270" t="s">
        <v>8255</v>
      </c>
      <c r="I2270" s="12">
        <v>42771.750613425931</v>
      </c>
      <c r="J2270" s="12">
        <v>42711.750613425931</v>
      </c>
      <c r="K2270" t="b">
        <v>0</v>
      </c>
      <c r="L2270">
        <v>6</v>
      </c>
      <c r="M2270" t="b">
        <v>0</v>
      </c>
      <c r="N2270" s="15" t="s">
        <v>8308</v>
      </c>
      <c r="O2270" t="s">
        <v>8310</v>
      </c>
    </row>
    <row r="2271" spans="1:15" ht="48" x14ac:dyDescent="0.2">
      <c r="A2271">
        <v>688</v>
      </c>
      <c r="B2271" s="3" t="s">
        <v>689</v>
      </c>
      <c r="C2271" s="3" t="s">
        <v>4798</v>
      </c>
      <c r="D2271" s="6">
        <v>20000</v>
      </c>
      <c r="E2271" s="8">
        <v>14598</v>
      </c>
      <c r="F2271" t="s">
        <v>8220</v>
      </c>
      <c r="G2271" t="s">
        <v>8223</v>
      </c>
      <c r="H2271" t="s">
        <v>8245</v>
      </c>
      <c r="I2271" s="12">
        <v>42292.104780092588</v>
      </c>
      <c r="J2271" s="12">
        <v>42262.104780092588</v>
      </c>
      <c r="K2271" t="b">
        <v>0</v>
      </c>
      <c r="L2271">
        <v>36</v>
      </c>
      <c r="M2271" t="b">
        <v>0</v>
      </c>
      <c r="N2271" s="15" t="s">
        <v>8308</v>
      </c>
      <c r="O2271" t="s">
        <v>8310</v>
      </c>
    </row>
    <row r="2272" spans="1:15" ht="48" x14ac:dyDescent="0.2">
      <c r="A2272">
        <v>689</v>
      </c>
      <c r="B2272" s="3" t="s">
        <v>690</v>
      </c>
      <c r="C2272" s="3" t="s">
        <v>4799</v>
      </c>
      <c r="D2272" s="6">
        <v>200000</v>
      </c>
      <c r="E2272" s="8">
        <v>115297.5</v>
      </c>
      <c r="F2272" t="s">
        <v>8220</v>
      </c>
      <c r="G2272" t="s">
        <v>8223</v>
      </c>
      <c r="H2272" t="s">
        <v>8245</v>
      </c>
      <c r="I2272" s="12">
        <v>42712.207638888889</v>
      </c>
      <c r="J2272" s="12">
        <v>42675.66778935185</v>
      </c>
      <c r="K2272" t="b">
        <v>0</v>
      </c>
      <c r="L2272">
        <v>336</v>
      </c>
      <c r="M2272" t="b">
        <v>0</v>
      </c>
      <c r="N2272" s="15" t="s">
        <v>8308</v>
      </c>
      <c r="O2272" t="s">
        <v>8310</v>
      </c>
    </row>
    <row r="2273" spans="1:15" ht="32" x14ac:dyDescent="0.2">
      <c r="A2273">
        <v>690</v>
      </c>
      <c r="B2273" s="3" t="s">
        <v>691</v>
      </c>
      <c r="C2273" s="3" t="s">
        <v>4800</v>
      </c>
      <c r="D2273" s="6">
        <v>20000</v>
      </c>
      <c r="E2273" s="8">
        <v>2468</v>
      </c>
      <c r="F2273" t="s">
        <v>8220</v>
      </c>
      <c r="G2273" t="s">
        <v>8223</v>
      </c>
      <c r="H2273" t="s">
        <v>8245</v>
      </c>
      <c r="I2273" s="12">
        <v>42622.25</v>
      </c>
      <c r="J2273" s="12">
        <v>42579.634733796294</v>
      </c>
      <c r="K2273" t="b">
        <v>0</v>
      </c>
      <c r="L2273">
        <v>34</v>
      </c>
      <c r="M2273" t="b">
        <v>0</v>
      </c>
      <c r="N2273" s="15" t="s">
        <v>8308</v>
      </c>
      <c r="O2273" t="s">
        <v>8310</v>
      </c>
    </row>
    <row r="2274" spans="1:15" ht="48" x14ac:dyDescent="0.2">
      <c r="A2274">
        <v>691</v>
      </c>
      <c r="B2274" s="3" t="s">
        <v>692</v>
      </c>
      <c r="C2274" s="3" t="s">
        <v>4801</v>
      </c>
      <c r="D2274" s="6">
        <v>50000</v>
      </c>
      <c r="E2274" s="8">
        <v>260</v>
      </c>
      <c r="F2274" t="s">
        <v>8220</v>
      </c>
      <c r="G2274" t="s">
        <v>8223</v>
      </c>
      <c r="H2274" t="s">
        <v>8245</v>
      </c>
      <c r="I2274" s="12">
        <v>42186.028310185182</v>
      </c>
      <c r="J2274" s="12">
        <v>42158.028310185182</v>
      </c>
      <c r="K2274" t="b">
        <v>0</v>
      </c>
      <c r="L2274">
        <v>10</v>
      </c>
      <c r="M2274" t="b">
        <v>0</v>
      </c>
      <c r="N2274" s="15" t="s">
        <v>8308</v>
      </c>
      <c r="O2274" t="s">
        <v>8310</v>
      </c>
    </row>
    <row r="2275" spans="1:15" ht="48" x14ac:dyDescent="0.2">
      <c r="A2275">
        <v>692</v>
      </c>
      <c r="B2275" s="3" t="s">
        <v>693</v>
      </c>
      <c r="C2275" s="3" t="s">
        <v>4802</v>
      </c>
      <c r="D2275" s="6">
        <v>20000</v>
      </c>
      <c r="E2275" s="8">
        <v>1306</v>
      </c>
      <c r="F2275" t="s">
        <v>8220</v>
      </c>
      <c r="G2275" t="s">
        <v>8224</v>
      </c>
      <c r="H2275" t="s">
        <v>8246</v>
      </c>
      <c r="I2275" s="12">
        <v>42726.37572916667</v>
      </c>
      <c r="J2275" s="12">
        <v>42696.37572916667</v>
      </c>
      <c r="K2275" t="b">
        <v>0</v>
      </c>
      <c r="L2275">
        <v>201</v>
      </c>
      <c r="M2275" t="b">
        <v>0</v>
      </c>
      <c r="N2275" s="15" t="s">
        <v>8308</v>
      </c>
      <c r="O2275" t="s">
        <v>8310</v>
      </c>
    </row>
    <row r="2276" spans="1:15" ht="32" x14ac:dyDescent="0.2">
      <c r="A2276">
        <v>693</v>
      </c>
      <c r="B2276" s="3" t="s">
        <v>694</v>
      </c>
      <c r="C2276" s="3" t="s">
        <v>4803</v>
      </c>
      <c r="D2276" s="6">
        <v>100000</v>
      </c>
      <c r="E2276" s="8">
        <v>35338</v>
      </c>
      <c r="F2276" t="s">
        <v>8220</v>
      </c>
      <c r="G2276" t="s">
        <v>8223</v>
      </c>
      <c r="H2276" t="s">
        <v>8245</v>
      </c>
      <c r="I2276" s="12">
        <v>42124.808182870373</v>
      </c>
      <c r="J2276" s="12">
        <v>42094.808182870373</v>
      </c>
      <c r="K2276" t="b">
        <v>0</v>
      </c>
      <c r="L2276">
        <v>296</v>
      </c>
      <c r="M2276" t="b">
        <v>0</v>
      </c>
      <c r="N2276" s="15" t="s">
        <v>8308</v>
      </c>
      <c r="O2276" t="s">
        <v>8310</v>
      </c>
    </row>
    <row r="2277" spans="1:15" ht="48" x14ac:dyDescent="0.2">
      <c r="A2277">
        <v>694</v>
      </c>
      <c r="B2277" s="3" t="s">
        <v>695</v>
      </c>
      <c r="C2277" s="3" t="s">
        <v>4804</v>
      </c>
      <c r="D2277" s="6">
        <v>150000</v>
      </c>
      <c r="E2277" s="8">
        <v>590</v>
      </c>
      <c r="F2277" t="s">
        <v>8220</v>
      </c>
      <c r="G2277" t="s">
        <v>8223</v>
      </c>
      <c r="H2277" t="s">
        <v>8245</v>
      </c>
      <c r="I2277" s="12">
        <v>42767.663877314815</v>
      </c>
      <c r="J2277" s="12">
        <v>42737.663877314815</v>
      </c>
      <c r="K2277" t="b">
        <v>0</v>
      </c>
      <c r="L2277">
        <v>7</v>
      </c>
      <c r="M2277" t="b">
        <v>0</v>
      </c>
      <c r="N2277" s="15" t="s">
        <v>8308</v>
      </c>
      <c r="O2277" t="s">
        <v>8310</v>
      </c>
    </row>
    <row r="2278" spans="1:15" ht="48" x14ac:dyDescent="0.2">
      <c r="A2278">
        <v>695</v>
      </c>
      <c r="B2278" s="3" t="s">
        <v>696</v>
      </c>
      <c r="C2278" s="3" t="s">
        <v>4805</v>
      </c>
      <c r="D2278" s="6">
        <v>60000</v>
      </c>
      <c r="E2278" s="8">
        <v>636</v>
      </c>
      <c r="F2278" t="s">
        <v>8220</v>
      </c>
      <c r="G2278" t="s">
        <v>8223</v>
      </c>
      <c r="H2278" t="s">
        <v>8245</v>
      </c>
      <c r="I2278" s="12">
        <v>41943.521064814813</v>
      </c>
      <c r="J2278" s="12">
        <v>41913.521064814813</v>
      </c>
      <c r="K2278" t="b">
        <v>0</v>
      </c>
      <c r="L2278">
        <v>7</v>
      </c>
      <c r="M2278" t="b">
        <v>0</v>
      </c>
      <c r="N2278" s="15" t="s">
        <v>8308</v>
      </c>
      <c r="O2278" t="s">
        <v>8310</v>
      </c>
    </row>
    <row r="2279" spans="1:15" ht="32" x14ac:dyDescent="0.2">
      <c r="A2279">
        <v>696</v>
      </c>
      <c r="B2279" s="3" t="s">
        <v>697</v>
      </c>
      <c r="C2279" s="3" t="s">
        <v>4806</v>
      </c>
      <c r="D2279" s="6">
        <v>175000</v>
      </c>
      <c r="E2279" s="8">
        <v>1</v>
      </c>
      <c r="F2279" t="s">
        <v>8220</v>
      </c>
      <c r="G2279" t="s">
        <v>8232</v>
      </c>
      <c r="H2279" t="s">
        <v>8248</v>
      </c>
      <c r="I2279" s="12">
        <v>41845.927106481482</v>
      </c>
      <c r="J2279" s="12">
        <v>41815.927106481482</v>
      </c>
      <c r="K2279" t="b">
        <v>0</v>
      </c>
      <c r="L2279">
        <v>1</v>
      </c>
      <c r="M2279" t="b">
        <v>0</v>
      </c>
      <c r="N2279" s="15" t="s">
        <v>8308</v>
      </c>
      <c r="O2279" t="s">
        <v>8310</v>
      </c>
    </row>
    <row r="2280" spans="1:15" ht="48" x14ac:dyDescent="0.2">
      <c r="A2280">
        <v>697</v>
      </c>
      <c r="B2280" s="3" t="s">
        <v>698</v>
      </c>
      <c r="C2280" s="3" t="s">
        <v>4807</v>
      </c>
      <c r="D2280" s="6">
        <v>5000</v>
      </c>
      <c r="E2280" s="8">
        <v>2319</v>
      </c>
      <c r="F2280" t="s">
        <v>8220</v>
      </c>
      <c r="G2280" t="s">
        <v>8235</v>
      </c>
      <c r="H2280" t="s">
        <v>8248</v>
      </c>
      <c r="I2280" s="12">
        <v>42403.523020833338</v>
      </c>
      <c r="J2280" s="12">
        <v>42388.523020833338</v>
      </c>
      <c r="K2280" t="b">
        <v>0</v>
      </c>
      <c r="L2280">
        <v>114</v>
      </c>
      <c r="M2280" t="b">
        <v>0</v>
      </c>
      <c r="N2280" s="15" t="s">
        <v>8308</v>
      </c>
      <c r="O2280" t="s">
        <v>8310</v>
      </c>
    </row>
    <row r="2281" spans="1:15" ht="48" x14ac:dyDescent="0.2">
      <c r="A2281">
        <v>698</v>
      </c>
      <c r="B2281" s="3" t="s">
        <v>699</v>
      </c>
      <c r="C2281" s="3" t="s">
        <v>4808</v>
      </c>
      <c r="D2281" s="6">
        <v>100000</v>
      </c>
      <c r="E2281" s="8">
        <v>15390</v>
      </c>
      <c r="F2281" t="s">
        <v>8220</v>
      </c>
      <c r="G2281" t="s">
        <v>8223</v>
      </c>
      <c r="H2281" t="s">
        <v>8245</v>
      </c>
      <c r="I2281" s="12">
        <v>41900.083333333336</v>
      </c>
      <c r="J2281" s="12">
        <v>41866.931076388886</v>
      </c>
      <c r="K2281" t="b">
        <v>0</v>
      </c>
      <c r="L2281">
        <v>29</v>
      </c>
      <c r="M2281" t="b">
        <v>0</v>
      </c>
      <c r="N2281" s="15" t="s">
        <v>8308</v>
      </c>
      <c r="O2281" t="s">
        <v>8310</v>
      </c>
    </row>
    <row r="2282" spans="1:15" ht="48" x14ac:dyDescent="0.2">
      <c r="A2282">
        <v>699</v>
      </c>
      <c r="B2282" s="3" t="s">
        <v>700</v>
      </c>
      <c r="C2282" s="3" t="s">
        <v>4809</v>
      </c>
      <c r="D2282" s="6">
        <v>130000</v>
      </c>
      <c r="E2282" s="8">
        <v>107148.74</v>
      </c>
      <c r="F2282" t="s">
        <v>8220</v>
      </c>
      <c r="G2282" t="s">
        <v>8223</v>
      </c>
      <c r="H2282" t="s">
        <v>8245</v>
      </c>
      <c r="I2282" s="12">
        <v>41600.666666666664</v>
      </c>
      <c r="J2282" s="12">
        <v>41563.485509259262</v>
      </c>
      <c r="K2282" t="b">
        <v>0</v>
      </c>
      <c r="L2282">
        <v>890</v>
      </c>
      <c r="M2282" t="b">
        <v>0</v>
      </c>
      <c r="N2282" s="15" t="s">
        <v>8308</v>
      </c>
      <c r="O2282" t="s">
        <v>8310</v>
      </c>
    </row>
    <row r="2283" spans="1:15" ht="48" x14ac:dyDescent="0.2">
      <c r="A2283">
        <v>700</v>
      </c>
      <c r="B2283" s="3" t="s">
        <v>701</v>
      </c>
      <c r="C2283" s="3" t="s">
        <v>4810</v>
      </c>
      <c r="D2283" s="6">
        <v>15000</v>
      </c>
      <c r="E2283" s="8">
        <v>403</v>
      </c>
      <c r="F2283" t="s">
        <v>8220</v>
      </c>
      <c r="G2283" t="s">
        <v>8226</v>
      </c>
      <c r="H2283" t="s">
        <v>8248</v>
      </c>
      <c r="I2283" s="12">
        <v>42745.688437500001</v>
      </c>
      <c r="J2283" s="12">
        <v>42715.688437500001</v>
      </c>
      <c r="K2283" t="b">
        <v>0</v>
      </c>
      <c r="L2283">
        <v>31</v>
      </c>
      <c r="M2283" t="b">
        <v>0</v>
      </c>
      <c r="N2283" s="15" t="s">
        <v>8308</v>
      </c>
      <c r="O2283" t="s">
        <v>8310</v>
      </c>
    </row>
    <row r="2284" spans="1:15" ht="48" x14ac:dyDescent="0.2">
      <c r="A2284">
        <v>701</v>
      </c>
      <c r="B2284" s="3" t="s">
        <v>702</v>
      </c>
      <c r="C2284" s="3" t="s">
        <v>4811</v>
      </c>
      <c r="D2284" s="6">
        <v>23000</v>
      </c>
      <c r="E2284" s="8">
        <v>6118</v>
      </c>
      <c r="F2284" t="s">
        <v>8220</v>
      </c>
      <c r="G2284" t="s">
        <v>8224</v>
      </c>
      <c r="H2284" t="s">
        <v>8246</v>
      </c>
      <c r="I2284" s="12">
        <v>41843.662962962961</v>
      </c>
      <c r="J2284" s="12">
        <v>41813.662962962961</v>
      </c>
      <c r="K2284" t="b">
        <v>0</v>
      </c>
      <c r="L2284">
        <v>21</v>
      </c>
      <c r="M2284" t="b">
        <v>0</v>
      </c>
      <c r="N2284" s="15" t="s">
        <v>8308</v>
      </c>
      <c r="O2284" t="s">
        <v>8310</v>
      </c>
    </row>
    <row r="2285" spans="1:15" ht="48" x14ac:dyDescent="0.2">
      <c r="A2285">
        <v>702</v>
      </c>
      <c r="B2285" s="3" t="s">
        <v>703</v>
      </c>
      <c r="C2285" s="3" t="s">
        <v>4812</v>
      </c>
      <c r="D2285" s="6">
        <v>15000</v>
      </c>
      <c r="E2285" s="8">
        <v>4622.01</v>
      </c>
      <c r="F2285" t="s">
        <v>8220</v>
      </c>
      <c r="G2285" t="s">
        <v>8223</v>
      </c>
      <c r="H2285" t="s">
        <v>8245</v>
      </c>
      <c r="I2285" s="12">
        <v>42698.768368055549</v>
      </c>
      <c r="J2285" s="12">
        <v>42668.726701388892</v>
      </c>
      <c r="K2285" t="b">
        <v>0</v>
      </c>
      <c r="L2285">
        <v>37</v>
      </c>
      <c r="M2285" t="b">
        <v>0</v>
      </c>
      <c r="N2285" s="15" t="s">
        <v>8308</v>
      </c>
      <c r="O2285" t="s">
        <v>8310</v>
      </c>
    </row>
    <row r="2286" spans="1:15" ht="48" x14ac:dyDescent="0.2">
      <c r="A2286">
        <v>703</v>
      </c>
      <c r="B2286" s="3" t="s">
        <v>704</v>
      </c>
      <c r="C2286" s="3" t="s">
        <v>4813</v>
      </c>
      <c r="D2286" s="6">
        <v>15000</v>
      </c>
      <c r="E2286" s="8">
        <v>837</v>
      </c>
      <c r="F2286" t="s">
        <v>8220</v>
      </c>
      <c r="G2286" t="s">
        <v>8223</v>
      </c>
      <c r="H2286" t="s">
        <v>8245</v>
      </c>
      <c r="I2286" s="12">
        <v>42766.98055555555</v>
      </c>
      <c r="J2286" s="12">
        <v>42711.950798611113</v>
      </c>
      <c r="K2286" t="b">
        <v>0</v>
      </c>
      <c r="L2286">
        <v>7</v>
      </c>
      <c r="M2286" t="b">
        <v>0</v>
      </c>
      <c r="N2286" s="15" t="s">
        <v>8308</v>
      </c>
      <c r="O2286" t="s">
        <v>8310</v>
      </c>
    </row>
    <row r="2287" spans="1:15" ht="48" x14ac:dyDescent="0.2">
      <c r="A2287">
        <v>704</v>
      </c>
      <c r="B2287" s="3" t="s">
        <v>705</v>
      </c>
      <c r="C2287" s="3" t="s">
        <v>4814</v>
      </c>
      <c r="D2287" s="6">
        <v>55000</v>
      </c>
      <c r="E2287" s="8">
        <v>481</v>
      </c>
      <c r="F2287" t="s">
        <v>8220</v>
      </c>
      <c r="G2287" t="s">
        <v>8228</v>
      </c>
      <c r="H2287" t="s">
        <v>8250</v>
      </c>
      <c r="I2287" s="12">
        <v>42786.192916666667</v>
      </c>
      <c r="J2287" s="12">
        <v>42726.192916666667</v>
      </c>
      <c r="K2287" t="b">
        <v>0</v>
      </c>
      <c r="L2287">
        <v>4</v>
      </c>
      <c r="M2287" t="b">
        <v>0</v>
      </c>
      <c r="N2287" s="15" t="s">
        <v>8308</v>
      </c>
      <c r="O2287" t="s">
        <v>8310</v>
      </c>
    </row>
    <row r="2288" spans="1:15" ht="32" x14ac:dyDescent="0.2">
      <c r="A2288">
        <v>705</v>
      </c>
      <c r="B2288" s="3" t="s">
        <v>706</v>
      </c>
      <c r="C2288" s="3" t="s">
        <v>4815</v>
      </c>
      <c r="D2288" s="6">
        <v>100000</v>
      </c>
      <c r="E2288" s="8">
        <v>977</v>
      </c>
      <c r="F2288" t="s">
        <v>8220</v>
      </c>
      <c r="G2288" t="s">
        <v>8232</v>
      </c>
      <c r="H2288" t="s">
        <v>8248</v>
      </c>
      <c r="I2288" s="12">
        <v>42756.491643518515</v>
      </c>
      <c r="J2288" s="12">
        <v>42726.491643518515</v>
      </c>
      <c r="K2288" t="b">
        <v>0</v>
      </c>
      <c r="L2288">
        <v>5</v>
      </c>
      <c r="M2288" t="b">
        <v>0</v>
      </c>
      <c r="N2288" s="15" t="s">
        <v>8308</v>
      </c>
      <c r="O2288" t="s">
        <v>8310</v>
      </c>
    </row>
    <row r="2289" spans="1:15" ht="48" x14ac:dyDescent="0.2">
      <c r="A2289">
        <v>706</v>
      </c>
      <c r="B2289" s="3" t="s">
        <v>707</v>
      </c>
      <c r="C2289" s="3" t="s">
        <v>4816</v>
      </c>
      <c r="D2289" s="6">
        <v>100000</v>
      </c>
      <c r="E2289" s="8">
        <v>0</v>
      </c>
      <c r="F2289" t="s">
        <v>8220</v>
      </c>
      <c r="G2289" t="s">
        <v>8226</v>
      </c>
      <c r="H2289" t="s">
        <v>8248</v>
      </c>
      <c r="I2289" s="12">
        <v>42718.777083333334</v>
      </c>
      <c r="J2289" s="12">
        <v>42676.995173611111</v>
      </c>
      <c r="K2289" t="b">
        <v>0</v>
      </c>
      <c r="L2289">
        <v>0</v>
      </c>
      <c r="M2289" t="b">
        <v>0</v>
      </c>
      <c r="N2289" s="15" t="s">
        <v>8308</v>
      </c>
      <c r="O2289" t="s">
        <v>8310</v>
      </c>
    </row>
    <row r="2290" spans="1:15" ht="48" x14ac:dyDescent="0.2">
      <c r="A2290">
        <v>707</v>
      </c>
      <c r="B2290" s="3" t="s">
        <v>708</v>
      </c>
      <c r="C2290" s="3" t="s">
        <v>4817</v>
      </c>
      <c r="D2290" s="6">
        <v>68000</v>
      </c>
      <c r="E2290" s="8">
        <v>53670.6</v>
      </c>
      <c r="F2290" t="s">
        <v>8220</v>
      </c>
      <c r="G2290" t="s">
        <v>8224</v>
      </c>
      <c r="H2290" t="s">
        <v>8246</v>
      </c>
      <c r="I2290" s="12">
        <v>42736.663506944446</v>
      </c>
      <c r="J2290" s="12">
        <v>42696.663506944446</v>
      </c>
      <c r="K2290" t="b">
        <v>0</v>
      </c>
      <c r="L2290">
        <v>456</v>
      </c>
      <c r="M2290" t="b">
        <v>0</v>
      </c>
      <c r="N2290" s="15" t="s">
        <v>8308</v>
      </c>
      <c r="O2290" t="s">
        <v>8310</v>
      </c>
    </row>
    <row r="2291" spans="1:15" ht="48" x14ac:dyDescent="0.2">
      <c r="A2291">
        <v>708</v>
      </c>
      <c r="B2291" s="3" t="s">
        <v>709</v>
      </c>
      <c r="C2291" s="3" t="s">
        <v>4818</v>
      </c>
      <c r="D2291" s="6">
        <v>40000</v>
      </c>
      <c r="E2291" s="8">
        <v>8837</v>
      </c>
      <c r="F2291" t="s">
        <v>8220</v>
      </c>
      <c r="G2291" t="s">
        <v>8224</v>
      </c>
      <c r="H2291" t="s">
        <v>8246</v>
      </c>
      <c r="I2291" s="12">
        <v>41895.581018518518</v>
      </c>
      <c r="J2291" s="12">
        <v>41835.581018518518</v>
      </c>
      <c r="K2291" t="b">
        <v>0</v>
      </c>
      <c r="L2291">
        <v>369</v>
      </c>
      <c r="M2291" t="b">
        <v>0</v>
      </c>
      <c r="N2291" s="15" t="s">
        <v>8308</v>
      </c>
      <c r="O2291" t="s">
        <v>8310</v>
      </c>
    </row>
    <row r="2292" spans="1:15" ht="32" x14ac:dyDescent="0.2">
      <c r="A2292">
        <v>709</v>
      </c>
      <c r="B2292" s="3" t="s">
        <v>710</v>
      </c>
      <c r="C2292" s="3" t="s">
        <v>4819</v>
      </c>
      <c r="D2292" s="6">
        <v>15000</v>
      </c>
      <c r="E2292" s="8">
        <v>61</v>
      </c>
      <c r="F2292" t="s">
        <v>8220</v>
      </c>
      <c r="G2292" t="s">
        <v>8223</v>
      </c>
      <c r="H2292" t="s">
        <v>8245</v>
      </c>
      <c r="I2292" s="12">
        <v>41978.041192129633</v>
      </c>
      <c r="J2292" s="12">
        <v>41948.041192129633</v>
      </c>
      <c r="K2292" t="b">
        <v>0</v>
      </c>
      <c r="L2292">
        <v>2</v>
      </c>
      <c r="M2292" t="b">
        <v>0</v>
      </c>
      <c r="N2292" s="15" t="s">
        <v>8308</v>
      </c>
      <c r="O2292" t="s">
        <v>8310</v>
      </c>
    </row>
    <row r="2293" spans="1:15" ht="32" x14ac:dyDescent="0.2">
      <c r="A2293">
        <v>710</v>
      </c>
      <c r="B2293" s="3" t="s">
        <v>711</v>
      </c>
      <c r="C2293" s="3" t="s">
        <v>4820</v>
      </c>
      <c r="D2293" s="6">
        <v>1200</v>
      </c>
      <c r="E2293" s="8">
        <v>0</v>
      </c>
      <c r="F2293" t="s">
        <v>8220</v>
      </c>
      <c r="G2293" t="s">
        <v>8228</v>
      </c>
      <c r="H2293" t="s">
        <v>8250</v>
      </c>
      <c r="I2293" s="12">
        <v>41871.030555555553</v>
      </c>
      <c r="J2293" s="12">
        <v>41837.984976851854</v>
      </c>
      <c r="K2293" t="b">
        <v>0</v>
      </c>
      <c r="L2293">
        <v>0</v>
      </c>
      <c r="M2293" t="b">
        <v>0</v>
      </c>
      <c r="N2293" s="15" t="s">
        <v>8308</v>
      </c>
      <c r="O2293" t="s">
        <v>8310</v>
      </c>
    </row>
    <row r="2294" spans="1:15" ht="48" x14ac:dyDescent="0.2">
      <c r="A2294">
        <v>711</v>
      </c>
      <c r="B2294" s="3" t="s">
        <v>712</v>
      </c>
      <c r="C2294" s="3" t="s">
        <v>4821</v>
      </c>
      <c r="D2294" s="6">
        <v>100000</v>
      </c>
      <c r="E2294" s="8">
        <v>33791</v>
      </c>
      <c r="F2294" t="s">
        <v>8220</v>
      </c>
      <c r="G2294" t="s">
        <v>8232</v>
      </c>
      <c r="H2294" t="s">
        <v>8248</v>
      </c>
      <c r="I2294" s="12">
        <v>42718.500787037032</v>
      </c>
      <c r="J2294" s="12">
        <v>42678.459120370375</v>
      </c>
      <c r="K2294" t="b">
        <v>0</v>
      </c>
      <c r="L2294">
        <v>338</v>
      </c>
      <c r="M2294" t="b">
        <v>0</v>
      </c>
      <c r="N2294" s="15" t="s">
        <v>8308</v>
      </c>
      <c r="O2294" t="s">
        <v>8310</v>
      </c>
    </row>
    <row r="2295" spans="1:15" ht="48" x14ac:dyDescent="0.2">
      <c r="A2295">
        <v>712</v>
      </c>
      <c r="B2295" s="3" t="s">
        <v>713</v>
      </c>
      <c r="C2295" s="3" t="s">
        <v>4822</v>
      </c>
      <c r="D2295" s="6">
        <v>48500</v>
      </c>
      <c r="E2295" s="8">
        <v>105</v>
      </c>
      <c r="F2295" t="s">
        <v>8220</v>
      </c>
      <c r="G2295" t="s">
        <v>8223</v>
      </c>
      <c r="H2295" t="s">
        <v>8245</v>
      </c>
      <c r="I2295" s="12">
        <v>42414.680925925932</v>
      </c>
      <c r="J2295" s="12">
        <v>42384.680925925932</v>
      </c>
      <c r="K2295" t="b">
        <v>0</v>
      </c>
      <c r="L2295">
        <v>4</v>
      </c>
      <c r="M2295" t="b">
        <v>0</v>
      </c>
      <c r="N2295" s="15" t="s">
        <v>8308</v>
      </c>
      <c r="O2295" t="s">
        <v>8310</v>
      </c>
    </row>
    <row r="2296" spans="1:15" ht="48" x14ac:dyDescent="0.2">
      <c r="A2296">
        <v>713</v>
      </c>
      <c r="B2296" s="3" t="s">
        <v>714</v>
      </c>
      <c r="C2296" s="3" t="s">
        <v>4823</v>
      </c>
      <c r="D2296" s="6">
        <v>25000</v>
      </c>
      <c r="E2296" s="8">
        <v>199</v>
      </c>
      <c r="F2296" t="s">
        <v>8220</v>
      </c>
      <c r="G2296" t="s">
        <v>8236</v>
      </c>
      <c r="H2296" t="s">
        <v>8248</v>
      </c>
      <c r="I2296" s="12">
        <v>42526.529305555552</v>
      </c>
      <c r="J2296" s="12">
        <v>42496.529305555552</v>
      </c>
      <c r="K2296" t="b">
        <v>0</v>
      </c>
      <c r="L2296">
        <v>1</v>
      </c>
      <c r="M2296" t="b">
        <v>0</v>
      </c>
      <c r="N2296" s="15" t="s">
        <v>8308</v>
      </c>
      <c r="O2296" t="s">
        <v>8310</v>
      </c>
    </row>
    <row r="2297" spans="1:15" ht="48" x14ac:dyDescent="0.2">
      <c r="A2297">
        <v>714</v>
      </c>
      <c r="B2297" s="3" t="s">
        <v>715</v>
      </c>
      <c r="C2297" s="3" t="s">
        <v>4824</v>
      </c>
      <c r="D2297" s="6">
        <v>15000</v>
      </c>
      <c r="E2297" s="8">
        <v>2249</v>
      </c>
      <c r="F2297" t="s">
        <v>8220</v>
      </c>
      <c r="G2297" t="s">
        <v>8223</v>
      </c>
      <c r="H2297" t="s">
        <v>8245</v>
      </c>
      <c r="I2297" s="12">
        <v>42794.787986111114</v>
      </c>
      <c r="J2297" s="12">
        <v>42734.787986111114</v>
      </c>
      <c r="K2297" t="b">
        <v>0</v>
      </c>
      <c r="L2297">
        <v>28</v>
      </c>
      <c r="M2297" t="b">
        <v>0</v>
      </c>
      <c r="N2297" s="15" t="s">
        <v>8308</v>
      </c>
      <c r="O2297" t="s">
        <v>8310</v>
      </c>
    </row>
    <row r="2298" spans="1:15" ht="48" x14ac:dyDescent="0.2">
      <c r="A2298">
        <v>715</v>
      </c>
      <c r="B2298" s="3" t="s">
        <v>716</v>
      </c>
      <c r="C2298" s="3" t="s">
        <v>4825</v>
      </c>
      <c r="D2298" s="6">
        <v>27500</v>
      </c>
      <c r="E2298" s="8">
        <v>1389</v>
      </c>
      <c r="F2298" t="s">
        <v>8220</v>
      </c>
      <c r="G2298" t="s">
        <v>8223</v>
      </c>
      <c r="H2298" t="s">
        <v>8245</v>
      </c>
      <c r="I2298" s="12">
        <v>42313.132407407407</v>
      </c>
      <c r="J2298" s="12">
        <v>42273.090740740736</v>
      </c>
      <c r="K2298" t="b">
        <v>0</v>
      </c>
      <c r="L2298">
        <v>12</v>
      </c>
      <c r="M2298" t="b">
        <v>0</v>
      </c>
      <c r="N2298" s="15" t="s">
        <v>8308</v>
      </c>
      <c r="O2298" t="s">
        <v>8310</v>
      </c>
    </row>
    <row r="2299" spans="1:15" ht="48" x14ac:dyDescent="0.2">
      <c r="A2299">
        <v>716</v>
      </c>
      <c r="B2299" s="3" t="s">
        <v>717</v>
      </c>
      <c r="C2299" s="3" t="s">
        <v>4826</v>
      </c>
      <c r="D2299" s="6">
        <v>7000</v>
      </c>
      <c r="E2299" s="8">
        <v>715</v>
      </c>
      <c r="F2299" t="s">
        <v>8220</v>
      </c>
      <c r="G2299" t="s">
        <v>8223</v>
      </c>
      <c r="H2299" t="s">
        <v>8245</v>
      </c>
      <c r="I2299" s="12">
        <v>41974</v>
      </c>
      <c r="J2299" s="12">
        <v>41940.658645833333</v>
      </c>
      <c r="K2299" t="b">
        <v>0</v>
      </c>
      <c r="L2299">
        <v>16</v>
      </c>
      <c r="M2299" t="b">
        <v>0</v>
      </c>
      <c r="N2299" s="15" t="s">
        <v>8308</v>
      </c>
      <c r="O2299" t="s">
        <v>8310</v>
      </c>
    </row>
    <row r="2300" spans="1:15" ht="16" x14ac:dyDescent="0.2">
      <c r="A2300">
        <v>717</v>
      </c>
      <c r="B2300" s="3" t="s">
        <v>718</v>
      </c>
      <c r="C2300" s="3" t="s">
        <v>4827</v>
      </c>
      <c r="D2300" s="6">
        <v>100000</v>
      </c>
      <c r="E2300" s="8">
        <v>305</v>
      </c>
      <c r="F2300" t="s">
        <v>8220</v>
      </c>
      <c r="G2300" t="s">
        <v>8223</v>
      </c>
      <c r="H2300" t="s">
        <v>8245</v>
      </c>
      <c r="I2300" s="12">
        <v>41887.854189814818</v>
      </c>
      <c r="J2300" s="12">
        <v>41857.854189814818</v>
      </c>
      <c r="K2300" t="b">
        <v>0</v>
      </c>
      <c r="L2300">
        <v>4</v>
      </c>
      <c r="M2300" t="b">
        <v>0</v>
      </c>
      <c r="N2300" s="15" t="s">
        <v>8308</v>
      </c>
      <c r="O2300" t="s">
        <v>8310</v>
      </c>
    </row>
    <row r="2301" spans="1:15" ht="48" x14ac:dyDescent="0.2">
      <c r="A2301">
        <v>718</v>
      </c>
      <c r="B2301" s="3" t="s">
        <v>719</v>
      </c>
      <c r="C2301" s="3" t="s">
        <v>4828</v>
      </c>
      <c r="D2301" s="6">
        <v>12000</v>
      </c>
      <c r="E2301" s="8">
        <v>90</v>
      </c>
      <c r="F2301" t="s">
        <v>8220</v>
      </c>
      <c r="G2301" t="s">
        <v>8223</v>
      </c>
      <c r="H2301" t="s">
        <v>8245</v>
      </c>
      <c r="I2301" s="12">
        <v>42784.249305555553</v>
      </c>
      <c r="J2301" s="12">
        <v>42752.845451388886</v>
      </c>
      <c r="K2301" t="b">
        <v>0</v>
      </c>
      <c r="L2301">
        <v>4</v>
      </c>
      <c r="M2301" t="b">
        <v>0</v>
      </c>
      <c r="N2301" s="15" t="s">
        <v>8308</v>
      </c>
      <c r="O2301" t="s">
        <v>8310</v>
      </c>
    </row>
    <row r="2302" spans="1:15" ht="48" x14ac:dyDescent="0.2">
      <c r="A2302">
        <v>719</v>
      </c>
      <c r="B2302" s="3" t="s">
        <v>720</v>
      </c>
      <c r="C2302" s="3" t="s">
        <v>4829</v>
      </c>
      <c r="D2302" s="6">
        <v>15000</v>
      </c>
      <c r="E2302" s="8">
        <v>194</v>
      </c>
      <c r="F2302" t="s">
        <v>8220</v>
      </c>
      <c r="G2302" t="s">
        <v>8223</v>
      </c>
      <c r="H2302" t="s">
        <v>8245</v>
      </c>
      <c r="I2302" s="12">
        <v>42423.040231481486</v>
      </c>
      <c r="J2302" s="12">
        <v>42409.040231481486</v>
      </c>
      <c r="K2302" t="b">
        <v>0</v>
      </c>
      <c r="L2302">
        <v>10</v>
      </c>
      <c r="M2302" t="b">
        <v>0</v>
      </c>
      <c r="N2302" s="15" t="s">
        <v>8308</v>
      </c>
      <c r="O2302" t="s">
        <v>8310</v>
      </c>
    </row>
    <row r="2303" spans="1:15" ht="48" x14ac:dyDescent="0.2">
      <c r="A2303">
        <v>940</v>
      </c>
      <c r="B2303" s="3" t="s">
        <v>941</v>
      </c>
      <c r="C2303" s="3" t="s">
        <v>5050</v>
      </c>
      <c r="D2303" s="6">
        <v>9000</v>
      </c>
      <c r="E2303" s="8">
        <v>1544</v>
      </c>
      <c r="F2303" t="s">
        <v>8220</v>
      </c>
      <c r="G2303" t="s">
        <v>8223</v>
      </c>
      <c r="H2303" t="s">
        <v>8245</v>
      </c>
      <c r="I2303" s="12">
        <v>42227.008402777778</v>
      </c>
      <c r="J2303" s="12">
        <v>42182.008402777778</v>
      </c>
      <c r="K2303" t="b">
        <v>0</v>
      </c>
      <c r="L2303">
        <v>14</v>
      </c>
      <c r="M2303" t="b">
        <v>0</v>
      </c>
      <c r="N2303" s="15" t="s">
        <v>8308</v>
      </c>
      <c r="O2303" t="s">
        <v>8310</v>
      </c>
    </row>
    <row r="2304" spans="1:15" ht="48" x14ac:dyDescent="0.2">
      <c r="A2304">
        <v>941</v>
      </c>
      <c r="B2304" s="3" t="s">
        <v>942</v>
      </c>
      <c r="C2304" s="3" t="s">
        <v>5051</v>
      </c>
      <c r="D2304" s="6">
        <v>50000</v>
      </c>
      <c r="E2304" s="8">
        <v>1161</v>
      </c>
      <c r="F2304" t="s">
        <v>8220</v>
      </c>
      <c r="G2304" t="s">
        <v>8223</v>
      </c>
      <c r="H2304" t="s">
        <v>8245</v>
      </c>
      <c r="I2304" s="12">
        <v>42776.096585648149</v>
      </c>
      <c r="J2304" s="12">
        <v>42746.096585648149</v>
      </c>
      <c r="K2304" t="b">
        <v>0</v>
      </c>
      <c r="L2304">
        <v>31</v>
      </c>
      <c r="M2304" t="b">
        <v>0</v>
      </c>
      <c r="N2304" s="15" t="s">
        <v>8308</v>
      </c>
      <c r="O2304" t="s">
        <v>8310</v>
      </c>
    </row>
    <row r="2305" spans="1:15" ht="48" x14ac:dyDescent="0.2">
      <c r="A2305">
        <v>942</v>
      </c>
      <c r="B2305" s="3" t="s">
        <v>943</v>
      </c>
      <c r="C2305" s="3" t="s">
        <v>5052</v>
      </c>
      <c r="D2305" s="6">
        <v>7500</v>
      </c>
      <c r="E2305" s="8">
        <v>668</v>
      </c>
      <c r="F2305" t="s">
        <v>8220</v>
      </c>
      <c r="G2305" t="s">
        <v>8223</v>
      </c>
      <c r="H2305" t="s">
        <v>8245</v>
      </c>
      <c r="I2305" s="12">
        <v>42418.843287037031</v>
      </c>
      <c r="J2305" s="12">
        <v>42382.843287037031</v>
      </c>
      <c r="K2305" t="b">
        <v>0</v>
      </c>
      <c r="L2305">
        <v>16</v>
      </c>
      <c r="M2305" t="b">
        <v>0</v>
      </c>
      <c r="N2305" s="15" t="s">
        <v>8308</v>
      </c>
      <c r="O2305" t="s">
        <v>8310</v>
      </c>
    </row>
    <row r="2306" spans="1:15" ht="32" x14ac:dyDescent="0.2">
      <c r="A2306">
        <v>943</v>
      </c>
      <c r="B2306" s="3" t="s">
        <v>944</v>
      </c>
      <c r="C2306" s="3" t="s">
        <v>5053</v>
      </c>
      <c r="D2306" s="6">
        <v>3000</v>
      </c>
      <c r="E2306" s="8">
        <v>289</v>
      </c>
      <c r="F2306" t="s">
        <v>8220</v>
      </c>
      <c r="G2306" t="s">
        <v>8223</v>
      </c>
      <c r="H2306" t="s">
        <v>8245</v>
      </c>
      <c r="I2306" s="12">
        <v>42703.709548611107</v>
      </c>
      <c r="J2306" s="12">
        <v>42673.66788194445</v>
      </c>
      <c r="K2306" t="b">
        <v>0</v>
      </c>
      <c r="L2306">
        <v>12</v>
      </c>
      <c r="M2306" t="b">
        <v>0</v>
      </c>
      <c r="N2306" s="15" t="s">
        <v>8308</v>
      </c>
      <c r="O2306" t="s">
        <v>8310</v>
      </c>
    </row>
    <row r="2307" spans="1:15" ht="48" x14ac:dyDescent="0.2">
      <c r="A2307">
        <v>944</v>
      </c>
      <c r="B2307" s="3" t="s">
        <v>945</v>
      </c>
      <c r="C2307" s="3" t="s">
        <v>5054</v>
      </c>
      <c r="D2307" s="6">
        <v>50000</v>
      </c>
      <c r="E2307" s="8">
        <v>6663</v>
      </c>
      <c r="F2307" t="s">
        <v>8220</v>
      </c>
      <c r="G2307" t="s">
        <v>8223</v>
      </c>
      <c r="H2307" t="s">
        <v>8245</v>
      </c>
      <c r="I2307" s="12">
        <v>42478.583333333328</v>
      </c>
      <c r="J2307" s="12">
        <v>42444.583912037036</v>
      </c>
      <c r="K2307" t="b">
        <v>0</v>
      </c>
      <c r="L2307">
        <v>96</v>
      </c>
      <c r="M2307" t="b">
        <v>0</v>
      </c>
      <c r="N2307" s="15" t="s">
        <v>8308</v>
      </c>
      <c r="O2307" t="s">
        <v>8310</v>
      </c>
    </row>
    <row r="2308" spans="1:15" ht="48" x14ac:dyDescent="0.2">
      <c r="A2308">
        <v>945</v>
      </c>
      <c r="B2308" s="3" t="s">
        <v>946</v>
      </c>
      <c r="C2308" s="3" t="s">
        <v>5055</v>
      </c>
      <c r="D2308" s="6">
        <v>100000</v>
      </c>
      <c r="E2308" s="8">
        <v>2484</v>
      </c>
      <c r="F2308" t="s">
        <v>8220</v>
      </c>
      <c r="G2308" t="s">
        <v>8229</v>
      </c>
      <c r="H2308" t="s">
        <v>8248</v>
      </c>
      <c r="I2308" s="12">
        <v>42784.999305555553</v>
      </c>
      <c r="J2308" s="12">
        <v>42732.872986111113</v>
      </c>
      <c r="K2308" t="b">
        <v>0</v>
      </c>
      <c r="L2308">
        <v>16</v>
      </c>
      <c r="M2308" t="b">
        <v>0</v>
      </c>
      <c r="N2308" s="15" t="s">
        <v>8308</v>
      </c>
      <c r="O2308" t="s">
        <v>8310</v>
      </c>
    </row>
    <row r="2309" spans="1:15" ht="32" x14ac:dyDescent="0.2">
      <c r="A2309">
        <v>946</v>
      </c>
      <c r="B2309" s="3" t="s">
        <v>947</v>
      </c>
      <c r="C2309" s="3" t="s">
        <v>5056</v>
      </c>
      <c r="D2309" s="6">
        <v>15000</v>
      </c>
      <c r="E2309" s="8">
        <v>286</v>
      </c>
      <c r="F2309" t="s">
        <v>8220</v>
      </c>
      <c r="G2309" t="s">
        <v>8223</v>
      </c>
      <c r="H2309" t="s">
        <v>8245</v>
      </c>
      <c r="I2309" s="12">
        <v>42622.750555555554</v>
      </c>
      <c r="J2309" s="12">
        <v>42592.750555555554</v>
      </c>
      <c r="K2309" t="b">
        <v>0</v>
      </c>
      <c r="L2309">
        <v>5</v>
      </c>
      <c r="M2309" t="b">
        <v>0</v>
      </c>
      <c r="N2309" s="15" t="s">
        <v>8308</v>
      </c>
      <c r="O2309" t="s">
        <v>8310</v>
      </c>
    </row>
    <row r="2310" spans="1:15" ht="48" x14ac:dyDescent="0.2">
      <c r="A2310">
        <v>947</v>
      </c>
      <c r="B2310" s="3" t="s">
        <v>948</v>
      </c>
      <c r="C2310" s="3" t="s">
        <v>5057</v>
      </c>
      <c r="D2310" s="6">
        <v>850</v>
      </c>
      <c r="E2310" s="8">
        <v>0</v>
      </c>
      <c r="F2310" t="s">
        <v>8220</v>
      </c>
      <c r="G2310" t="s">
        <v>8223</v>
      </c>
      <c r="H2310" t="s">
        <v>8245</v>
      </c>
      <c r="I2310" s="12">
        <v>42551.781319444446</v>
      </c>
      <c r="J2310" s="12">
        <v>42491.781319444446</v>
      </c>
      <c r="K2310" t="b">
        <v>0</v>
      </c>
      <c r="L2310">
        <v>0</v>
      </c>
      <c r="M2310" t="b">
        <v>0</v>
      </c>
      <c r="N2310" s="15" t="s">
        <v>8308</v>
      </c>
      <c r="O2310" t="s">
        <v>8310</v>
      </c>
    </row>
    <row r="2311" spans="1:15" ht="48" x14ac:dyDescent="0.2">
      <c r="A2311">
        <v>948</v>
      </c>
      <c r="B2311" s="3" t="s">
        <v>949</v>
      </c>
      <c r="C2311" s="3" t="s">
        <v>5058</v>
      </c>
      <c r="D2311" s="6">
        <v>4000</v>
      </c>
      <c r="E2311" s="8">
        <v>480</v>
      </c>
      <c r="F2311" t="s">
        <v>8220</v>
      </c>
      <c r="G2311" t="s">
        <v>8232</v>
      </c>
      <c r="H2311" t="s">
        <v>8248</v>
      </c>
      <c r="I2311" s="12">
        <v>42441.828287037039</v>
      </c>
      <c r="J2311" s="12">
        <v>42411.828287037039</v>
      </c>
      <c r="K2311" t="b">
        <v>0</v>
      </c>
      <c r="L2311">
        <v>8</v>
      </c>
      <c r="M2311" t="b">
        <v>0</v>
      </c>
      <c r="N2311" s="15" t="s">
        <v>8308</v>
      </c>
      <c r="O2311" t="s">
        <v>8310</v>
      </c>
    </row>
    <row r="2312" spans="1:15" ht="48" x14ac:dyDescent="0.2">
      <c r="A2312">
        <v>949</v>
      </c>
      <c r="B2312" s="3" t="s">
        <v>950</v>
      </c>
      <c r="C2312" s="3" t="s">
        <v>5059</v>
      </c>
      <c r="D2312" s="6">
        <v>20000</v>
      </c>
      <c r="E2312" s="8">
        <v>273</v>
      </c>
      <c r="F2312" t="s">
        <v>8220</v>
      </c>
      <c r="G2312" t="s">
        <v>8235</v>
      </c>
      <c r="H2312" t="s">
        <v>8248</v>
      </c>
      <c r="I2312" s="12">
        <v>42421.043703703705</v>
      </c>
      <c r="J2312" s="12">
        <v>42361.043703703705</v>
      </c>
      <c r="K2312" t="b">
        <v>0</v>
      </c>
      <c r="L2312">
        <v>7</v>
      </c>
      <c r="M2312" t="b">
        <v>0</v>
      </c>
      <c r="N2312" s="15" t="s">
        <v>8308</v>
      </c>
      <c r="O2312" t="s">
        <v>8310</v>
      </c>
    </row>
    <row r="2313" spans="1:15" ht="48" x14ac:dyDescent="0.2">
      <c r="A2313">
        <v>950</v>
      </c>
      <c r="B2313" s="3" t="s">
        <v>951</v>
      </c>
      <c r="C2313" s="3" t="s">
        <v>5060</v>
      </c>
      <c r="D2313" s="6">
        <v>5000</v>
      </c>
      <c r="E2313" s="8">
        <v>1402</v>
      </c>
      <c r="F2313" t="s">
        <v>8220</v>
      </c>
      <c r="G2313" t="s">
        <v>8228</v>
      </c>
      <c r="H2313" t="s">
        <v>8250</v>
      </c>
      <c r="I2313" s="12">
        <v>42386.750706018516</v>
      </c>
      <c r="J2313" s="12">
        <v>42356.750706018516</v>
      </c>
      <c r="K2313" t="b">
        <v>0</v>
      </c>
      <c r="L2313">
        <v>24</v>
      </c>
      <c r="M2313" t="b">
        <v>0</v>
      </c>
      <c r="N2313" s="15" t="s">
        <v>8308</v>
      </c>
      <c r="O2313" t="s">
        <v>8310</v>
      </c>
    </row>
    <row r="2314" spans="1:15" ht="16" x14ac:dyDescent="0.2">
      <c r="A2314">
        <v>951</v>
      </c>
      <c r="B2314" s="3" t="s">
        <v>952</v>
      </c>
      <c r="C2314" s="3" t="s">
        <v>5061</v>
      </c>
      <c r="D2314" s="6">
        <v>50000</v>
      </c>
      <c r="E2314" s="8">
        <v>19195</v>
      </c>
      <c r="F2314" t="s">
        <v>8220</v>
      </c>
      <c r="G2314" t="s">
        <v>8223</v>
      </c>
      <c r="H2314" t="s">
        <v>8245</v>
      </c>
      <c r="I2314" s="12">
        <v>42525.653611111105</v>
      </c>
      <c r="J2314" s="12">
        <v>42480.653611111105</v>
      </c>
      <c r="K2314" t="b">
        <v>0</v>
      </c>
      <c r="L2314">
        <v>121</v>
      </c>
      <c r="M2314" t="b">
        <v>0</v>
      </c>
      <c r="N2314" s="15" t="s">
        <v>8308</v>
      </c>
      <c r="O2314" t="s">
        <v>8310</v>
      </c>
    </row>
    <row r="2315" spans="1:15" ht="32" x14ac:dyDescent="0.2">
      <c r="A2315">
        <v>952</v>
      </c>
      <c r="B2315" s="3" t="s">
        <v>953</v>
      </c>
      <c r="C2315" s="3" t="s">
        <v>5062</v>
      </c>
      <c r="D2315" s="6">
        <v>49000</v>
      </c>
      <c r="E2315" s="8">
        <v>19572</v>
      </c>
      <c r="F2315" t="s">
        <v>8220</v>
      </c>
      <c r="G2315" t="s">
        <v>8223</v>
      </c>
      <c r="H2315" t="s">
        <v>8245</v>
      </c>
      <c r="I2315" s="12">
        <v>42692.655231481483</v>
      </c>
      <c r="J2315" s="12">
        <v>42662.613564814819</v>
      </c>
      <c r="K2315" t="b">
        <v>0</v>
      </c>
      <c r="L2315">
        <v>196</v>
      </c>
      <c r="M2315" t="b">
        <v>0</v>
      </c>
      <c r="N2315" s="15" t="s">
        <v>8308</v>
      </c>
      <c r="O2315" t="s">
        <v>8310</v>
      </c>
    </row>
    <row r="2316" spans="1:15" ht="48" x14ac:dyDescent="0.2">
      <c r="A2316">
        <v>953</v>
      </c>
      <c r="B2316" s="3" t="s">
        <v>954</v>
      </c>
      <c r="C2316" s="3" t="s">
        <v>5063</v>
      </c>
      <c r="D2316" s="6">
        <v>15000</v>
      </c>
      <c r="E2316" s="8">
        <v>126</v>
      </c>
      <c r="F2316" t="s">
        <v>8220</v>
      </c>
      <c r="G2316" t="s">
        <v>8223</v>
      </c>
      <c r="H2316" t="s">
        <v>8245</v>
      </c>
      <c r="I2316" s="12">
        <v>42029.164340277777</v>
      </c>
      <c r="J2316" s="12">
        <v>41999.164340277777</v>
      </c>
      <c r="K2316" t="b">
        <v>0</v>
      </c>
      <c r="L2316">
        <v>5</v>
      </c>
      <c r="M2316" t="b">
        <v>0</v>
      </c>
      <c r="N2316" s="15" t="s">
        <v>8308</v>
      </c>
      <c r="O2316" t="s">
        <v>8310</v>
      </c>
    </row>
    <row r="2317" spans="1:15" ht="48" x14ac:dyDescent="0.2">
      <c r="A2317">
        <v>954</v>
      </c>
      <c r="B2317" s="3" t="s">
        <v>955</v>
      </c>
      <c r="C2317" s="3" t="s">
        <v>5064</v>
      </c>
      <c r="D2317" s="6">
        <v>15000</v>
      </c>
      <c r="E2317" s="8">
        <v>6511</v>
      </c>
      <c r="F2317" t="s">
        <v>8220</v>
      </c>
      <c r="G2317" t="s">
        <v>8223</v>
      </c>
      <c r="H2317" t="s">
        <v>8245</v>
      </c>
      <c r="I2317" s="12">
        <v>42236.833784722221</v>
      </c>
      <c r="J2317" s="12">
        <v>42194.833784722221</v>
      </c>
      <c r="K2317" t="b">
        <v>0</v>
      </c>
      <c r="L2317">
        <v>73</v>
      </c>
      <c r="M2317" t="b">
        <v>0</v>
      </c>
      <c r="N2317" s="15" t="s">
        <v>8308</v>
      </c>
      <c r="O2317" t="s">
        <v>8310</v>
      </c>
    </row>
    <row r="2318" spans="1:15" ht="48" x14ac:dyDescent="0.2">
      <c r="A2318">
        <v>955</v>
      </c>
      <c r="B2318" s="3" t="s">
        <v>956</v>
      </c>
      <c r="C2318" s="3" t="s">
        <v>5065</v>
      </c>
      <c r="D2318" s="6">
        <v>300000</v>
      </c>
      <c r="E2318" s="8">
        <v>16984</v>
      </c>
      <c r="F2318" t="s">
        <v>8220</v>
      </c>
      <c r="G2318" t="s">
        <v>8223</v>
      </c>
      <c r="H2318" t="s">
        <v>8245</v>
      </c>
      <c r="I2318" s="12">
        <v>42626.295138888891</v>
      </c>
      <c r="J2318" s="12">
        <v>42586.295138888891</v>
      </c>
      <c r="K2318" t="b">
        <v>0</v>
      </c>
      <c r="L2318">
        <v>93</v>
      </c>
      <c r="M2318" t="b">
        <v>0</v>
      </c>
      <c r="N2318" s="15" t="s">
        <v>8308</v>
      </c>
      <c r="O2318" t="s">
        <v>8310</v>
      </c>
    </row>
    <row r="2319" spans="1:15" ht="64" x14ac:dyDescent="0.2">
      <c r="A2319">
        <v>956</v>
      </c>
      <c r="B2319" s="3" t="s">
        <v>957</v>
      </c>
      <c r="C2319" s="3" t="s">
        <v>5066</v>
      </c>
      <c r="D2319" s="6">
        <v>50000</v>
      </c>
      <c r="E2319" s="8">
        <v>861</v>
      </c>
      <c r="F2319" t="s">
        <v>8220</v>
      </c>
      <c r="G2319" t="s">
        <v>8223</v>
      </c>
      <c r="H2319" t="s">
        <v>8245</v>
      </c>
      <c r="I2319" s="12">
        <v>42120.872210648144</v>
      </c>
      <c r="J2319" s="12">
        <v>42060.913877314815</v>
      </c>
      <c r="K2319" t="b">
        <v>0</v>
      </c>
      <c r="L2319">
        <v>17</v>
      </c>
      <c r="M2319" t="b">
        <v>0</v>
      </c>
      <c r="N2319" s="15" t="s">
        <v>8308</v>
      </c>
      <c r="O2319" t="s">
        <v>8310</v>
      </c>
    </row>
    <row r="2320" spans="1:15" ht="32" x14ac:dyDescent="0.2">
      <c r="A2320">
        <v>957</v>
      </c>
      <c r="B2320" s="3" t="s">
        <v>958</v>
      </c>
      <c r="C2320" s="3" t="s">
        <v>5067</v>
      </c>
      <c r="D2320" s="6">
        <v>12000</v>
      </c>
      <c r="E2320" s="8">
        <v>233</v>
      </c>
      <c r="F2320" t="s">
        <v>8220</v>
      </c>
      <c r="G2320" t="s">
        <v>8223</v>
      </c>
      <c r="H2320" t="s">
        <v>8245</v>
      </c>
      <c r="I2320" s="12">
        <v>42691.594131944439</v>
      </c>
      <c r="J2320" s="12">
        <v>42660.552465277782</v>
      </c>
      <c r="K2320" t="b">
        <v>0</v>
      </c>
      <c r="L2320">
        <v>7</v>
      </c>
      <c r="M2320" t="b">
        <v>0</v>
      </c>
      <c r="N2320" s="15" t="s">
        <v>8308</v>
      </c>
      <c r="O2320" t="s">
        <v>8310</v>
      </c>
    </row>
    <row r="2321" spans="1:15" ht="48" x14ac:dyDescent="0.2">
      <c r="A2321">
        <v>958</v>
      </c>
      <c r="B2321" s="3" t="s">
        <v>959</v>
      </c>
      <c r="C2321" s="3" t="s">
        <v>5068</v>
      </c>
      <c r="D2321" s="6">
        <v>7777</v>
      </c>
      <c r="E2321" s="8">
        <v>881</v>
      </c>
      <c r="F2321" t="s">
        <v>8220</v>
      </c>
      <c r="G2321" t="s">
        <v>8223</v>
      </c>
      <c r="H2321" t="s">
        <v>8245</v>
      </c>
      <c r="I2321" s="12">
        <v>42104.207638888889</v>
      </c>
      <c r="J2321" s="12">
        <v>42082.802812499998</v>
      </c>
      <c r="K2321" t="b">
        <v>0</v>
      </c>
      <c r="L2321">
        <v>17</v>
      </c>
      <c r="M2321" t="b">
        <v>0</v>
      </c>
      <c r="N2321" s="15" t="s">
        <v>8308</v>
      </c>
      <c r="O2321" t="s">
        <v>8310</v>
      </c>
    </row>
    <row r="2322" spans="1:15" ht="48" x14ac:dyDescent="0.2">
      <c r="A2322">
        <v>959</v>
      </c>
      <c r="B2322" s="3" t="s">
        <v>960</v>
      </c>
      <c r="C2322" s="3" t="s">
        <v>5069</v>
      </c>
      <c r="D2322" s="6">
        <v>50000</v>
      </c>
      <c r="E2322" s="8">
        <v>19430</v>
      </c>
      <c r="F2322" t="s">
        <v>8220</v>
      </c>
      <c r="G2322" t="s">
        <v>8223</v>
      </c>
      <c r="H2322" t="s">
        <v>8245</v>
      </c>
      <c r="I2322" s="12">
        <v>42023.174363425926</v>
      </c>
      <c r="J2322" s="12">
        <v>41993.174363425926</v>
      </c>
      <c r="K2322" t="b">
        <v>0</v>
      </c>
      <c r="L2322">
        <v>171</v>
      </c>
      <c r="M2322" t="b">
        <v>0</v>
      </c>
      <c r="N2322" s="15" t="s">
        <v>8308</v>
      </c>
      <c r="O2322" t="s">
        <v>8310</v>
      </c>
    </row>
    <row r="2323" spans="1:15" ht="48" x14ac:dyDescent="0.2">
      <c r="A2323">
        <v>960</v>
      </c>
      <c r="B2323" s="3" t="s">
        <v>961</v>
      </c>
      <c r="C2323" s="3" t="s">
        <v>5070</v>
      </c>
      <c r="D2323" s="6">
        <v>55650</v>
      </c>
      <c r="E2323" s="8">
        <v>25655</v>
      </c>
      <c r="F2323" t="s">
        <v>8220</v>
      </c>
      <c r="G2323" t="s">
        <v>8223</v>
      </c>
      <c r="H2323" t="s">
        <v>8245</v>
      </c>
      <c r="I2323" s="12">
        <v>42808.585127314815</v>
      </c>
      <c r="J2323" s="12">
        <v>42766.626793981486</v>
      </c>
      <c r="K2323" t="b">
        <v>0</v>
      </c>
      <c r="L2323">
        <v>188</v>
      </c>
      <c r="M2323" t="b">
        <v>0</v>
      </c>
      <c r="N2323" s="15" t="s">
        <v>8308</v>
      </c>
      <c r="O2323" t="s">
        <v>8310</v>
      </c>
    </row>
    <row r="2324" spans="1:15" ht="48" x14ac:dyDescent="0.2">
      <c r="A2324">
        <v>961</v>
      </c>
      <c r="B2324" s="3" t="s">
        <v>962</v>
      </c>
      <c r="C2324" s="3" t="s">
        <v>5071</v>
      </c>
      <c r="D2324" s="6">
        <v>95000</v>
      </c>
      <c r="E2324" s="8">
        <v>40079</v>
      </c>
      <c r="F2324" t="s">
        <v>8220</v>
      </c>
      <c r="G2324" t="s">
        <v>8223</v>
      </c>
      <c r="H2324" t="s">
        <v>8245</v>
      </c>
      <c r="I2324" s="12">
        <v>42786.791666666672</v>
      </c>
      <c r="J2324" s="12">
        <v>42740.693692129629</v>
      </c>
      <c r="K2324" t="b">
        <v>0</v>
      </c>
      <c r="L2324">
        <v>110</v>
      </c>
      <c r="M2324" t="b">
        <v>0</v>
      </c>
      <c r="N2324" s="15" t="s">
        <v>8308</v>
      </c>
      <c r="O2324" t="s">
        <v>8310</v>
      </c>
    </row>
    <row r="2325" spans="1:15" ht="48" x14ac:dyDescent="0.2">
      <c r="A2325">
        <v>962</v>
      </c>
      <c r="B2325" s="3" t="s">
        <v>963</v>
      </c>
      <c r="C2325" s="3" t="s">
        <v>5072</v>
      </c>
      <c r="D2325" s="6">
        <v>2500</v>
      </c>
      <c r="E2325" s="8">
        <v>712</v>
      </c>
      <c r="F2325" t="s">
        <v>8220</v>
      </c>
      <c r="G2325" t="s">
        <v>8223</v>
      </c>
      <c r="H2325" t="s">
        <v>8245</v>
      </c>
      <c r="I2325" s="12">
        <v>42411.712418981479</v>
      </c>
      <c r="J2325" s="12">
        <v>42373.712418981479</v>
      </c>
      <c r="K2325" t="b">
        <v>0</v>
      </c>
      <c r="L2325">
        <v>37</v>
      </c>
      <c r="M2325" t="b">
        <v>0</v>
      </c>
      <c r="N2325" s="15" t="s">
        <v>8308</v>
      </c>
      <c r="O2325" t="s">
        <v>8310</v>
      </c>
    </row>
    <row r="2326" spans="1:15" ht="32" x14ac:dyDescent="0.2">
      <c r="A2326">
        <v>963</v>
      </c>
      <c r="B2326" s="3" t="s">
        <v>964</v>
      </c>
      <c r="C2326" s="3" t="s">
        <v>5073</v>
      </c>
      <c r="D2326" s="6">
        <v>35000</v>
      </c>
      <c r="E2326" s="8">
        <v>377</v>
      </c>
      <c r="F2326" t="s">
        <v>8220</v>
      </c>
      <c r="G2326" t="s">
        <v>8223</v>
      </c>
      <c r="H2326" t="s">
        <v>8245</v>
      </c>
      <c r="I2326" s="12">
        <v>42660.635636574079</v>
      </c>
      <c r="J2326" s="12">
        <v>42625.635636574079</v>
      </c>
      <c r="K2326" t="b">
        <v>0</v>
      </c>
      <c r="L2326">
        <v>9</v>
      </c>
      <c r="M2326" t="b">
        <v>0</v>
      </c>
      <c r="N2326" s="15" t="s">
        <v>8308</v>
      </c>
      <c r="O2326" t="s">
        <v>8310</v>
      </c>
    </row>
    <row r="2327" spans="1:15" ht="48" x14ac:dyDescent="0.2">
      <c r="A2327">
        <v>964</v>
      </c>
      <c r="B2327" s="3" t="s">
        <v>965</v>
      </c>
      <c r="C2327" s="3" t="s">
        <v>5074</v>
      </c>
      <c r="D2327" s="6">
        <v>110000</v>
      </c>
      <c r="E2327" s="8">
        <v>879</v>
      </c>
      <c r="F2327" t="s">
        <v>8220</v>
      </c>
      <c r="G2327" t="s">
        <v>8228</v>
      </c>
      <c r="H2327" t="s">
        <v>8250</v>
      </c>
      <c r="I2327" s="12">
        <v>42248.628692129627</v>
      </c>
      <c r="J2327" s="12">
        <v>42208.628692129627</v>
      </c>
      <c r="K2327" t="b">
        <v>0</v>
      </c>
      <c r="L2327">
        <v>29</v>
      </c>
      <c r="M2327" t="b">
        <v>0</v>
      </c>
      <c r="N2327" s="15" t="s">
        <v>8308</v>
      </c>
      <c r="O2327" t="s">
        <v>8310</v>
      </c>
    </row>
    <row r="2328" spans="1:15" ht="48" x14ac:dyDescent="0.2">
      <c r="A2328">
        <v>965</v>
      </c>
      <c r="B2328" s="3" t="s">
        <v>966</v>
      </c>
      <c r="C2328" s="3" t="s">
        <v>5075</v>
      </c>
      <c r="D2328" s="6">
        <v>25000</v>
      </c>
      <c r="E2328" s="8">
        <v>298</v>
      </c>
      <c r="F2328" t="s">
        <v>8220</v>
      </c>
      <c r="G2328" t="s">
        <v>8223</v>
      </c>
      <c r="H2328" t="s">
        <v>8245</v>
      </c>
      <c r="I2328" s="12">
        <v>42669.165972222225</v>
      </c>
      <c r="J2328" s="12">
        <v>42637.016736111109</v>
      </c>
      <c r="K2328" t="b">
        <v>0</v>
      </c>
      <c r="L2328">
        <v>6</v>
      </c>
      <c r="M2328" t="b">
        <v>0</v>
      </c>
      <c r="N2328" s="15" t="s">
        <v>8308</v>
      </c>
      <c r="O2328" t="s">
        <v>8310</v>
      </c>
    </row>
    <row r="2329" spans="1:15" ht="48" x14ac:dyDescent="0.2">
      <c r="A2329">
        <v>966</v>
      </c>
      <c r="B2329" s="3" t="s">
        <v>967</v>
      </c>
      <c r="C2329" s="3" t="s">
        <v>5076</v>
      </c>
      <c r="D2329" s="6">
        <v>12000</v>
      </c>
      <c r="E2329" s="8">
        <v>1776</v>
      </c>
      <c r="F2329" t="s">
        <v>8220</v>
      </c>
      <c r="G2329" t="s">
        <v>8223</v>
      </c>
      <c r="H2329" t="s">
        <v>8245</v>
      </c>
      <c r="I2329" s="12">
        <v>42649.635787037041</v>
      </c>
      <c r="J2329" s="12">
        <v>42619.635787037041</v>
      </c>
      <c r="K2329" t="b">
        <v>0</v>
      </c>
      <c r="L2329">
        <v>30</v>
      </c>
      <c r="M2329" t="b">
        <v>0</v>
      </c>
      <c r="N2329" s="15" t="s">
        <v>8308</v>
      </c>
      <c r="O2329" t="s">
        <v>8310</v>
      </c>
    </row>
    <row r="2330" spans="1:15" ht="48" x14ac:dyDescent="0.2">
      <c r="A2330">
        <v>967</v>
      </c>
      <c r="B2330" s="3" t="s">
        <v>968</v>
      </c>
      <c r="C2330" s="3" t="s">
        <v>5077</v>
      </c>
      <c r="D2330" s="6">
        <v>20000</v>
      </c>
      <c r="E2330" s="8">
        <v>3562</v>
      </c>
      <c r="F2330" t="s">
        <v>8220</v>
      </c>
      <c r="G2330" t="s">
        <v>8223</v>
      </c>
      <c r="H2330" t="s">
        <v>8245</v>
      </c>
      <c r="I2330" s="12">
        <v>42482.21266203704</v>
      </c>
      <c r="J2330" s="12">
        <v>42422.254328703704</v>
      </c>
      <c r="K2330" t="b">
        <v>0</v>
      </c>
      <c r="L2330">
        <v>81</v>
      </c>
      <c r="M2330" t="b">
        <v>0</v>
      </c>
      <c r="N2330" s="15" t="s">
        <v>8308</v>
      </c>
      <c r="O2330" t="s">
        <v>8310</v>
      </c>
    </row>
    <row r="2331" spans="1:15" ht="48" x14ac:dyDescent="0.2">
      <c r="A2331">
        <v>968</v>
      </c>
      <c r="B2331" s="3" t="s">
        <v>969</v>
      </c>
      <c r="C2331" s="3" t="s">
        <v>5078</v>
      </c>
      <c r="D2331" s="6">
        <v>8000</v>
      </c>
      <c r="E2331" s="8">
        <v>106</v>
      </c>
      <c r="F2331" t="s">
        <v>8220</v>
      </c>
      <c r="G2331" t="s">
        <v>8223</v>
      </c>
      <c r="H2331" t="s">
        <v>8245</v>
      </c>
      <c r="I2331" s="12">
        <v>41866.847615740742</v>
      </c>
      <c r="J2331" s="12">
        <v>41836.847615740742</v>
      </c>
      <c r="K2331" t="b">
        <v>0</v>
      </c>
      <c r="L2331">
        <v>4</v>
      </c>
      <c r="M2331" t="b">
        <v>0</v>
      </c>
      <c r="N2331" s="15" t="s">
        <v>8308</v>
      </c>
      <c r="O2331" t="s">
        <v>8310</v>
      </c>
    </row>
    <row r="2332" spans="1:15" ht="32" x14ac:dyDescent="0.2">
      <c r="A2332">
        <v>969</v>
      </c>
      <c r="B2332" s="3" t="s">
        <v>970</v>
      </c>
      <c r="C2332" s="3" t="s">
        <v>5079</v>
      </c>
      <c r="D2332" s="6">
        <v>30000</v>
      </c>
      <c r="E2332" s="8">
        <v>14000</v>
      </c>
      <c r="F2332" t="s">
        <v>8220</v>
      </c>
      <c r="G2332" t="s">
        <v>8237</v>
      </c>
      <c r="H2332" t="s">
        <v>8255</v>
      </c>
      <c r="I2332" s="12">
        <v>42775.30332175926</v>
      </c>
      <c r="J2332" s="12">
        <v>42742.30332175926</v>
      </c>
      <c r="K2332" t="b">
        <v>0</v>
      </c>
      <c r="L2332">
        <v>11</v>
      </c>
      <c r="M2332" t="b">
        <v>0</v>
      </c>
      <c r="N2332" s="15" t="s">
        <v>8308</v>
      </c>
      <c r="O2332" t="s">
        <v>8310</v>
      </c>
    </row>
    <row r="2333" spans="1:15" ht="48" x14ac:dyDescent="0.2">
      <c r="A2333">
        <v>970</v>
      </c>
      <c r="B2333" s="3" t="s">
        <v>971</v>
      </c>
      <c r="C2333" s="3" t="s">
        <v>5080</v>
      </c>
      <c r="D2333" s="6">
        <v>5000</v>
      </c>
      <c r="E2333" s="8">
        <v>2296</v>
      </c>
      <c r="F2333" t="s">
        <v>8220</v>
      </c>
      <c r="G2333" t="s">
        <v>8228</v>
      </c>
      <c r="H2333" t="s">
        <v>8250</v>
      </c>
      <c r="I2333" s="12">
        <v>42758.207638888889</v>
      </c>
      <c r="J2333" s="12">
        <v>42721.220520833333</v>
      </c>
      <c r="K2333" t="b">
        <v>0</v>
      </c>
      <c r="L2333">
        <v>14</v>
      </c>
      <c r="M2333" t="b">
        <v>0</v>
      </c>
      <c r="N2333" s="15" t="s">
        <v>8308</v>
      </c>
      <c r="O2333" t="s">
        <v>8310</v>
      </c>
    </row>
    <row r="2334" spans="1:15" ht="48" x14ac:dyDescent="0.2">
      <c r="A2334">
        <v>971</v>
      </c>
      <c r="B2334" s="3" t="s">
        <v>972</v>
      </c>
      <c r="C2334" s="3" t="s">
        <v>5081</v>
      </c>
      <c r="D2334" s="6">
        <v>100000</v>
      </c>
      <c r="E2334" s="8">
        <v>226</v>
      </c>
      <c r="F2334" t="s">
        <v>8220</v>
      </c>
      <c r="G2334" t="s">
        <v>8223</v>
      </c>
      <c r="H2334" t="s">
        <v>8245</v>
      </c>
      <c r="I2334" s="12">
        <v>42156.709027777775</v>
      </c>
      <c r="J2334" s="12">
        <v>42111.709027777775</v>
      </c>
      <c r="K2334" t="b">
        <v>0</v>
      </c>
      <c r="L2334">
        <v>5</v>
      </c>
      <c r="M2334" t="b">
        <v>0</v>
      </c>
      <c r="N2334" s="15" t="s">
        <v>8308</v>
      </c>
      <c r="O2334" t="s">
        <v>8310</v>
      </c>
    </row>
    <row r="2335" spans="1:15" ht="48" x14ac:dyDescent="0.2">
      <c r="A2335">
        <v>972</v>
      </c>
      <c r="B2335" s="3" t="s">
        <v>973</v>
      </c>
      <c r="C2335" s="3" t="s">
        <v>5082</v>
      </c>
      <c r="D2335" s="6">
        <v>20000</v>
      </c>
      <c r="E2335" s="8">
        <v>6925</v>
      </c>
      <c r="F2335" t="s">
        <v>8220</v>
      </c>
      <c r="G2335" t="s">
        <v>8223</v>
      </c>
      <c r="H2335" t="s">
        <v>8245</v>
      </c>
      <c r="I2335" s="12">
        <v>41886.290972222225</v>
      </c>
      <c r="J2335" s="12">
        <v>41856.865717592591</v>
      </c>
      <c r="K2335" t="b">
        <v>0</v>
      </c>
      <c r="L2335">
        <v>45</v>
      </c>
      <c r="M2335" t="b">
        <v>0</v>
      </c>
      <c r="N2335" s="15" t="s">
        <v>8308</v>
      </c>
      <c r="O2335" t="s">
        <v>8310</v>
      </c>
    </row>
    <row r="2336" spans="1:15" ht="48" x14ac:dyDescent="0.2">
      <c r="A2336">
        <v>973</v>
      </c>
      <c r="B2336" s="3" t="s">
        <v>974</v>
      </c>
      <c r="C2336" s="3" t="s">
        <v>5083</v>
      </c>
      <c r="D2336" s="6">
        <v>20000</v>
      </c>
      <c r="E2336" s="8">
        <v>411</v>
      </c>
      <c r="F2336" t="s">
        <v>8220</v>
      </c>
      <c r="G2336" t="s">
        <v>8223</v>
      </c>
      <c r="H2336" t="s">
        <v>8245</v>
      </c>
      <c r="I2336" s="12">
        <v>42317.056631944448</v>
      </c>
      <c r="J2336" s="12">
        <v>42257.014965277776</v>
      </c>
      <c r="K2336" t="b">
        <v>0</v>
      </c>
      <c r="L2336">
        <v>8</v>
      </c>
      <c r="M2336" t="b">
        <v>0</v>
      </c>
      <c r="N2336" s="15" t="s">
        <v>8308</v>
      </c>
      <c r="O2336" t="s">
        <v>8310</v>
      </c>
    </row>
    <row r="2337" spans="1:15" ht="48" x14ac:dyDescent="0.2">
      <c r="A2337">
        <v>974</v>
      </c>
      <c r="B2337" s="3" t="s">
        <v>975</v>
      </c>
      <c r="C2337" s="3" t="s">
        <v>5084</v>
      </c>
      <c r="D2337" s="6">
        <v>50000</v>
      </c>
      <c r="E2337" s="8">
        <v>280</v>
      </c>
      <c r="F2337" t="s">
        <v>8220</v>
      </c>
      <c r="G2337" t="s">
        <v>8223</v>
      </c>
      <c r="H2337" t="s">
        <v>8245</v>
      </c>
      <c r="I2337" s="12">
        <v>42454.707824074074</v>
      </c>
      <c r="J2337" s="12">
        <v>42424.749490740738</v>
      </c>
      <c r="K2337" t="b">
        <v>0</v>
      </c>
      <c r="L2337">
        <v>3</v>
      </c>
      <c r="M2337" t="b">
        <v>0</v>
      </c>
      <c r="N2337" s="15" t="s">
        <v>8308</v>
      </c>
      <c r="O2337" t="s">
        <v>8310</v>
      </c>
    </row>
    <row r="2338" spans="1:15" ht="48" x14ac:dyDescent="0.2">
      <c r="A2338">
        <v>975</v>
      </c>
      <c r="B2338" s="3" t="s">
        <v>976</v>
      </c>
      <c r="C2338" s="3" t="s">
        <v>5085</v>
      </c>
      <c r="D2338" s="6">
        <v>100000</v>
      </c>
      <c r="E2338" s="8">
        <v>2607</v>
      </c>
      <c r="F2338" t="s">
        <v>8220</v>
      </c>
      <c r="G2338" t="s">
        <v>8223</v>
      </c>
      <c r="H2338" t="s">
        <v>8245</v>
      </c>
      <c r="I2338" s="12">
        <v>42549.696585648147</v>
      </c>
      <c r="J2338" s="12">
        <v>42489.696585648147</v>
      </c>
      <c r="K2338" t="b">
        <v>0</v>
      </c>
      <c r="L2338">
        <v>24</v>
      </c>
      <c r="M2338" t="b">
        <v>0</v>
      </c>
      <c r="N2338" s="15" t="s">
        <v>8308</v>
      </c>
      <c r="O2338" t="s">
        <v>8310</v>
      </c>
    </row>
    <row r="2339" spans="1:15" ht="48" x14ac:dyDescent="0.2">
      <c r="A2339">
        <v>976</v>
      </c>
      <c r="B2339" s="3" t="s">
        <v>977</v>
      </c>
      <c r="C2339" s="3" t="s">
        <v>5086</v>
      </c>
      <c r="D2339" s="6">
        <v>150000</v>
      </c>
      <c r="E2339" s="8">
        <v>2889</v>
      </c>
      <c r="F2339" t="s">
        <v>8220</v>
      </c>
      <c r="G2339" t="s">
        <v>8225</v>
      </c>
      <c r="H2339" t="s">
        <v>8247</v>
      </c>
      <c r="I2339" s="12">
        <v>42230.058993055558</v>
      </c>
      <c r="J2339" s="12">
        <v>42185.058993055558</v>
      </c>
      <c r="K2339" t="b">
        <v>0</v>
      </c>
      <c r="L2339">
        <v>18</v>
      </c>
      <c r="M2339" t="b">
        <v>0</v>
      </c>
      <c r="N2339" s="15" t="s">
        <v>8308</v>
      </c>
      <c r="O2339" t="s">
        <v>8310</v>
      </c>
    </row>
    <row r="2340" spans="1:15" ht="48" x14ac:dyDescent="0.2">
      <c r="A2340">
        <v>977</v>
      </c>
      <c r="B2340" s="3" t="s">
        <v>978</v>
      </c>
      <c r="C2340" s="3" t="s">
        <v>5087</v>
      </c>
      <c r="D2340" s="6">
        <v>2700</v>
      </c>
      <c r="E2340" s="8">
        <v>909</v>
      </c>
      <c r="F2340" t="s">
        <v>8220</v>
      </c>
      <c r="G2340" t="s">
        <v>8238</v>
      </c>
      <c r="H2340" t="s">
        <v>8248</v>
      </c>
      <c r="I2340" s="12">
        <v>42421.942094907412</v>
      </c>
      <c r="J2340" s="12">
        <v>42391.942094907412</v>
      </c>
      <c r="K2340" t="b">
        <v>0</v>
      </c>
      <c r="L2340">
        <v>12</v>
      </c>
      <c r="M2340" t="b">
        <v>0</v>
      </c>
      <c r="N2340" s="15" t="s">
        <v>8308</v>
      </c>
      <c r="O2340" t="s">
        <v>8310</v>
      </c>
    </row>
    <row r="2341" spans="1:15" ht="48" x14ac:dyDescent="0.2">
      <c r="A2341">
        <v>978</v>
      </c>
      <c r="B2341" s="3" t="s">
        <v>979</v>
      </c>
      <c r="C2341" s="3" t="s">
        <v>5088</v>
      </c>
      <c r="D2341" s="6">
        <v>172889</v>
      </c>
      <c r="E2341" s="8">
        <v>97273</v>
      </c>
      <c r="F2341" t="s">
        <v>8220</v>
      </c>
      <c r="G2341" t="s">
        <v>8234</v>
      </c>
      <c r="H2341" t="s">
        <v>8254</v>
      </c>
      <c r="I2341" s="12">
        <v>42425.309039351851</v>
      </c>
      <c r="J2341" s="12">
        <v>42395.309039351851</v>
      </c>
      <c r="K2341" t="b">
        <v>0</v>
      </c>
      <c r="L2341">
        <v>123</v>
      </c>
      <c r="M2341" t="b">
        <v>0</v>
      </c>
      <c r="N2341" s="15" t="s">
        <v>8308</v>
      </c>
      <c r="O2341" t="s">
        <v>8310</v>
      </c>
    </row>
    <row r="2342" spans="1:15" ht="48" x14ac:dyDescent="0.2">
      <c r="A2342">
        <v>979</v>
      </c>
      <c r="B2342" s="3" t="s">
        <v>980</v>
      </c>
      <c r="C2342" s="3" t="s">
        <v>5089</v>
      </c>
      <c r="D2342" s="6">
        <v>35000</v>
      </c>
      <c r="E2342" s="8">
        <v>28986.16</v>
      </c>
      <c r="F2342" t="s">
        <v>8220</v>
      </c>
      <c r="G2342" t="s">
        <v>8223</v>
      </c>
      <c r="H2342" t="s">
        <v>8245</v>
      </c>
      <c r="I2342" s="12">
        <v>42541.790972222225</v>
      </c>
      <c r="J2342" s="12">
        <v>42506.416990740734</v>
      </c>
      <c r="K2342" t="b">
        <v>0</v>
      </c>
      <c r="L2342">
        <v>96</v>
      </c>
      <c r="M2342" t="b">
        <v>0</v>
      </c>
      <c r="N2342" s="15" t="s">
        <v>8308</v>
      </c>
      <c r="O2342" t="s">
        <v>8310</v>
      </c>
    </row>
    <row r="2343" spans="1:15" ht="48" x14ac:dyDescent="0.2">
      <c r="A2343">
        <v>980</v>
      </c>
      <c r="B2343" s="3" t="s">
        <v>981</v>
      </c>
      <c r="C2343" s="3" t="s">
        <v>5090</v>
      </c>
      <c r="D2343" s="6">
        <v>10000</v>
      </c>
      <c r="E2343" s="8">
        <v>1486</v>
      </c>
      <c r="F2343" t="s">
        <v>8220</v>
      </c>
      <c r="G2343" t="s">
        <v>8223</v>
      </c>
      <c r="H2343" t="s">
        <v>8245</v>
      </c>
      <c r="I2343" s="12">
        <v>41973.945856481485</v>
      </c>
      <c r="J2343" s="12">
        <v>41928.904189814813</v>
      </c>
      <c r="K2343" t="b">
        <v>0</v>
      </c>
      <c r="L2343">
        <v>31</v>
      </c>
      <c r="M2343" t="b">
        <v>0</v>
      </c>
      <c r="N2343" s="15" t="s">
        <v>8308</v>
      </c>
      <c r="O2343" t="s">
        <v>8310</v>
      </c>
    </row>
    <row r="2344" spans="1:15" ht="48" x14ac:dyDescent="0.2">
      <c r="A2344">
        <v>981</v>
      </c>
      <c r="B2344" s="3" t="s">
        <v>982</v>
      </c>
      <c r="C2344" s="3" t="s">
        <v>5091</v>
      </c>
      <c r="D2344" s="6">
        <v>88888</v>
      </c>
      <c r="E2344" s="8">
        <v>11</v>
      </c>
      <c r="F2344" t="s">
        <v>8220</v>
      </c>
      <c r="G2344" t="s">
        <v>8223</v>
      </c>
      <c r="H2344" t="s">
        <v>8245</v>
      </c>
      <c r="I2344" s="12">
        <v>41860.947013888886</v>
      </c>
      <c r="J2344" s="12">
        <v>41830.947013888886</v>
      </c>
      <c r="K2344" t="b">
        <v>0</v>
      </c>
      <c r="L2344">
        <v>4</v>
      </c>
      <c r="M2344" t="b">
        <v>0</v>
      </c>
      <c r="N2344" s="15" t="s">
        <v>8308</v>
      </c>
      <c r="O2344" t="s">
        <v>8310</v>
      </c>
    </row>
    <row r="2345" spans="1:15" ht="32" x14ac:dyDescent="0.2">
      <c r="A2345">
        <v>982</v>
      </c>
      <c r="B2345" s="3" t="s">
        <v>983</v>
      </c>
      <c r="C2345" s="3" t="s">
        <v>5092</v>
      </c>
      <c r="D2345" s="6">
        <v>17500</v>
      </c>
      <c r="E2345" s="8">
        <v>3</v>
      </c>
      <c r="F2345" t="s">
        <v>8220</v>
      </c>
      <c r="G2345" t="s">
        <v>8223</v>
      </c>
      <c r="H2345" t="s">
        <v>8245</v>
      </c>
      <c r="I2345" s="12">
        <v>42645.753310185188</v>
      </c>
      <c r="J2345" s="12">
        <v>42615.753310185188</v>
      </c>
      <c r="K2345" t="b">
        <v>0</v>
      </c>
      <c r="L2345">
        <v>3</v>
      </c>
      <c r="M2345" t="b">
        <v>0</v>
      </c>
      <c r="N2345" s="15" t="s">
        <v>8308</v>
      </c>
      <c r="O2345" t="s">
        <v>8310</v>
      </c>
    </row>
    <row r="2346" spans="1:15" ht="48" x14ac:dyDescent="0.2">
      <c r="A2346">
        <v>983</v>
      </c>
      <c r="B2346" s="3" t="s">
        <v>984</v>
      </c>
      <c r="C2346" s="3" t="s">
        <v>5093</v>
      </c>
      <c r="D2346" s="6">
        <v>104219</v>
      </c>
      <c r="E2346" s="8">
        <v>30751</v>
      </c>
      <c r="F2346" t="s">
        <v>8220</v>
      </c>
      <c r="G2346" t="s">
        <v>8226</v>
      </c>
      <c r="H2346" t="s">
        <v>8248</v>
      </c>
      <c r="I2346" s="12">
        <v>42605.870833333334</v>
      </c>
      <c r="J2346" s="12">
        <v>42574.667650462965</v>
      </c>
      <c r="K2346" t="b">
        <v>0</v>
      </c>
      <c r="L2346">
        <v>179</v>
      </c>
      <c r="M2346" t="b">
        <v>0</v>
      </c>
      <c r="N2346" s="15" t="s">
        <v>8308</v>
      </c>
      <c r="O2346" t="s">
        <v>8310</v>
      </c>
    </row>
    <row r="2347" spans="1:15" ht="80" x14ac:dyDescent="0.2">
      <c r="A2347">
        <v>984</v>
      </c>
      <c r="B2347" s="3" t="s">
        <v>985</v>
      </c>
      <c r="C2347" s="3" t="s">
        <v>5094</v>
      </c>
      <c r="D2347" s="6">
        <v>10000</v>
      </c>
      <c r="E2347" s="8">
        <v>106</v>
      </c>
      <c r="F2347" t="s">
        <v>8220</v>
      </c>
      <c r="G2347" t="s">
        <v>8223</v>
      </c>
      <c r="H2347" t="s">
        <v>8245</v>
      </c>
      <c r="I2347" s="12">
        <v>42091.074166666673</v>
      </c>
      <c r="J2347" s="12">
        <v>42061.11583333333</v>
      </c>
      <c r="K2347" t="b">
        <v>0</v>
      </c>
      <c r="L2347">
        <v>3</v>
      </c>
      <c r="M2347" t="b">
        <v>0</v>
      </c>
      <c r="N2347" s="15" t="s">
        <v>8308</v>
      </c>
      <c r="O2347" t="s">
        <v>8310</v>
      </c>
    </row>
    <row r="2348" spans="1:15" ht="48" x14ac:dyDescent="0.2">
      <c r="A2348">
        <v>985</v>
      </c>
      <c r="B2348" s="3" t="s">
        <v>986</v>
      </c>
      <c r="C2348" s="3" t="s">
        <v>5095</v>
      </c>
      <c r="D2348" s="6">
        <v>30000</v>
      </c>
      <c r="E2348" s="8">
        <v>1888</v>
      </c>
      <c r="F2348" t="s">
        <v>8220</v>
      </c>
      <c r="G2348" t="s">
        <v>8235</v>
      </c>
      <c r="H2348" t="s">
        <v>8248</v>
      </c>
      <c r="I2348" s="12">
        <v>42369.958333333328</v>
      </c>
      <c r="J2348" s="12">
        <v>42339.967708333337</v>
      </c>
      <c r="K2348" t="b">
        <v>0</v>
      </c>
      <c r="L2348">
        <v>23</v>
      </c>
      <c r="M2348" t="b">
        <v>0</v>
      </c>
      <c r="N2348" s="15" t="s">
        <v>8308</v>
      </c>
      <c r="O2348" t="s">
        <v>8310</v>
      </c>
    </row>
    <row r="2349" spans="1:15" ht="48" x14ac:dyDescent="0.2">
      <c r="A2349">
        <v>986</v>
      </c>
      <c r="B2349" s="3" t="s">
        <v>987</v>
      </c>
      <c r="C2349" s="3" t="s">
        <v>5096</v>
      </c>
      <c r="D2349" s="6">
        <v>20000</v>
      </c>
      <c r="E2349" s="8">
        <v>2550</v>
      </c>
      <c r="F2349" t="s">
        <v>8220</v>
      </c>
      <c r="G2349" t="s">
        <v>8224</v>
      </c>
      <c r="H2349" t="s">
        <v>8246</v>
      </c>
      <c r="I2349" s="12">
        <v>42379</v>
      </c>
      <c r="J2349" s="12">
        <v>42324.767361111109</v>
      </c>
      <c r="K2349" t="b">
        <v>0</v>
      </c>
      <c r="L2349">
        <v>23</v>
      </c>
      <c r="M2349" t="b">
        <v>0</v>
      </c>
      <c r="N2349" s="15" t="s">
        <v>8308</v>
      </c>
      <c r="O2349" t="s">
        <v>8310</v>
      </c>
    </row>
    <row r="2350" spans="1:15" ht="48" x14ac:dyDescent="0.2">
      <c r="A2350">
        <v>987</v>
      </c>
      <c r="B2350" s="3" t="s">
        <v>988</v>
      </c>
      <c r="C2350" s="3" t="s">
        <v>5097</v>
      </c>
      <c r="D2350" s="6">
        <v>50000</v>
      </c>
      <c r="E2350" s="8">
        <v>6610</v>
      </c>
      <c r="F2350" t="s">
        <v>8220</v>
      </c>
      <c r="G2350" t="s">
        <v>8232</v>
      </c>
      <c r="H2350" t="s">
        <v>8248</v>
      </c>
      <c r="I2350" s="12">
        <v>41813.294560185182</v>
      </c>
      <c r="J2350" s="12">
        <v>41773.294560185182</v>
      </c>
      <c r="K2350" t="b">
        <v>0</v>
      </c>
      <c r="L2350">
        <v>41</v>
      </c>
      <c r="M2350" t="b">
        <v>0</v>
      </c>
      <c r="N2350" s="15" t="s">
        <v>8308</v>
      </c>
      <c r="O2350" t="s">
        <v>8310</v>
      </c>
    </row>
    <row r="2351" spans="1:15" ht="48" x14ac:dyDescent="0.2">
      <c r="A2351">
        <v>988</v>
      </c>
      <c r="B2351" s="3" t="s">
        <v>989</v>
      </c>
      <c r="C2351" s="3" t="s">
        <v>5098</v>
      </c>
      <c r="D2351" s="6">
        <v>5000</v>
      </c>
      <c r="E2351" s="8">
        <v>0</v>
      </c>
      <c r="F2351" t="s">
        <v>8220</v>
      </c>
      <c r="G2351" t="s">
        <v>8236</v>
      </c>
      <c r="H2351" t="s">
        <v>8248</v>
      </c>
      <c r="I2351" s="12">
        <v>42644.356770833328</v>
      </c>
      <c r="J2351" s="12">
        <v>42614.356770833328</v>
      </c>
      <c r="K2351" t="b">
        <v>0</v>
      </c>
      <c r="L2351">
        <v>0</v>
      </c>
      <c r="M2351" t="b">
        <v>0</v>
      </c>
      <c r="N2351" s="15" t="s">
        <v>8308</v>
      </c>
      <c r="O2351" t="s">
        <v>8310</v>
      </c>
    </row>
    <row r="2352" spans="1:15" ht="16" x14ac:dyDescent="0.2">
      <c r="A2352">
        <v>989</v>
      </c>
      <c r="B2352" s="3" t="s">
        <v>990</v>
      </c>
      <c r="C2352" s="3" t="s">
        <v>5099</v>
      </c>
      <c r="D2352" s="6">
        <v>10000</v>
      </c>
      <c r="E2352" s="8">
        <v>1677</v>
      </c>
      <c r="F2352" t="s">
        <v>8220</v>
      </c>
      <c r="G2352" t="s">
        <v>8223</v>
      </c>
      <c r="H2352" t="s">
        <v>8245</v>
      </c>
      <c r="I2352" s="12">
        <v>42641.933969907404</v>
      </c>
      <c r="J2352" s="12">
        <v>42611.933969907404</v>
      </c>
      <c r="K2352" t="b">
        <v>0</v>
      </c>
      <c r="L2352">
        <v>32</v>
      </c>
      <c r="M2352" t="b">
        <v>0</v>
      </c>
      <c r="N2352" s="15" t="s">
        <v>8308</v>
      </c>
      <c r="O2352" t="s">
        <v>8310</v>
      </c>
    </row>
    <row r="2353" spans="1:15" ht="48" x14ac:dyDescent="0.2">
      <c r="A2353">
        <v>990</v>
      </c>
      <c r="B2353" s="3" t="s">
        <v>991</v>
      </c>
      <c r="C2353" s="3" t="s">
        <v>5100</v>
      </c>
      <c r="D2353" s="6">
        <v>25000</v>
      </c>
      <c r="E2353" s="8">
        <v>26</v>
      </c>
      <c r="F2353" t="s">
        <v>8220</v>
      </c>
      <c r="G2353" t="s">
        <v>8223</v>
      </c>
      <c r="H2353" t="s">
        <v>8245</v>
      </c>
      <c r="I2353" s="12">
        <v>41885.784305555557</v>
      </c>
      <c r="J2353" s="12">
        <v>41855.784305555557</v>
      </c>
      <c r="K2353" t="b">
        <v>0</v>
      </c>
      <c r="L2353">
        <v>2</v>
      </c>
      <c r="M2353" t="b">
        <v>0</v>
      </c>
      <c r="N2353" s="15" t="s">
        <v>8308</v>
      </c>
      <c r="O2353" t="s">
        <v>8310</v>
      </c>
    </row>
    <row r="2354" spans="1:15" ht="80" x14ac:dyDescent="0.2">
      <c r="A2354">
        <v>991</v>
      </c>
      <c r="B2354" s="3" t="s">
        <v>992</v>
      </c>
      <c r="C2354" s="3" t="s">
        <v>5101</v>
      </c>
      <c r="D2354" s="6">
        <v>5000</v>
      </c>
      <c r="E2354" s="8">
        <v>212</v>
      </c>
      <c r="F2354" t="s">
        <v>8220</v>
      </c>
      <c r="G2354" t="s">
        <v>8224</v>
      </c>
      <c r="H2354" t="s">
        <v>8246</v>
      </c>
      <c r="I2354" s="12">
        <v>42563.785416666666</v>
      </c>
      <c r="J2354" s="12">
        <v>42538.75680555556</v>
      </c>
      <c r="K2354" t="b">
        <v>0</v>
      </c>
      <c r="L2354">
        <v>7</v>
      </c>
      <c r="M2354" t="b">
        <v>0</v>
      </c>
      <c r="N2354" s="15" t="s">
        <v>8308</v>
      </c>
      <c r="O2354" t="s">
        <v>8310</v>
      </c>
    </row>
    <row r="2355" spans="1:15" ht="48" x14ac:dyDescent="0.2">
      <c r="A2355">
        <v>992</v>
      </c>
      <c r="B2355" s="3" t="s">
        <v>993</v>
      </c>
      <c r="C2355" s="3" t="s">
        <v>5102</v>
      </c>
      <c r="D2355" s="6">
        <v>100000</v>
      </c>
      <c r="E2355" s="8">
        <v>467</v>
      </c>
      <c r="F2355" t="s">
        <v>8220</v>
      </c>
      <c r="G2355" t="s">
        <v>8223</v>
      </c>
      <c r="H2355" t="s">
        <v>8245</v>
      </c>
      <c r="I2355" s="12">
        <v>42497.883321759262</v>
      </c>
      <c r="J2355" s="12">
        <v>42437.924988425926</v>
      </c>
      <c r="K2355" t="b">
        <v>0</v>
      </c>
      <c r="L2355">
        <v>4</v>
      </c>
      <c r="M2355" t="b">
        <v>0</v>
      </c>
      <c r="N2355" s="15" t="s">
        <v>8308</v>
      </c>
      <c r="O2355" t="s">
        <v>8310</v>
      </c>
    </row>
    <row r="2356" spans="1:15" ht="48" x14ac:dyDescent="0.2">
      <c r="A2356">
        <v>993</v>
      </c>
      <c r="B2356" s="3" t="s">
        <v>994</v>
      </c>
      <c r="C2356" s="3" t="s">
        <v>5103</v>
      </c>
      <c r="D2356" s="6">
        <v>70000</v>
      </c>
      <c r="E2356" s="8">
        <v>17561</v>
      </c>
      <c r="F2356" t="s">
        <v>8220</v>
      </c>
      <c r="G2356" t="s">
        <v>8223</v>
      </c>
      <c r="H2356" t="s">
        <v>8245</v>
      </c>
      <c r="I2356" s="12">
        <v>42686.208333333328</v>
      </c>
      <c r="J2356" s="12">
        <v>42652.964907407411</v>
      </c>
      <c r="K2356" t="b">
        <v>0</v>
      </c>
      <c r="L2356">
        <v>196</v>
      </c>
      <c r="M2356" t="b">
        <v>0</v>
      </c>
      <c r="N2356" s="15" t="s">
        <v>8308</v>
      </c>
      <c r="O2356" t="s">
        <v>8310</v>
      </c>
    </row>
    <row r="2357" spans="1:15" ht="64" x14ac:dyDescent="0.2">
      <c r="A2357">
        <v>994</v>
      </c>
      <c r="B2357" s="3" t="s">
        <v>995</v>
      </c>
      <c r="C2357" s="3" t="s">
        <v>5104</v>
      </c>
      <c r="D2357" s="6">
        <v>200000</v>
      </c>
      <c r="E2357" s="8">
        <v>4669</v>
      </c>
      <c r="F2357" t="s">
        <v>8220</v>
      </c>
      <c r="G2357" t="s">
        <v>8223</v>
      </c>
      <c r="H2357" t="s">
        <v>8245</v>
      </c>
      <c r="I2357" s="12">
        <v>41973.957638888889</v>
      </c>
      <c r="J2357" s="12">
        <v>41921.263078703705</v>
      </c>
      <c r="K2357" t="b">
        <v>0</v>
      </c>
      <c r="L2357">
        <v>11</v>
      </c>
      <c r="M2357" t="b">
        <v>0</v>
      </c>
      <c r="N2357" s="15" t="s">
        <v>8308</v>
      </c>
      <c r="O2357" t="s">
        <v>8310</v>
      </c>
    </row>
    <row r="2358" spans="1:15" ht="48" x14ac:dyDescent="0.2">
      <c r="A2358">
        <v>995</v>
      </c>
      <c r="B2358" s="3" t="s">
        <v>996</v>
      </c>
      <c r="C2358" s="3" t="s">
        <v>5105</v>
      </c>
      <c r="D2358" s="6">
        <v>10000</v>
      </c>
      <c r="E2358" s="8">
        <v>726</v>
      </c>
      <c r="F2358" t="s">
        <v>8220</v>
      </c>
      <c r="G2358" t="s">
        <v>8223</v>
      </c>
      <c r="H2358" t="s">
        <v>8245</v>
      </c>
      <c r="I2358" s="12">
        <v>41972.666666666672</v>
      </c>
      <c r="J2358" s="12">
        <v>41947.940740740742</v>
      </c>
      <c r="K2358" t="b">
        <v>0</v>
      </c>
      <c r="L2358">
        <v>9</v>
      </c>
      <c r="M2358" t="b">
        <v>0</v>
      </c>
      <c r="N2358" s="15" t="s">
        <v>8308</v>
      </c>
      <c r="O2358" t="s">
        <v>8310</v>
      </c>
    </row>
    <row r="2359" spans="1:15" ht="32" x14ac:dyDescent="0.2">
      <c r="A2359">
        <v>996</v>
      </c>
      <c r="B2359" s="3" t="s">
        <v>997</v>
      </c>
      <c r="C2359" s="3" t="s">
        <v>5106</v>
      </c>
      <c r="D2359" s="6">
        <v>4000</v>
      </c>
      <c r="E2359" s="8">
        <v>65</v>
      </c>
      <c r="F2359" t="s">
        <v>8220</v>
      </c>
      <c r="G2359" t="s">
        <v>8223</v>
      </c>
      <c r="H2359" t="s">
        <v>8245</v>
      </c>
      <c r="I2359" s="12">
        <v>41847.643750000003</v>
      </c>
      <c r="J2359" s="12">
        <v>41817.866435185184</v>
      </c>
      <c r="K2359" t="b">
        <v>0</v>
      </c>
      <c r="L2359">
        <v>5</v>
      </c>
      <c r="M2359" t="b">
        <v>0</v>
      </c>
      <c r="N2359" s="15" t="s">
        <v>8308</v>
      </c>
      <c r="O2359" t="s">
        <v>8310</v>
      </c>
    </row>
    <row r="2360" spans="1:15" ht="32" x14ac:dyDescent="0.2">
      <c r="A2360">
        <v>997</v>
      </c>
      <c r="B2360" s="3" t="s">
        <v>998</v>
      </c>
      <c r="C2360" s="3" t="s">
        <v>5107</v>
      </c>
      <c r="D2360" s="6">
        <v>5000</v>
      </c>
      <c r="E2360" s="8">
        <v>65</v>
      </c>
      <c r="F2360" t="s">
        <v>8220</v>
      </c>
      <c r="G2360" t="s">
        <v>8223</v>
      </c>
      <c r="H2360" t="s">
        <v>8245</v>
      </c>
      <c r="I2360" s="12">
        <v>41971.144641203704</v>
      </c>
      <c r="J2360" s="12">
        <v>41941.10297453704</v>
      </c>
      <c r="K2360" t="b">
        <v>0</v>
      </c>
      <c r="L2360">
        <v>8</v>
      </c>
      <c r="M2360" t="b">
        <v>0</v>
      </c>
      <c r="N2360" s="15" t="s">
        <v>8308</v>
      </c>
      <c r="O2360" t="s">
        <v>8310</v>
      </c>
    </row>
    <row r="2361" spans="1:15" ht="32" x14ac:dyDescent="0.2">
      <c r="A2361">
        <v>998</v>
      </c>
      <c r="B2361" s="3" t="s">
        <v>999</v>
      </c>
      <c r="C2361" s="3" t="s">
        <v>5108</v>
      </c>
      <c r="D2361" s="6">
        <v>60000</v>
      </c>
      <c r="E2361" s="8">
        <v>35135</v>
      </c>
      <c r="F2361" t="s">
        <v>8220</v>
      </c>
      <c r="G2361" t="s">
        <v>8228</v>
      </c>
      <c r="H2361" t="s">
        <v>8250</v>
      </c>
      <c r="I2361" s="12">
        <v>42327.210659722223</v>
      </c>
      <c r="J2361" s="12">
        <v>42282.168993055559</v>
      </c>
      <c r="K2361" t="b">
        <v>0</v>
      </c>
      <c r="L2361">
        <v>229</v>
      </c>
      <c r="M2361" t="b">
        <v>0</v>
      </c>
      <c r="N2361" s="15" t="s">
        <v>8308</v>
      </c>
      <c r="O2361" t="s">
        <v>8310</v>
      </c>
    </row>
    <row r="2362" spans="1:15" ht="48" x14ac:dyDescent="0.2">
      <c r="A2362">
        <v>999</v>
      </c>
      <c r="B2362" s="3" t="s">
        <v>1000</v>
      </c>
      <c r="C2362" s="3" t="s">
        <v>5109</v>
      </c>
      <c r="D2362" s="6">
        <v>150000</v>
      </c>
      <c r="E2362" s="8">
        <v>11683</v>
      </c>
      <c r="F2362" t="s">
        <v>8220</v>
      </c>
      <c r="G2362" t="s">
        <v>8228</v>
      </c>
      <c r="H2362" t="s">
        <v>8250</v>
      </c>
      <c r="I2362" s="12">
        <v>41956.334722222222</v>
      </c>
      <c r="J2362" s="12">
        <v>41926.29965277778</v>
      </c>
      <c r="K2362" t="b">
        <v>0</v>
      </c>
      <c r="L2362">
        <v>40</v>
      </c>
      <c r="M2362" t="b">
        <v>0</v>
      </c>
      <c r="N2362" s="15" t="s">
        <v>8308</v>
      </c>
      <c r="O2362" t="s">
        <v>8310</v>
      </c>
    </row>
    <row r="2363" spans="1:15" ht="48" x14ac:dyDescent="0.2">
      <c r="A2363">
        <v>1000</v>
      </c>
      <c r="B2363" s="3" t="s">
        <v>1001</v>
      </c>
      <c r="C2363" s="3" t="s">
        <v>5110</v>
      </c>
      <c r="D2363" s="6">
        <v>894700</v>
      </c>
      <c r="E2363" s="8">
        <v>19824</v>
      </c>
      <c r="F2363" t="s">
        <v>8219</v>
      </c>
      <c r="G2363" t="s">
        <v>8223</v>
      </c>
      <c r="H2363" t="s">
        <v>8245</v>
      </c>
      <c r="I2363" s="12">
        <v>42809.018055555556</v>
      </c>
      <c r="J2363" s="12">
        <v>42749.059722222228</v>
      </c>
      <c r="K2363" t="b">
        <v>0</v>
      </c>
      <c r="L2363">
        <v>6</v>
      </c>
      <c r="M2363" t="b">
        <v>0</v>
      </c>
      <c r="N2363" s="15" t="s">
        <v>8308</v>
      </c>
      <c r="O2363" t="s">
        <v>8310</v>
      </c>
    </row>
    <row r="2364" spans="1:15" ht="48" x14ac:dyDescent="0.2">
      <c r="A2364">
        <v>1001</v>
      </c>
      <c r="B2364" s="3" t="s">
        <v>1002</v>
      </c>
      <c r="C2364" s="3" t="s">
        <v>5111</v>
      </c>
      <c r="D2364" s="6">
        <v>5000</v>
      </c>
      <c r="E2364" s="8">
        <v>5200</v>
      </c>
      <c r="F2364" t="s">
        <v>8219</v>
      </c>
      <c r="G2364" t="s">
        <v>8224</v>
      </c>
      <c r="H2364" t="s">
        <v>8246</v>
      </c>
      <c r="I2364" s="12">
        <v>42765.720057870371</v>
      </c>
      <c r="J2364" s="12">
        <v>42720.720057870371</v>
      </c>
      <c r="K2364" t="b">
        <v>0</v>
      </c>
      <c r="L2364">
        <v>4</v>
      </c>
      <c r="M2364" t="b">
        <v>0</v>
      </c>
      <c r="N2364" s="15" t="s">
        <v>8308</v>
      </c>
      <c r="O2364" t="s">
        <v>8310</v>
      </c>
    </row>
    <row r="2365" spans="1:15" ht="48" x14ac:dyDescent="0.2">
      <c r="A2365">
        <v>1002</v>
      </c>
      <c r="B2365" s="3" t="s">
        <v>1003</v>
      </c>
      <c r="C2365" s="3" t="s">
        <v>5112</v>
      </c>
      <c r="D2365" s="6">
        <v>9999</v>
      </c>
      <c r="E2365" s="8">
        <v>2960</v>
      </c>
      <c r="F2365" t="s">
        <v>8219</v>
      </c>
      <c r="G2365" t="s">
        <v>8223</v>
      </c>
      <c r="H2365" t="s">
        <v>8245</v>
      </c>
      <c r="I2365" s="12">
        <v>42355.249305555553</v>
      </c>
      <c r="J2365" s="12">
        <v>42325.684189814812</v>
      </c>
      <c r="K2365" t="b">
        <v>0</v>
      </c>
      <c r="L2365">
        <v>22</v>
      </c>
      <c r="M2365" t="b">
        <v>0</v>
      </c>
      <c r="N2365" s="15" t="s">
        <v>8308</v>
      </c>
      <c r="O2365" t="s">
        <v>8310</v>
      </c>
    </row>
    <row r="2366" spans="1:15" ht="48" x14ac:dyDescent="0.2">
      <c r="A2366">
        <v>1003</v>
      </c>
      <c r="B2366" s="3" t="s">
        <v>1004</v>
      </c>
      <c r="C2366" s="3" t="s">
        <v>5113</v>
      </c>
      <c r="D2366" s="6">
        <v>20000</v>
      </c>
      <c r="E2366" s="8">
        <v>3211</v>
      </c>
      <c r="F2366" t="s">
        <v>8219</v>
      </c>
      <c r="G2366" t="s">
        <v>8229</v>
      </c>
      <c r="H2366" t="s">
        <v>8248</v>
      </c>
      <c r="I2366" s="12">
        <v>42810.667372685188</v>
      </c>
      <c r="J2366" s="12">
        <v>42780.709039351852</v>
      </c>
      <c r="K2366" t="b">
        <v>0</v>
      </c>
      <c r="L2366">
        <v>15</v>
      </c>
      <c r="M2366" t="b">
        <v>0</v>
      </c>
      <c r="N2366" s="15" t="s">
        <v>8308</v>
      </c>
      <c r="O2366" t="s">
        <v>8310</v>
      </c>
    </row>
    <row r="2367" spans="1:15" ht="32" x14ac:dyDescent="0.2">
      <c r="A2367">
        <v>1004</v>
      </c>
      <c r="B2367" s="3" t="s">
        <v>1005</v>
      </c>
      <c r="C2367" s="3" t="s">
        <v>5114</v>
      </c>
      <c r="D2367" s="6">
        <v>25000</v>
      </c>
      <c r="E2367" s="8">
        <v>20552</v>
      </c>
      <c r="F2367" t="s">
        <v>8219</v>
      </c>
      <c r="G2367" t="s">
        <v>8223</v>
      </c>
      <c r="H2367" t="s">
        <v>8245</v>
      </c>
      <c r="I2367" s="12">
        <v>42418.708645833336</v>
      </c>
      <c r="J2367" s="12">
        <v>42388.708645833336</v>
      </c>
      <c r="K2367" t="b">
        <v>0</v>
      </c>
      <c r="L2367">
        <v>95</v>
      </c>
      <c r="M2367" t="b">
        <v>0</v>
      </c>
      <c r="N2367" s="15" t="s">
        <v>8308</v>
      </c>
      <c r="O2367" t="s">
        <v>8310</v>
      </c>
    </row>
    <row r="2368" spans="1:15" ht="32" x14ac:dyDescent="0.2">
      <c r="A2368">
        <v>1005</v>
      </c>
      <c r="B2368" s="3" t="s">
        <v>1006</v>
      </c>
      <c r="C2368" s="3" t="s">
        <v>5115</v>
      </c>
      <c r="D2368" s="6">
        <v>200000</v>
      </c>
      <c r="E2368" s="8">
        <v>150102</v>
      </c>
      <c r="F2368" t="s">
        <v>8219</v>
      </c>
      <c r="G2368" t="s">
        <v>8223</v>
      </c>
      <c r="H2368" t="s">
        <v>8245</v>
      </c>
      <c r="I2368" s="12">
        <v>42307.624803240738</v>
      </c>
      <c r="J2368" s="12">
        <v>42276.624803240738</v>
      </c>
      <c r="K2368" t="b">
        <v>0</v>
      </c>
      <c r="L2368">
        <v>161</v>
      </c>
      <c r="M2368" t="b">
        <v>0</v>
      </c>
      <c r="N2368" s="15" t="s">
        <v>8308</v>
      </c>
      <c r="O2368" t="s">
        <v>8310</v>
      </c>
    </row>
    <row r="2369" spans="1:15" ht="48" x14ac:dyDescent="0.2">
      <c r="A2369">
        <v>1006</v>
      </c>
      <c r="B2369" s="3" t="s">
        <v>1007</v>
      </c>
      <c r="C2369" s="3" t="s">
        <v>5116</v>
      </c>
      <c r="D2369" s="6">
        <v>4000</v>
      </c>
      <c r="E2369" s="8">
        <v>234</v>
      </c>
      <c r="F2369" t="s">
        <v>8219</v>
      </c>
      <c r="G2369" t="s">
        <v>8223</v>
      </c>
      <c r="H2369" t="s">
        <v>8245</v>
      </c>
      <c r="I2369" s="12">
        <v>41985.299305555556</v>
      </c>
      <c r="J2369" s="12">
        <v>41977.040185185186</v>
      </c>
      <c r="K2369" t="b">
        <v>0</v>
      </c>
      <c r="L2369">
        <v>8</v>
      </c>
      <c r="M2369" t="b">
        <v>0</v>
      </c>
      <c r="N2369" s="15" t="s">
        <v>8308</v>
      </c>
      <c r="O2369" t="s">
        <v>8310</v>
      </c>
    </row>
    <row r="2370" spans="1:15" ht="48" x14ac:dyDescent="0.2">
      <c r="A2370">
        <v>1007</v>
      </c>
      <c r="B2370" s="3" t="s">
        <v>1008</v>
      </c>
      <c r="C2370" s="3" t="s">
        <v>5117</v>
      </c>
      <c r="D2370" s="6">
        <v>30000</v>
      </c>
      <c r="E2370" s="8">
        <v>13296</v>
      </c>
      <c r="F2370" t="s">
        <v>8219</v>
      </c>
      <c r="G2370" t="s">
        <v>8223</v>
      </c>
      <c r="H2370" t="s">
        <v>8245</v>
      </c>
      <c r="I2370" s="12">
        <v>42718.6252662037</v>
      </c>
      <c r="J2370" s="12">
        <v>42676.583599537036</v>
      </c>
      <c r="K2370" t="b">
        <v>0</v>
      </c>
      <c r="L2370">
        <v>76</v>
      </c>
      <c r="M2370" t="b">
        <v>0</v>
      </c>
      <c r="N2370" s="15" t="s">
        <v>8308</v>
      </c>
      <c r="O2370" t="s">
        <v>8310</v>
      </c>
    </row>
    <row r="2371" spans="1:15" ht="48" x14ac:dyDescent="0.2">
      <c r="A2371">
        <v>1008</v>
      </c>
      <c r="B2371" s="3" t="s">
        <v>1009</v>
      </c>
      <c r="C2371" s="3" t="s">
        <v>5118</v>
      </c>
      <c r="D2371" s="6">
        <v>93500</v>
      </c>
      <c r="E2371" s="8">
        <v>250</v>
      </c>
      <c r="F2371" t="s">
        <v>8219</v>
      </c>
      <c r="G2371" t="s">
        <v>8237</v>
      </c>
      <c r="H2371" t="s">
        <v>8255</v>
      </c>
      <c r="I2371" s="12">
        <v>42732.809201388889</v>
      </c>
      <c r="J2371" s="12">
        <v>42702.809201388889</v>
      </c>
      <c r="K2371" t="b">
        <v>0</v>
      </c>
      <c r="L2371">
        <v>1</v>
      </c>
      <c r="M2371" t="b">
        <v>0</v>
      </c>
      <c r="N2371" s="15" t="s">
        <v>8308</v>
      </c>
      <c r="O2371" t="s">
        <v>8310</v>
      </c>
    </row>
    <row r="2372" spans="1:15" ht="48" x14ac:dyDescent="0.2">
      <c r="A2372">
        <v>1009</v>
      </c>
      <c r="B2372" s="3" t="s">
        <v>1010</v>
      </c>
      <c r="C2372" s="3" t="s">
        <v>5119</v>
      </c>
      <c r="D2372" s="6">
        <v>50000</v>
      </c>
      <c r="E2372" s="8">
        <v>6565</v>
      </c>
      <c r="F2372" t="s">
        <v>8219</v>
      </c>
      <c r="G2372" t="s">
        <v>8223</v>
      </c>
      <c r="H2372" t="s">
        <v>8245</v>
      </c>
      <c r="I2372" s="12">
        <v>42540.604699074072</v>
      </c>
      <c r="J2372" s="12">
        <v>42510.604699074072</v>
      </c>
      <c r="K2372" t="b">
        <v>0</v>
      </c>
      <c r="L2372">
        <v>101</v>
      </c>
      <c r="M2372" t="b">
        <v>0</v>
      </c>
      <c r="N2372" s="15" t="s">
        <v>8308</v>
      </c>
      <c r="O2372" t="s">
        <v>8310</v>
      </c>
    </row>
    <row r="2373" spans="1:15" ht="48" x14ac:dyDescent="0.2">
      <c r="A2373">
        <v>1010</v>
      </c>
      <c r="B2373" s="3" t="s">
        <v>1011</v>
      </c>
      <c r="C2373" s="3" t="s">
        <v>5120</v>
      </c>
      <c r="D2373" s="6">
        <v>115250</v>
      </c>
      <c r="E2373" s="8">
        <v>220</v>
      </c>
      <c r="F2373" t="s">
        <v>8219</v>
      </c>
      <c r="G2373" t="s">
        <v>8223</v>
      </c>
      <c r="H2373" t="s">
        <v>8245</v>
      </c>
      <c r="I2373" s="12">
        <v>42618.124305555553</v>
      </c>
      <c r="J2373" s="12">
        <v>42561.829421296294</v>
      </c>
      <c r="K2373" t="b">
        <v>0</v>
      </c>
      <c r="L2373">
        <v>4</v>
      </c>
      <c r="M2373" t="b">
        <v>0</v>
      </c>
      <c r="N2373" s="15" t="s">
        <v>8308</v>
      </c>
      <c r="O2373" t="s">
        <v>8310</v>
      </c>
    </row>
    <row r="2374" spans="1:15" ht="48" x14ac:dyDescent="0.2">
      <c r="A2374">
        <v>1011</v>
      </c>
      <c r="B2374" s="3" t="s">
        <v>1012</v>
      </c>
      <c r="C2374" s="3" t="s">
        <v>5121</v>
      </c>
      <c r="D2374" s="6">
        <v>20000</v>
      </c>
      <c r="E2374" s="8">
        <v>75</v>
      </c>
      <c r="F2374" t="s">
        <v>8219</v>
      </c>
      <c r="G2374" t="s">
        <v>8223</v>
      </c>
      <c r="H2374" t="s">
        <v>8245</v>
      </c>
      <c r="I2374" s="12">
        <v>41991.898090277777</v>
      </c>
      <c r="J2374" s="12">
        <v>41946.898090277777</v>
      </c>
      <c r="K2374" t="b">
        <v>0</v>
      </c>
      <c r="L2374">
        <v>1</v>
      </c>
      <c r="M2374" t="b">
        <v>0</v>
      </c>
      <c r="N2374" s="15" t="s">
        <v>8308</v>
      </c>
      <c r="O2374" t="s">
        <v>8310</v>
      </c>
    </row>
    <row r="2375" spans="1:15" ht="48" x14ac:dyDescent="0.2">
      <c r="A2375">
        <v>1012</v>
      </c>
      <c r="B2375" s="3" t="s">
        <v>1013</v>
      </c>
      <c r="C2375" s="3" t="s">
        <v>5122</v>
      </c>
      <c r="D2375" s="6">
        <v>5000</v>
      </c>
      <c r="E2375" s="8">
        <v>1076751.05</v>
      </c>
      <c r="F2375" t="s">
        <v>8219</v>
      </c>
      <c r="G2375" t="s">
        <v>8223</v>
      </c>
      <c r="H2375" t="s">
        <v>8245</v>
      </c>
      <c r="I2375" s="12">
        <v>42759.440416666665</v>
      </c>
      <c r="J2375" s="12">
        <v>42714.440416666665</v>
      </c>
      <c r="K2375" t="b">
        <v>0</v>
      </c>
      <c r="L2375">
        <v>775</v>
      </c>
      <c r="M2375" t="b">
        <v>0</v>
      </c>
      <c r="N2375" s="15" t="s">
        <v>8308</v>
      </c>
      <c r="O2375" t="s">
        <v>8310</v>
      </c>
    </row>
    <row r="2376" spans="1:15" ht="48" x14ac:dyDescent="0.2">
      <c r="A2376">
        <v>1013</v>
      </c>
      <c r="B2376" s="3" t="s">
        <v>1014</v>
      </c>
      <c r="C2376" s="3" t="s">
        <v>5123</v>
      </c>
      <c r="D2376" s="6">
        <v>25000</v>
      </c>
      <c r="E2376" s="8">
        <v>8632</v>
      </c>
      <c r="F2376" t="s">
        <v>8219</v>
      </c>
      <c r="G2376" t="s">
        <v>8223</v>
      </c>
      <c r="H2376" t="s">
        <v>8245</v>
      </c>
      <c r="I2376" s="12">
        <v>42367.833333333328</v>
      </c>
      <c r="J2376" s="12">
        <v>42339.833981481483</v>
      </c>
      <c r="K2376" t="b">
        <v>0</v>
      </c>
      <c r="L2376">
        <v>90</v>
      </c>
      <c r="M2376" t="b">
        <v>0</v>
      </c>
      <c r="N2376" s="15" t="s">
        <v>8308</v>
      </c>
      <c r="O2376" t="s">
        <v>8310</v>
      </c>
    </row>
    <row r="2377" spans="1:15" ht="32" x14ac:dyDescent="0.2">
      <c r="A2377">
        <v>1014</v>
      </c>
      <c r="B2377" s="3" t="s">
        <v>1015</v>
      </c>
      <c r="C2377" s="3" t="s">
        <v>5124</v>
      </c>
      <c r="D2377" s="6">
        <v>10000</v>
      </c>
      <c r="E2377" s="8">
        <v>3060</v>
      </c>
      <c r="F2377" t="s">
        <v>8219</v>
      </c>
      <c r="G2377" t="s">
        <v>8223</v>
      </c>
      <c r="H2377" t="s">
        <v>8245</v>
      </c>
      <c r="I2377" s="12">
        <v>42005.002488425926</v>
      </c>
      <c r="J2377" s="12">
        <v>41955.002488425926</v>
      </c>
      <c r="K2377" t="b">
        <v>0</v>
      </c>
      <c r="L2377">
        <v>16</v>
      </c>
      <c r="M2377" t="b">
        <v>0</v>
      </c>
      <c r="N2377" s="15" t="s">
        <v>8308</v>
      </c>
      <c r="O2377" t="s">
        <v>8310</v>
      </c>
    </row>
    <row r="2378" spans="1:15" ht="32" x14ac:dyDescent="0.2">
      <c r="A2378">
        <v>1015</v>
      </c>
      <c r="B2378" s="3" t="s">
        <v>1016</v>
      </c>
      <c r="C2378" s="3" t="s">
        <v>5125</v>
      </c>
      <c r="D2378" s="6">
        <v>9000</v>
      </c>
      <c r="E2378" s="8">
        <v>240</v>
      </c>
      <c r="F2378" t="s">
        <v>8219</v>
      </c>
      <c r="G2378" t="s">
        <v>8239</v>
      </c>
      <c r="H2378" t="s">
        <v>8256</v>
      </c>
      <c r="I2378" s="12">
        <v>42333.920081018514</v>
      </c>
      <c r="J2378" s="12">
        <v>42303.878414351857</v>
      </c>
      <c r="K2378" t="b">
        <v>0</v>
      </c>
      <c r="L2378">
        <v>6</v>
      </c>
      <c r="M2378" t="b">
        <v>0</v>
      </c>
      <c r="N2378" s="15" t="s">
        <v>8308</v>
      </c>
      <c r="O2378" t="s">
        <v>8310</v>
      </c>
    </row>
    <row r="2379" spans="1:15" ht="48" x14ac:dyDescent="0.2">
      <c r="A2379">
        <v>1016</v>
      </c>
      <c r="B2379" s="3" t="s">
        <v>1017</v>
      </c>
      <c r="C2379" s="3" t="s">
        <v>5126</v>
      </c>
      <c r="D2379" s="6">
        <v>100000</v>
      </c>
      <c r="E2379" s="8">
        <v>2842</v>
      </c>
      <c r="F2379" t="s">
        <v>8219</v>
      </c>
      <c r="G2379" t="s">
        <v>8223</v>
      </c>
      <c r="H2379" t="s">
        <v>8245</v>
      </c>
      <c r="I2379" s="12">
        <v>42467.065462962957</v>
      </c>
      <c r="J2379" s="12">
        <v>42422.107129629629</v>
      </c>
      <c r="K2379" t="b">
        <v>0</v>
      </c>
      <c r="L2379">
        <v>38</v>
      </c>
      <c r="M2379" t="b">
        <v>0</v>
      </c>
      <c r="N2379" s="15" t="s">
        <v>8308</v>
      </c>
      <c r="O2379" t="s">
        <v>8310</v>
      </c>
    </row>
    <row r="2380" spans="1:15" ht="48" x14ac:dyDescent="0.2">
      <c r="A2380">
        <v>1017</v>
      </c>
      <c r="B2380" s="3" t="s">
        <v>1018</v>
      </c>
      <c r="C2380" s="3" t="s">
        <v>5127</v>
      </c>
      <c r="D2380" s="6">
        <v>250000</v>
      </c>
      <c r="E2380" s="8">
        <v>57197</v>
      </c>
      <c r="F2380" t="s">
        <v>8219</v>
      </c>
      <c r="G2380" t="s">
        <v>8223</v>
      </c>
      <c r="H2380" t="s">
        <v>8245</v>
      </c>
      <c r="I2380" s="12">
        <v>42329.716840277775</v>
      </c>
      <c r="J2380" s="12">
        <v>42289.675173611111</v>
      </c>
      <c r="K2380" t="b">
        <v>0</v>
      </c>
      <c r="L2380">
        <v>355</v>
      </c>
      <c r="M2380" t="b">
        <v>0</v>
      </c>
      <c r="N2380" s="15" t="s">
        <v>8308</v>
      </c>
      <c r="O2380" t="s">
        <v>8310</v>
      </c>
    </row>
    <row r="2381" spans="1:15" ht="48" x14ac:dyDescent="0.2">
      <c r="A2381">
        <v>1018</v>
      </c>
      <c r="B2381" s="3" t="s">
        <v>1019</v>
      </c>
      <c r="C2381" s="3" t="s">
        <v>5128</v>
      </c>
      <c r="D2381" s="6">
        <v>20000</v>
      </c>
      <c r="E2381" s="8">
        <v>621</v>
      </c>
      <c r="F2381" t="s">
        <v>8219</v>
      </c>
      <c r="G2381" t="s">
        <v>8223</v>
      </c>
      <c r="H2381" t="s">
        <v>8245</v>
      </c>
      <c r="I2381" s="12">
        <v>42565.492280092592</v>
      </c>
      <c r="J2381" s="12">
        <v>42535.492280092592</v>
      </c>
      <c r="K2381" t="b">
        <v>0</v>
      </c>
      <c r="L2381">
        <v>7</v>
      </c>
      <c r="M2381" t="b">
        <v>0</v>
      </c>
      <c r="N2381" s="15" t="s">
        <v>8308</v>
      </c>
      <c r="O2381" t="s">
        <v>8310</v>
      </c>
    </row>
    <row r="2382" spans="1:15" ht="32" x14ac:dyDescent="0.2">
      <c r="A2382">
        <v>1019</v>
      </c>
      <c r="B2382" s="3" t="s">
        <v>1020</v>
      </c>
      <c r="C2382" s="3" t="s">
        <v>5129</v>
      </c>
      <c r="D2382" s="6">
        <v>45000</v>
      </c>
      <c r="E2382" s="8">
        <v>21300</v>
      </c>
      <c r="F2382" t="s">
        <v>8219</v>
      </c>
      <c r="G2382" t="s">
        <v>8223</v>
      </c>
      <c r="H2382" t="s">
        <v>8245</v>
      </c>
      <c r="I2382" s="12">
        <v>42039.973946759259</v>
      </c>
      <c r="J2382" s="12">
        <v>42009.973946759259</v>
      </c>
      <c r="K2382" t="b">
        <v>0</v>
      </c>
      <c r="L2382">
        <v>400</v>
      </c>
      <c r="M2382" t="b">
        <v>0</v>
      </c>
      <c r="N2382" s="15" t="s">
        <v>8308</v>
      </c>
      <c r="O2382" t="s">
        <v>8310</v>
      </c>
    </row>
    <row r="2383" spans="1:15" ht="48" x14ac:dyDescent="0.2">
      <c r="A2383">
        <v>1304</v>
      </c>
      <c r="B2383" s="3" t="s">
        <v>1305</v>
      </c>
      <c r="C2383" s="3" t="s">
        <v>5414</v>
      </c>
      <c r="D2383" s="6">
        <v>40000</v>
      </c>
      <c r="E2383" s="8">
        <v>15851</v>
      </c>
      <c r="F2383" t="s">
        <v>8219</v>
      </c>
      <c r="G2383" t="s">
        <v>8224</v>
      </c>
      <c r="H2383" t="s">
        <v>8246</v>
      </c>
      <c r="I2383" s="12">
        <v>42807.152835648143</v>
      </c>
      <c r="J2383" s="12">
        <v>42747.194502314815</v>
      </c>
      <c r="K2383" t="b">
        <v>0</v>
      </c>
      <c r="L2383">
        <v>104</v>
      </c>
      <c r="M2383" t="b">
        <v>0</v>
      </c>
      <c r="N2383" s="15" t="s">
        <v>8308</v>
      </c>
      <c r="O2383" t="s">
        <v>8310</v>
      </c>
    </row>
    <row r="2384" spans="1:15" ht="48" x14ac:dyDescent="0.2">
      <c r="A2384">
        <v>1305</v>
      </c>
      <c r="B2384" s="3" t="s">
        <v>1306</v>
      </c>
      <c r="C2384" s="3" t="s">
        <v>5415</v>
      </c>
      <c r="D2384" s="6">
        <v>30000</v>
      </c>
      <c r="E2384" s="8">
        <v>7793</v>
      </c>
      <c r="F2384" t="s">
        <v>8219</v>
      </c>
      <c r="G2384" t="s">
        <v>8223</v>
      </c>
      <c r="H2384" t="s">
        <v>8245</v>
      </c>
      <c r="I2384" s="12">
        <v>42572.729166666672</v>
      </c>
      <c r="J2384" s="12">
        <v>42543.665601851855</v>
      </c>
      <c r="K2384" t="b">
        <v>0</v>
      </c>
      <c r="L2384">
        <v>86</v>
      </c>
      <c r="M2384" t="b">
        <v>0</v>
      </c>
      <c r="N2384" s="15" t="s">
        <v>8308</v>
      </c>
      <c r="O2384" t="s">
        <v>8310</v>
      </c>
    </row>
    <row r="2385" spans="1:15" ht="64" x14ac:dyDescent="0.2">
      <c r="A2385">
        <v>1306</v>
      </c>
      <c r="B2385" s="3" t="s">
        <v>1307</v>
      </c>
      <c r="C2385" s="3" t="s">
        <v>5416</v>
      </c>
      <c r="D2385" s="6">
        <v>110000</v>
      </c>
      <c r="E2385" s="8">
        <v>71771</v>
      </c>
      <c r="F2385" t="s">
        <v>8219</v>
      </c>
      <c r="G2385" t="s">
        <v>8223</v>
      </c>
      <c r="H2385" t="s">
        <v>8245</v>
      </c>
      <c r="I2385" s="12">
        <v>41977.457569444443</v>
      </c>
      <c r="J2385" s="12">
        <v>41947.457569444443</v>
      </c>
      <c r="K2385" t="b">
        <v>0</v>
      </c>
      <c r="L2385">
        <v>356</v>
      </c>
      <c r="M2385" t="b">
        <v>0</v>
      </c>
      <c r="N2385" s="15" t="s">
        <v>8308</v>
      </c>
      <c r="O2385" t="s">
        <v>8310</v>
      </c>
    </row>
    <row r="2386" spans="1:15" ht="32" x14ac:dyDescent="0.2">
      <c r="A2386">
        <v>1307</v>
      </c>
      <c r="B2386" s="3" t="s">
        <v>1308</v>
      </c>
      <c r="C2386" s="3" t="s">
        <v>5417</v>
      </c>
      <c r="D2386" s="6">
        <v>50000</v>
      </c>
      <c r="E2386" s="8">
        <v>5757</v>
      </c>
      <c r="F2386" t="s">
        <v>8219</v>
      </c>
      <c r="G2386" t="s">
        <v>8223</v>
      </c>
      <c r="H2386" t="s">
        <v>8245</v>
      </c>
      <c r="I2386" s="12">
        <v>42417.503229166665</v>
      </c>
      <c r="J2386" s="12">
        <v>42387.503229166665</v>
      </c>
      <c r="K2386" t="b">
        <v>0</v>
      </c>
      <c r="L2386">
        <v>45</v>
      </c>
      <c r="M2386" t="b">
        <v>0</v>
      </c>
      <c r="N2386" s="15" t="s">
        <v>8308</v>
      </c>
      <c r="O2386" t="s">
        <v>8310</v>
      </c>
    </row>
    <row r="2387" spans="1:15" ht="32" x14ac:dyDescent="0.2">
      <c r="A2387">
        <v>1308</v>
      </c>
      <c r="B2387" s="3" t="s">
        <v>1309</v>
      </c>
      <c r="C2387" s="3" t="s">
        <v>5418</v>
      </c>
      <c r="D2387" s="6">
        <v>10000</v>
      </c>
      <c r="E2387" s="8">
        <v>1136</v>
      </c>
      <c r="F2387" t="s">
        <v>8219</v>
      </c>
      <c r="G2387" t="s">
        <v>8223</v>
      </c>
      <c r="H2387" t="s">
        <v>8245</v>
      </c>
      <c r="I2387" s="12">
        <v>42651.613564814819</v>
      </c>
      <c r="J2387" s="12">
        <v>42611.613564814819</v>
      </c>
      <c r="K2387" t="b">
        <v>0</v>
      </c>
      <c r="L2387">
        <v>38</v>
      </c>
      <c r="M2387" t="b">
        <v>0</v>
      </c>
      <c r="N2387" s="15" t="s">
        <v>8308</v>
      </c>
      <c r="O2387" t="s">
        <v>8310</v>
      </c>
    </row>
    <row r="2388" spans="1:15" ht="32" x14ac:dyDescent="0.2">
      <c r="A2388">
        <v>1309</v>
      </c>
      <c r="B2388" s="3" t="s">
        <v>1310</v>
      </c>
      <c r="C2388" s="3" t="s">
        <v>5419</v>
      </c>
      <c r="D2388" s="6">
        <v>11500</v>
      </c>
      <c r="E2388" s="8">
        <v>12879</v>
      </c>
      <c r="F2388" t="s">
        <v>8219</v>
      </c>
      <c r="G2388" t="s">
        <v>8223</v>
      </c>
      <c r="H2388" t="s">
        <v>8245</v>
      </c>
      <c r="I2388" s="12">
        <v>42292.882731481484</v>
      </c>
      <c r="J2388" s="12">
        <v>42257.882731481484</v>
      </c>
      <c r="K2388" t="b">
        <v>0</v>
      </c>
      <c r="L2388">
        <v>35</v>
      </c>
      <c r="M2388" t="b">
        <v>0</v>
      </c>
      <c r="N2388" s="15" t="s">
        <v>8308</v>
      </c>
      <c r="O2388" t="s">
        <v>8310</v>
      </c>
    </row>
    <row r="2389" spans="1:15" ht="32" x14ac:dyDescent="0.2">
      <c r="A2389">
        <v>1310</v>
      </c>
      <c r="B2389" s="3" t="s">
        <v>1311</v>
      </c>
      <c r="C2389" s="3" t="s">
        <v>5420</v>
      </c>
      <c r="D2389" s="6">
        <v>20000</v>
      </c>
      <c r="E2389" s="8">
        <v>3100</v>
      </c>
      <c r="F2389" t="s">
        <v>8219</v>
      </c>
      <c r="G2389" t="s">
        <v>8223</v>
      </c>
      <c r="H2389" t="s">
        <v>8245</v>
      </c>
      <c r="I2389" s="12">
        <v>42601.667245370365</v>
      </c>
      <c r="J2389" s="12">
        <v>42556.667245370365</v>
      </c>
      <c r="K2389" t="b">
        <v>0</v>
      </c>
      <c r="L2389">
        <v>24</v>
      </c>
      <c r="M2389" t="b">
        <v>0</v>
      </c>
      <c r="N2389" s="15" t="s">
        <v>8308</v>
      </c>
      <c r="O2389" t="s">
        <v>8310</v>
      </c>
    </row>
    <row r="2390" spans="1:15" ht="48" x14ac:dyDescent="0.2">
      <c r="A2390">
        <v>1311</v>
      </c>
      <c r="B2390" s="3" t="s">
        <v>1312</v>
      </c>
      <c r="C2390" s="3" t="s">
        <v>5421</v>
      </c>
      <c r="D2390" s="6">
        <v>250000</v>
      </c>
      <c r="E2390" s="8">
        <v>80070</v>
      </c>
      <c r="F2390" t="s">
        <v>8219</v>
      </c>
      <c r="G2390" t="s">
        <v>8223</v>
      </c>
      <c r="H2390" t="s">
        <v>8245</v>
      </c>
      <c r="I2390" s="12">
        <v>42704.843969907408</v>
      </c>
      <c r="J2390" s="12">
        <v>42669.802303240736</v>
      </c>
      <c r="K2390" t="b">
        <v>0</v>
      </c>
      <c r="L2390">
        <v>100</v>
      </c>
      <c r="M2390" t="b">
        <v>0</v>
      </c>
      <c r="N2390" s="15" t="s">
        <v>8308</v>
      </c>
      <c r="O2390" t="s">
        <v>8310</v>
      </c>
    </row>
    <row r="2391" spans="1:15" ht="48" x14ac:dyDescent="0.2">
      <c r="A2391">
        <v>1312</v>
      </c>
      <c r="B2391" s="3" t="s">
        <v>1313</v>
      </c>
      <c r="C2391" s="3" t="s">
        <v>5422</v>
      </c>
      <c r="D2391" s="6">
        <v>4600</v>
      </c>
      <c r="E2391" s="8">
        <v>28</v>
      </c>
      <c r="F2391" t="s">
        <v>8219</v>
      </c>
      <c r="G2391" t="s">
        <v>8223</v>
      </c>
      <c r="H2391" t="s">
        <v>8245</v>
      </c>
      <c r="I2391" s="12">
        <v>42112.702800925923</v>
      </c>
      <c r="J2391" s="12">
        <v>42082.702800925923</v>
      </c>
      <c r="K2391" t="b">
        <v>0</v>
      </c>
      <c r="L2391">
        <v>1</v>
      </c>
      <c r="M2391" t="b">
        <v>0</v>
      </c>
      <c r="N2391" s="15" t="s">
        <v>8308</v>
      </c>
      <c r="O2391" t="s">
        <v>8310</v>
      </c>
    </row>
    <row r="2392" spans="1:15" ht="48" x14ac:dyDescent="0.2">
      <c r="A2392">
        <v>1313</v>
      </c>
      <c r="B2392" s="3" t="s">
        <v>1314</v>
      </c>
      <c r="C2392" s="3" t="s">
        <v>5423</v>
      </c>
      <c r="D2392" s="6">
        <v>40000</v>
      </c>
      <c r="E2392" s="8">
        <v>12446</v>
      </c>
      <c r="F2392" t="s">
        <v>8219</v>
      </c>
      <c r="G2392" t="s">
        <v>8223</v>
      </c>
      <c r="H2392" t="s">
        <v>8245</v>
      </c>
      <c r="I2392" s="12">
        <v>42432.709652777776</v>
      </c>
      <c r="J2392" s="12">
        <v>42402.709652777776</v>
      </c>
      <c r="K2392" t="b">
        <v>0</v>
      </c>
      <c r="L2392">
        <v>122</v>
      </c>
      <c r="M2392" t="b">
        <v>0</v>
      </c>
      <c r="N2392" s="15" t="s">
        <v>8308</v>
      </c>
      <c r="O2392" t="s">
        <v>8310</v>
      </c>
    </row>
    <row r="2393" spans="1:15" ht="48" x14ac:dyDescent="0.2">
      <c r="A2393">
        <v>1314</v>
      </c>
      <c r="B2393" s="3" t="s">
        <v>1315</v>
      </c>
      <c r="C2393" s="3" t="s">
        <v>5424</v>
      </c>
      <c r="D2393" s="6">
        <v>180000</v>
      </c>
      <c r="E2393" s="8">
        <v>2028</v>
      </c>
      <c r="F2393" t="s">
        <v>8219</v>
      </c>
      <c r="G2393" t="s">
        <v>8223</v>
      </c>
      <c r="H2393" t="s">
        <v>8245</v>
      </c>
      <c r="I2393" s="12">
        <v>42664.669675925921</v>
      </c>
      <c r="J2393" s="12">
        <v>42604.669675925921</v>
      </c>
      <c r="K2393" t="b">
        <v>0</v>
      </c>
      <c r="L2393">
        <v>11</v>
      </c>
      <c r="M2393" t="b">
        <v>0</v>
      </c>
      <c r="N2393" s="15" t="s">
        <v>8308</v>
      </c>
      <c r="O2393" t="s">
        <v>8310</v>
      </c>
    </row>
    <row r="2394" spans="1:15" ht="32" x14ac:dyDescent="0.2">
      <c r="A2394">
        <v>1315</v>
      </c>
      <c r="B2394" s="3" t="s">
        <v>1316</v>
      </c>
      <c r="C2394" s="3" t="s">
        <v>5425</v>
      </c>
      <c r="D2394" s="6">
        <v>100000</v>
      </c>
      <c r="E2394" s="8">
        <v>40404</v>
      </c>
      <c r="F2394" t="s">
        <v>8219</v>
      </c>
      <c r="G2394" t="s">
        <v>8223</v>
      </c>
      <c r="H2394" t="s">
        <v>8245</v>
      </c>
      <c r="I2394" s="12">
        <v>42314.041666666672</v>
      </c>
      <c r="J2394" s="12">
        <v>42278.498240740737</v>
      </c>
      <c r="K2394" t="b">
        <v>0</v>
      </c>
      <c r="L2394">
        <v>248</v>
      </c>
      <c r="M2394" t="b">
        <v>0</v>
      </c>
      <c r="N2394" s="15" t="s">
        <v>8308</v>
      </c>
      <c r="O2394" t="s">
        <v>8310</v>
      </c>
    </row>
    <row r="2395" spans="1:15" ht="48" x14ac:dyDescent="0.2">
      <c r="A2395">
        <v>1316</v>
      </c>
      <c r="B2395" s="3" t="s">
        <v>1317</v>
      </c>
      <c r="C2395" s="3" t="s">
        <v>5426</v>
      </c>
      <c r="D2395" s="6">
        <v>75000</v>
      </c>
      <c r="E2395" s="8">
        <v>1</v>
      </c>
      <c r="F2395" t="s">
        <v>8219</v>
      </c>
      <c r="G2395" t="s">
        <v>8223</v>
      </c>
      <c r="H2395" t="s">
        <v>8245</v>
      </c>
      <c r="I2395" s="12">
        <v>42428.961909722217</v>
      </c>
      <c r="J2395" s="12">
        <v>42393.961909722217</v>
      </c>
      <c r="K2395" t="b">
        <v>0</v>
      </c>
      <c r="L2395">
        <v>1</v>
      </c>
      <c r="M2395" t="b">
        <v>0</v>
      </c>
      <c r="N2395" s="15" t="s">
        <v>8308</v>
      </c>
      <c r="O2395" t="s">
        <v>8310</v>
      </c>
    </row>
    <row r="2396" spans="1:15" ht="48" x14ac:dyDescent="0.2">
      <c r="A2396">
        <v>1317</v>
      </c>
      <c r="B2396" s="3" t="s">
        <v>1318</v>
      </c>
      <c r="C2396" s="3" t="s">
        <v>5427</v>
      </c>
      <c r="D2396" s="6">
        <v>200000</v>
      </c>
      <c r="E2396" s="8">
        <v>11467</v>
      </c>
      <c r="F2396" t="s">
        <v>8219</v>
      </c>
      <c r="G2396" t="s">
        <v>8231</v>
      </c>
      <c r="H2396" t="s">
        <v>8252</v>
      </c>
      <c r="I2396" s="12">
        <v>42572.583333333328</v>
      </c>
      <c r="J2396" s="12">
        <v>42520.235486111109</v>
      </c>
      <c r="K2396" t="b">
        <v>0</v>
      </c>
      <c r="L2396">
        <v>19</v>
      </c>
      <c r="M2396" t="b">
        <v>0</v>
      </c>
      <c r="N2396" s="15" t="s">
        <v>8308</v>
      </c>
      <c r="O2396" t="s">
        <v>8310</v>
      </c>
    </row>
    <row r="2397" spans="1:15" ht="48" x14ac:dyDescent="0.2">
      <c r="A2397">
        <v>1318</v>
      </c>
      <c r="B2397" s="3" t="s">
        <v>1319</v>
      </c>
      <c r="C2397" s="3" t="s">
        <v>5428</v>
      </c>
      <c r="D2397" s="6">
        <v>40000</v>
      </c>
      <c r="E2397" s="8">
        <v>6130</v>
      </c>
      <c r="F2397" t="s">
        <v>8219</v>
      </c>
      <c r="G2397" t="s">
        <v>8223</v>
      </c>
      <c r="H2397" t="s">
        <v>8245</v>
      </c>
      <c r="I2397" s="12">
        <v>42015.043657407412</v>
      </c>
      <c r="J2397" s="12">
        <v>41985.043657407412</v>
      </c>
      <c r="K2397" t="b">
        <v>0</v>
      </c>
      <c r="L2397">
        <v>135</v>
      </c>
      <c r="M2397" t="b">
        <v>0</v>
      </c>
      <c r="N2397" s="15" t="s">
        <v>8308</v>
      </c>
      <c r="O2397" t="s">
        <v>8310</v>
      </c>
    </row>
    <row r="2398" spans="1:15" ht="48" x14ac:dyDescent="0.2">
      <c r="A2398">
        <v>1319</v>
      </c>
      <c r="B2398" s="3" t="s">
        <v>1320</v>
      </c>
      <c r="C2398" s="3" t="s">
        <v>5429</v>
      </c>
      <c r="D2398" s="6">
        <v>5800</v>
      </c>
      <c r="E2398" s="8">
        <v>876</v>
      </c>
      <c r="F2398" t="s">
        <v>8219</v>
      </c>
      <c r="G2398" t="s">
        <v>8224</v>
      </c>
      <c r="H2398" t="s">
        <v>8246</v>
      </c>
      <c r="I2398" s="12">
        <v>41831.666666666664</v>
      </c>
      <c r="J2398" s="12">
        <v>41816.812094907407</v>
      </c>
      <c r="K2398" t="b">
        <v>0</v>
      </c>
      <c r="L2398">
        <v>9</v>
      </c>
      <c r="M2398" t="b">
        <v>0</v>
      </c>
      <c r="N2398" s="15" t="s">
        <v>8308</v>
      </c>
      <c r="O2398" t="s">
        <v>8310</v>
      </c>
    </row>
    <row r="2399" spans="1:15" ht="48" x14ac:dyDescent="0.2">
      <c r="A2399">
        <v>1320</v>
      </c>
      <c r="B2399" s="3" t="s">
        <v>1321</v>
      </c>
      <c r="C2399" s="3" t="s">
        <v>5430</v>
      </c>
      <c r="D2399" s="6">
        <v>100000</v>
      </c>
      <c r="E2399" s="8">
        <v>503</v>
      </c>
      <c r="F2399" t="s">
        <v>8219</v>
      </c>
      <c r="G2399" t="s">
        <v>8232</v>
      </c>
      <c r="H2399" t="s">
        <v>8248</v>
      </c>
      <c r="I2399" s="12">
        <v>42734.958333333328</v>
      </c>
      <c r="J2399" s="12">
        <v>42705.690347222218</v>
      </c>
      <c r="K2399" t="b">
        <v>0</v>
      </c>
      <c r="L2399">
        <v>3</v>
      </c>
      <c r="M2399" t="b">
        <v>0</v>
      </c>
      <c r="N2399" s="15" t="s">
        <v>8308</v>
      </c>
      <c r="O2399" t="s">
        <v>8310</v>
      </c>
    </row>
    <row r="2400" spans="1:15" ht="48" x14ac:dyDescent="0.2">
      <c r="A2400">
        <v>1321</v>
      </c>
      <c r="B2400" s="3" t="s">
        <v>1322</v>
      </c>
      <c r="C2400" s="3" t="s">
        <v>5431</v>
      </c>
      <c r="D2400" s="6">
        <v>462000</v>
      </c>
      <c r="E2400" s="8">
        <v>6019</v>
      </c>
      <c r="F2400" t="s">
        <v>8219</v>
      </c>
      <c r="G2400" t="s">
        <v>8234</v>
      </c>
      <c r="H2400" t="s">
        <v>8254</v>
      </c>
      <c r="I2400" s="12">
        <v>42727.74927083333</v>
      </c>
      <c r="J2400" s="12">
        <v>42697.74927083333</v>
      </c>
      <c r="K2400" t="b">
        <v>0</v>
      </c>
      <c r="L2400">
        <v>7</v>
      </c>
      <c r="M2400" t="b">
        <v>0</v>
      </c>
      <c r="N2400" s="15" t="s">
        <v>8308</v>
      </c>
      <c r="O2400" t="s">
        <v>8310</v>
      </c>
    </row>
    <row r="2401" spans="1:15" ht="48" x14ac:dyDescent="0.2">
      <c r="A2401">
        <v>1322</v>
      </c>
      <c r="B2401" s="3" t="s">
        <v>1323</v>
      </c>
      <c r="C2401" s="3" t="s">
        <v>5432</v>
      </c>
      <c r="D2401" s="6">
        <v>35000</v>
      </c>
      <c r="E2401" s="8">
        <v>106</v>
      </c>
      <c r="F2401" t="s">
        <v>8219</v>
      </c>
      <c r="G2401" t="s">
        <v>8224</v>
      </c>
      <c r="H2401" t="s">
        <v>8246</v>
      </c>
      <c r="I2401" s="12">
        <v>42145.656539351854</v>
      </c>
      <c r="J2401" s="12">
        <v>42115.656539351854</v>
      </c>
      <c r="K2401" t="b">
        <v>0</v>
      </c>
      <c r="L2401">
        <v>4</v>
      </c>
      <c r="M2401" t="b">
        <v>0</v>
      </c>
      <c r="N2401" s="15" t="s">
        <v>8308</v>
      </c>
      <c r="O2401" t="s">
        <v>8310</v>
      </c>
    </row>
    <row r="2402" spans="1:15" ht="48" x14ac:dyDescent="0.2">
      <c r="A2402">
        <v>1323</v>
      </c>
      <c r="B2402" s="3" t="s">
        <v>1324</v>
      </c>
      <c r="C2402" s="3" t="s">
        <v>5433</v>
      </c>
      <c r="D2402" s="6">
        <v>15000</v>
      </c>
      <c r="E2402" s="8">
        <v>1332</v>
      </c>
      <c r="F2402" t="s">
        <v>8219</v>
      </c>
      <c r="G2402" t="s">
        <v>8223</v>
      </c>
      <c r="H2402" t="s">
        <v>8245</v>
      </c>
      <c r="I2402" s="12">
        <v>42486.288194444445</v>
      </c>
      <c r="J2402" s="12">
        <v>42451.698449074072</v>
      </c>
      <c r="K2402" t="b">
        <v>0</v>
      </c>
      <c r="L2402">
        <v>44</v>
      </c>
      <c r="M2402" t="b">
        <v>0</v>
      </c>
      <c r="N2402" s="15" t="s">
        <v>8308</v>
      </c>
      <c r="O2402" t="s">
        <v>8310</v>
      </c>
    </row>
    <row r="2403" spans="1:15" ht="48" x14ac:dyDescent="0.2">
      <c r="A2403">
        <v>1324</v>
      </c>
      <c r="B2403" s="3" t="s">
        <v>1325</v>
      </c>
      <c r="C2403" s="3" t="s">
        <v>5434</v>
      </c>
      <c r="D2403" s="6">
        <v>50000</v>
      </c>
      <c r="E2403" s="8">
        <v>4920</v>
      </c>
      <c r="F2403" t="s">
        <v>8219</v>
      </c>
      <c r="G2403" t="s">
        <v>8223</v>
      </c>
      <c r="H2403" t="s">
        <v>8245</v>
      </c>
      <c r="I2403" s="12">
        <v>42656.633703703701</v>
      </c>
      <c r="J2403" s="12">
        <v>42626.633703703701</v>
      </c>
      <c r="K2403" t="b">
        <v>0</v>
      </c>
      <c r="L2403">
        <v>90</v>
      </c>
      <c r="M2403" t="b">
        <v>0</v>
      </c>
      <c r="N2403" s="15" t="s">
        <v>8308</v>
      </c>
      <c r="O2403" t="s">
        <v>8310</v>
      </c>
    </row>
    <row r="2404" spans="1:15" ht="48" x14ac:dyDescent="0.2">
      <c r="A2404">
        <v>1325</v>
      </c>
      <c r="B2404" s="3" t="s">
        <v>1326</v>
      </c>
      <c r="C2404" s="3" t="s">
        <v>5435</v>
      </c>
      <c r="D2404" s="6">
        <v>20000</v>
      </c>
      <c r="E2404" s="8">
        <v>486</v>
      </c>
      <c r="F2404" t="s">
        <v>8219</v>
      </c>
      <c r="G2404" t="s">
        <v>8223</v>
      </c>
      <c r="H2404" t="s">
        <v>8245</v>
      </c>
      <c r="I2404" s="12">
        <v>42734.086053240739</v>
      </c>
      <c r="J2404" s="12">
        <v>42704.086053240739</v>
      </c>
      <c r="K2404" t="b">
        <v>0</v>
      </c>
      <c r="L2404">
        <v>8</v>
      </c>
      <c r="M2404" t="b">
        <v>0</v>
      </c>
      <c r="N2404" s="15" t="s">
        <v>8308</v>
      </c>
      <c r="O2404" t="s">
        <v>8310</v>
      </c>
    </row>
    <row r="2405" spans="1:15" ht="48" x14ac:dyDescent="0.2">
      <c r="A2405">
        <v>1326</v>
      </c>
      <c r="B2405" s="3" t="s">
        <v>1327</v>
      </c>
      <c r="C2405" s="3" t="s">
        <v>5436</v>
      </c>
      <c r="D2405" s="6">
        <v>100000</v>
      </c>
      <c r="E2405" s="8">
        <v>1130</v>
      </c>
      <c r="F2405" t="s">
        <v>8219</v>
      </c>
      <c r="G2405" t="s">
        <v>8223</v>
      </c>
      <c r="H2405" t="s">
        <v>8245</v>
      </c>
      <c r="I2405" s="12">
        <v>42019.791990740734</v>
      </c>
      <c r="J2405" s="12">
        <v>41974.791990740734</v>
      </c>
      <c r="K2405" t="b">
        <v>0</v>
      </c>
      <c r="L2405">
        <v>11</v>
      </c>
      <c r="M2405" t="b">
        <v>0</v>
      </c>
      <c r="N2405" s="15" t="s">
        <v>8308</v>
      </c>
      <c r="O2405" t="s">
        <v>8310</v>
      </c>
    </row>
    <row r="2406" spans="1:15" ht="48" x14ac:dyDescent="0.2">
      <c r="A2406">
        <v>1327</v>
      </c>
      <c r="B2406" s="3" t="s">
        <v>1328</v>
      </c>
      <c r="C2406" s="3" t="s">
        <v>5437</v>
      </c>
      <c r="D2406" s="6">
        <v>48000</v>
      </c>
      <c r="E2406" s="8">
        <v>1705</v>
      </c>
      <c r="F2406" t="s">
        <v>8219</v>
      </c>
      <c r="G2406" t="s">
        <v>8223</v>
      </c>
      <c r="H2406" t="s">
        <v>8245</v>
      </c>
      <c r="I2406" s="12">
        <v>42153.678645833337</v>
      </c>
      <c r="J2406" s="12">
        <v>42123.678645833337</v>
      </c>
      <c r="K2406" t="b">
        <v>0</v>
      </c>
      <c r="L2406">
        <v>41</v>
      </c>
      <c r="M2406" t="b">
        <v>0</v>
      </c>
      <c r="N2406" s="15" t="s">
        <v>8308</v>
      </c>
      <c r="O2406" t="s">
        <v>8310</v>
      </c>
    </row>
    <row r="2407" spans="1:15" ht="48" x14ac:dyDescent="0.2">
      <c r="A2407">
        <v>1328</v>
      </c>
      <c r="B2407" s="3" t="s">
        <v>1329</v>
      </c>
      <c r="C2407" s="3" t="s">
        <v>5438</v>
      </c>
      <c r="D2407" s="6">
        <v>75000</v>
      </c>
      <c r="E2407" s="8">
        <v>1748</v>
      </c>
      <c r="F2407" t="s">
        <v>8219</v>
      </c>
      <c r="G2407" t="s">
        <v>8223</v>
      </c>
      <c r="H2407" t="s">
        <v>8245</v>
      </c>
      <c r="I2407" s="12">
        <v>42657.642754629633</v>
      </c>
      <c r="J2407" s="12">
        <v>42612.642754629633</v>
      </c>
      <c r="K2407" t="b">
        <v>0</v>
      </c>
      <c r="L2407">
        <v>15</v>
      </c>
      <c r="M2407" t="b">
        <v>0</v>
      </c>
      <c r="N2407" s="15" t="s">
        <v>8308</v>
      </c>
      <c r="O2407" t="s">
        <v>8310</v>
      </c>
    </row>
    <row r="2408" spans="1:15" ht="48" x14ac:dyDescent="0.2">
      <c r="A2408">
        <v>1329</v>
      </c>
      <c r="B2408" s="3" t="s">
        <v>1330</v>
      </c>
      <c r="C2408" s="3" t="s">
        <v>5439</v>
      </c>
      <c r="D2408" s="6">
        <v>50000</v>
      </c>
      <c r="E2408" s="8">
        <v>408</v>
      </c>
      <c r="F2408" t="s">
        <v>8219</v>
      </c>
      <c r="G2408" t="s">
        <v>8223</v>
      </c>
      <c r="H2408" t="s">
        <v>8245</v>
      </c>
      <c r="I2408" s="12">
        <v>41975.263252314813</v>
      </c>
      <c r="J2408" s="12">
        <v>41935.221585648149</v>
      </c>
      <c r="K2408" t="b">
        <v>0</v>
      </c>
      <c r="L2408">
        <v>9</v>
      </c>
      <c r="M2408" t="b">
        <v>0</v>
      </c>
      <c r="N2408" s="15" t="s">
        <v>8308</v>
      </c>
      <c r="O2408" t="s">
        <v>8310</v>
      </c>
    </row>
    <row r="2409" spans="1:15" ht="48" x14ac:dyDescent="0.2">
      <c r="A2409">
        <v>1330</v>
      </c>
      <c r="B2409" s="3" t="s">
        <v>1331</v>
      </c>
      <c r="C2409" s="3" t="s">
        <v>5440</v>
      </c>
      <c r="D2409" s="6">
        <v>35000</v>
      </c>
      <c r="E2409" s="8">
        <v>7873</v>
      </c>
      <c r="F2409" t="s">
        <v>8219</v>
      </c>
      <c r="G2409" t="s">
        <v>8223</v>
      </c>
      <c r="H2409" t="s">
        <v>8245</v>
      </c>
      <c r="I2409" s="12">
        <v>42553.166666666672</v>
      </c>
      <c r="J2409" s="12">
        <v>42522.276724537034</v>
      </c>
      <c r="K2409" t="b">
        <v>0</v>
      </c>
      <c r="L2409">
        <v>50</v>
      </c>
      <c r="M2409" t="b">
        <v>0</v>
      </c>
      <c r="N2409" s="15" t="s">
        <v>8308</v>
      </c>
      <c r="O2409" t="s">
        <v>8310</v>
      </c>
    </row>
    <row r="2410" spans="1:15" ht="48" x14ac:dyDescent="0.2">
      <c r="A2410">
        <v>1331</v>
      </c>
      <c r="B2410" s="3" t="s">
        <v>1332</v>
      </c>
      <c r="C2410" s="3" t="s">
        <v>5441</v>
      </c>
      <c r="D2410" s="6">
        <v>250000</v>
      </c>
      <c r="E2410" s="8">
        <v>3417</v>
      </c>
      <c r="F2410" t="s">
        <v>8219</v>
      </c>
      <c r="G2410" t="s">
        <v>8223</v>
      </c>
      <c r="H2410" t="s">
        <v>8245</v>
      </c>
      <c r="I2410" s="12">
        <v>42599.50409722222</v>
      </c>
      <c r="J2410" s="12">
        <v>42569.50409722222</v>
      </c>
      <c r="K2410" t="b">
        <v>0</v>
      </c>
      <c r="L2410">
        <v>34</v>
      </c>
      <c r="M2410" t="b">
        <v>0</v>
      </c>
      <c r="N2410" s="15" t="s">
        <v>8308</v>
      </c>
      <c r="O2410" t="s">
        <v>8310</v>
      </c>
    </row>
    <row r="2411" spans="1:15" ht="48" x14ac:dyDescent="0.2">
      <c r="A2411">
        <v>1332</v>
      </c>
      <c r="B2411" s="3" t="s">
        <v>1333</v>
      </c>
      <c r="C2411" s="3" t="s">
        <v>5442</v>
      </c>
      <c r="D2411" s="6">
        <v>10115</v>
      </c>
      <c r="E2411" s="8">
        <v>0</v>
      </c>
      <c r="F2411" t="s">
        <v>8219</v>
      </c>
      <c r="G2411" t="s">
        <v>8239</v>
      </c>
      <c r="H2411" t="s">
        <v>8256</v>
      </c>
      <c r="I2411" s="12">
        <v>42762.060277777782</v>
      </c>
      <c r="J2411" s="12">
        <v>42732.060277777782</v>
      </c>
      <c r="K2411" t="b">
        <v>0</v>
      </c>
      <c r="L2411">
        <v>0</v>
      </c>
      <c r="M2411" t="b">
        <v>0</v>
      </c>
      <c r="N2411" s="15" t="s">
        <v>8308</v>
      </c>
      <c r="O2411" t="s">
        <v>8310</v>
      </c>
    </row>
    <row r="2412" spans="1:15" ht="48" x14ac:dyDescent="0.2">
      <c r="A2412">
        <v>1333</v>
      </c>
      <c r="B2412" s="3" t="s">
        <v>1334</v>
      </c>
      <c r="C2412" s="3" t="s">
        <v>5443</v>
      </c>
      <c r="D2412" s="6">
        <v>2500</v>
      </c>
      <c r="E2412" s="8">
        <v>0</v>
      </c>
      <c r="F2412" t="s">
        <v>8219</v>
      </c>
      <c r="G2412" t="s">
        <v>8225</v>
      </c>
      <c r="H2412" t="s">
        <v>8247</v>
      </c>
      <c r="I2412" s="12">
        <v>41836.106770833336</v>
      </c>
      <c r="J2412" s="12">
        <v>41806.106770833336</v>
      </c>
      <c r="K2412" t="b">
        <v>0</v>
      </c>
      <c r="L2412">
        <v>0</v>
      </c>
      <c r="M2412" t="b">
        <v>0</v>
      </c>
      <c r="N2412" s="15" t="s">
        <v>8308</v>
      </c>
      <c r="O2412" t="s">
        <v>8310</v>
      </c>
    </row>
    <row r="2413" spans="1:15" ht="48" x14ac:dyDescent="0.2">
      <c r="A2413">
        <v>1334</v>
      </c>
      <c r="B2413" s="3" t="s">
        <v>1335</v>
      </c>
      <c r="C2413" s="3" t="s">
        <v>5444</v>
      </c>
      <c r="D2413" s="6">
        <v>133000</v>
      </c>
      <c r="E2413" s="8">
        <v>14303</v>
      </c>
      <c r="F2413" t="s">
        <v>8219</v>
      </c>
      <c r="G2413" t="s">
        <v>8223</v>
      </c>
      <c r="H2413" t="s">
        <v>8245</v>
      </c>
      <c r="I2413" s="12">
        <v>42440.774155092593</v>
      </c>
      <c r="J2413" s="12">
        <v>42410.774155092593</v>
      </c>
      <c r="K2413" t="b">
        <v>0</v>
      </c>
      <c r="L2413">
        <v>276</v>
      </c>
      <c r="M2413" t="b">
        <v>0</v>
      </c>
      <c r="N2413" s="15" t="s">
        <v>8308</v>
      </c>
      <c r="O2413" t="s">
        <v>8310</v>
      </c>
    </row>
    <row r="2414" spans="1:15" ht="48" x14ac:dyDescent="0.2">
      <c r="A2414">
        <v>1335</v>
      </c>
      <c r="B2414" s="3" t="s">
        <v>1336</v>
      </c>
      <c r="C2414" s="3" t="s">
        <v>5445</v>
      </c>
      <c r="D2414" s="6">
        <v>25000</v>
      </c>
      <c r="E2414" s="8">
        <v>4940</v>
      </c>
      <c r="F2414" t="s">
        <v>8219</v>
      </c>
      <c r="G2414" t="s">
        <v>8223</v>
      </c>
      <c r="H2414" t="s">
        <v>8245</v>
      </c>
      <c r="I2414" s="12">
        <v>42343.936365740738</v>
      </c>
      <c r="J2414" s="12">
        <v>42313.936365740738</v>
      </c>
      <c r="K2414" t="b">
        <v>0</v>
      </c>
      <c r="L2414">
        <v>16</v>
      </c>
      <c r="M2414" t="b">
        <v>0</v>
      </c>
      <c r="N2414" s="15" t="s">
        <v>8308</v>
      </c>
      <c r="O2414" t="s">
        <v>8310</v>
      </c>
    </row>
    <row r="2415" spans="1:15" ht="48" x14ac:dyDescent="0.2">
      <c r="A2415">
        <v>1336</v>
      </c>
      <c r="B2415" s="3" t="s">
        <v>1337</v>
      </c>
      <c r="C2415" s="3" t="s">
        <v>5446</v>
      </c>
      <c r="D2415" s="6">
        <v>100000</v>
      </c>
      <c r="E2415" s="8">
        <v>84947</v>
      </c>
      <c r="F2415" t="s">
        <v>8219</v>
      </c>
      <c r="G2415" t="s">
        <v>8223</v>
      </c>
      <c r="H2415" t="s">
        <v>8245</v>
      </c>
      <c r="I2415" s="12">
        <v>41990.863750000004</v>
      </c>
      <c r="J2415" s="12">
        <v>41955.863750000004</v>
      </c>
      <c r="K2415" t="b">
        <v>0</v>
      </c>
      <c r="L2415">
        <v>224</v>
      </c>
      <c r="M2415" t="b">
        <v>0</v>
      </c>
      <c r="N2415" s="15" t="s">
        <v>8308</v>
      </c>
      <c r="O2415" t="s">
        <v>8310</v>
      </c>
    </row>
    <row r="2416" spans="1:15" ht="48" x14ac:dyDescent="0.2">
      <c r="A2416">
        <v>1337</v>
      </c>
      <c r="B2416" s="3" t="s">
        <v>1338</v>
      </c>
      <c r="C2416" s="3" t="s">
        <v>5447</v>
      </c>
      <c r="D2416" s="6">
        <v>50000</v>
      </c>
      <c r="E2416" s="8">
        <v>24691</v>
      </c>
      <c r="F2416" t="s">
        <v>8219</v>
      </c>
      <c r="G2416" t="s">
        <v>8223</v>
      </c>
      <c r="H2416" t="s">
        <v>8245</v>
      </c>
      <c r="I2416" s="12">
        <v>42797.577303240745</v>
      </c>
      <c r="J2416" s="12">
        <v>42767.577303240745</v>
      </c>
      <c r="K2416" t="b">
        <v>0</v>
      </c>
      <c r="L2416">
        <v>140</v>
      </c>
      <c r="M2416" t="b">
        <v>0</v>
      </c>
      <c r="N2416" s="15" t="s">
        <v>8308</v>
      </c>
      <c r="O2416" t="s">
        <v>8310</v>
      </c>
    </row>
    <row r="2417" spans="1:15" ht="48" x14ac:dyDescent="0.2">
      <c r="A2417">
        <v>1338</v>
      </c>
      <c r="B2417" s="3" t="s">
        <v>1339</v>
      </c>
      <c r="C2417" s="3" t="s">
        <v>5448</v>
      </c>
      <c r="D2417" s="6">
        <v>30000</v>
      </c>
      <c r="E2417" s="8">
        <v>991</v>
      </c>
      <c r="F2417" t="s">
        <v>8219</v>
      </c>
      <c r="G2417" t="s">
        <v>8223</v>
      </c>
      <c r="H2417" t="s">
        <v>8245</v>
      </c>
      <c r="I2417" s="12">
        <v>42218.803622685184</v>
      </c>
      <c r="J2417" s="12">
        <v>42188.803622685184</v>
      </c>
      <c r="K2417" t="b">
        <v>0</v>
      </c>
      <c r="L2417">
        <v>15</v>
      </c>
      <c r="M2417" t="b">
        <v>0</v>
      </c>
      <c r="N2417" s="15" t="s">
        <v>8308</v>
      </c>
      <c r="O2417" t="s">
        <v>8310</v>
      </c>
    </row>
    <row r="2418" spans="1:15" ht="32" x14ac:dyDescent="0.2">
      <c r="A2418">
        <v>1339</v>
      </c>
      <c r="B2418" s="3" t="s">
        <v>1340</v>
      </c>
      <c r="C2418" s="3" t="s">
        <v>5449</v>
      </c>
      <c r="D2418" s="6">
        <v>50000</v>
      </c>
      <c r="E2418" s="8">
        <v>3317</v>
      </c>
      <c r="F2418" t="s">
        <v>8219</v>
      </c>
      <c r="G2418" t="s">
        <v>8223</v>
      </c>
      <c r="H2418" t="s">
        <v>8245</v>
      </c>
      <c r="I2418" s="12">
        <v>41981.688831018517</v>
      </c>
      <c r="J2418" s="12">
        <v>41936.647164351853</v>
      </c>
      <c r="K2418" t="b">
        <v>0</v>
      </c>
      <c r="L2418">
        <v>37</v>
      </c>
      <c r="M2418" t="b">
        <v>0</v>
      </c>
      <c r="N2418" s="15" t="s">
        <v>8308</v>
      </c>
      <c r="O2418" t="s">
        <v>8310</v>
      </c>
    </row>
    <row r="2419" spans="1:15" ht="48" x14ac:dyDescent="0.2">
      <c r="A2419">
        <v>1340</v>
      </c>
      <c r="B2419" s="3" t="s">
        <v>1341</v>
      </c>
      <c r="C2419" s="3" t="s">
        <v>5450</v>
      </c>
      <c r="D2419" s="6">
        <v>1680</v>
      </c>
      <c r="E2419" s="8">
        <v>0</v>
      </c>
      <c r="F2419" t="s">
        <v>8219</v>
      </c>
      <c r="G2419" t="s">
        <v>8223</v>
      </c>
      <c r="H2419" t="s">
        <v>8245</v>
      </c>
      <c r="I2419" s="12">
        <v>41866.595520833333</v>
      </c>
      <c r="J2419" s="12">
        <v>41836.595520833333</v>
      </c>
      <c r="K2419" t="b">
        <v>0</v>
      </c>
      <c r="L2419">
        <v>0</v>
      </c>
      <c r="M2419" t="b">
        <v>0</v>
      </c>
      <c r="N2419" s="15" t="s">
        <v>8308</v>
      </c>
      <c r="O2419" t="s">
        <v>8310</v>
      </c>
    </row>
    <row r="2420" spans="1:15" ht="48" x14ac:dyDescent="0.2">
      <c r="A2420">
        <v>1341</v>
      </c>
      <c r="B2420" s="3" t="s">
        <v>1342</v>
      </c>
      <c r="C2420" s="3" t="s">
        <v>5451</v>
      </c>
      <c r="D2420" s="6">
        <v>25000</v>
      </c>
      <c r="E2420" s="8">
        <v>17590</v>
      </c>
      <c r="F2420" t="s">
        <v>8219</v>
      </c>
      <c r="G2420" t="s">
        <v>8224</v>
      </c>
      <c r="H2420" t="s">
        <v>8246</v>
      </c>
      <c r="I2420" s="12">
        <v>42644.624039351853</v>
      </c>
      <c r="J2420" s="12">
        <v>42612.624039351853</v>
      </c>
      <c r="K2420" t="b">
        <v>0</v>
      </c>
      <c r="L2420">
        <v>46</v>
      </c>
      <c r="M2420" t="b">
        <v>0</v>
      </c>
      <c r="N2420" s="15" t="s">
        <v>8308</v>
      </c>
      <c r="O2420" t="s">
        <v>8310</v>
      </c>
    </row>
    <row r="2421" spans="1:15" ht="48" x14ac:dyDescent="0.2">
      <c r="A2421">
        <v>1342</v>
      </c>
      <c r="B2421" s="3" t="s">
        <v>1343</v>
      </c>
      <c r="C2421" s="3" t="s">
        <v>5452</v>
      </c>
      <c r="D2421" s="6">
        <v>50000</v>
      </c>
      <c r="E2421" s="8">
        <v>100</v>
      </c>
      <c r="F2421" t="s">
        <v>8219</v>
      </c>
      <c r="G2421" t="s">
        <v>8223</v>
      </c>
      <c r="H2421" t="s">
        <v>8245</v>
      </c>
      <c r="I2421" s="12">
        <v>42202.816423611104</v>
      </c>
      <c r="J2421" s="12">
        <v>42172.816423611104</v>
      </c>
      <c r="K2421" t="b">
        <v>0</v>
      </c>
      <c r="L2421">
        <v>1</v>
      </c>
      <c r="M2421" t="b">
        <v>0</v>
      </c>
      <c r="N2421" s="15" t="s">
        <v>8308</v>
      </c>
      <c r="O2421" t="s">
        <v>8310</v>
      </c>
    </row>
    <row r="2422" spans="1:15" ht="48" x14ac:dyDescent="0.2">
      <c r="A2422">
        <v>1343</v>
      </c>
      <c r="B2422" s="3" t="s">
        <v>1344</v>
      </c>
      <c r="C2422" s="3" t="s">
        <v>5453</v>
      </c>
      <c r="D2422" s="6">
        <v>50000</v>
      </c>
      <c r="E2422" s="8">
        <v>51149</v>
      </c>
      <c r="F2422" t="s">
        <v>8219</v>
      </c>
      <c r="G2422" t="s">
        <v>8223</v>
      </c>
      <c r="H2422" t="s">
        <v>8245</v>
      </c>
      <c r="I2422" s="12">
        <v>42601.165972222225</v>
      </c>
      <c r="J2422" s="12">
        <v>42542.526423611111</v>
      </c>
      <c r="K2422" t="b">
        <v>0</v>
      </c>
      <c r="L2422">
        <v>323</v>
      </c>
      <c r="M2422" t="b">
        <v>0</v>
      </c>
      <c r="N2422" s="15" t="s">
        <v>8308</v>
      </c>
      <c r="O2422" t="s">
        <v>8310</v>
      </c>
    </row>
    <row r="2423" spans="1:15" ht="48" x14ac:dyDescent="0.2">
      <c r="A2423">
        <v>1901</v>
      </c>
      <c r="B2423" s="3" t="s">
        <v>1902</v>
      </c>
      <c r="C2423" s="3" t="s">
        <v>6011</v>
      </c>
      <c r="D2423" s="6">
        <v>99000</v>
      </c>
      <c r="E2423" s="8">
        <v>2670</v>
      </c>
      <c r="F2423" t="s">
        <v>8220</v>
      </c>
      <c r="G2423" t="s">
        <v>8224</v>
      </c>
      <c r="H2423" t="s">
        <v>8246</v>
      </c>
      <c r="I2423" s="12">
        <v>42146.541666666672</v>
      </c>
      <c r="J2423" s="12">
        <v>42116.54315972222</v>
      </c>
      <c r="K2423" t="b">
        <v>0</v>
      </c>
      <c r="L2423">
        <v>25</v>
      </c>
      <c r="M2423" t="b">
        <v>0</v>
      </c>
      <c r="N2423" s="15" t="s">
        <v>8308</v>
      </c>
      <c r="O2423" t="s">
        <v>8337</v>
      </c>
    </row>
    <row r="2424" spans="1:15" ht="48" x14ac:dyDescent="0.2">
      <c r="A2424">
        <v>1902</v>
      </c>
      <c r="B2424" s="3" t="s">
        <v>1903</v>
      </c>
      <c r="C2424" s="3" t="s">
        <v>6012</v>
      </c>
      <c r="D2424" s="6">
        <v>1000</v>
      </c>
      <c r="E2424" s="8">
        <v>12</v>
      </c>
      <c r="F2424" t="s">
        <v>8220</v>
      </c>
      <c r="G2424" t="s">
        <v>8232</v>
      </c>
      <c r="H2424" t="s">
        <v>8248</v>
      </c>
      <c r="I2424" s="12">
        <v>42067.789895833332</v>
      </c>
      <c r="J2424" s="12">
        <v>42037.789895833332</v>
      </c>
      <c r="K2424" t="b">
        <v>0</v>
      </c>
      <c r="L2424">
        <v>3</v>
      </c>
      <c r="M2424" t="b">
        <v>0</v>
      </c>
      <c r="N2424" s="15" t="s">
        <v>8308</v>
      </c>
      <c r="O2424" t="s">
        <v>8337</v>
      </c>
    </row>
    <row r="2425" spans="1:15" ht="48" x14ac:dyDescent="0.2">
      <c r="A2425">
        <v>1903</v>
      </c>
      <c r="B2425" s="3" t="s">
        <v>1904</v>
      </c>
      <c r="C2425" s="3" t="s">
        <v>6013</v>
      </c>
      <c r="D2425" s="6">
        <v>3000</v>
      </c>
      <c r="E2425" s="8">
        <v>1398</v>
      </c>
      <c r="F2425" t="s">
        <v>8220</v>
      </c>
      <c r="G2425" t="s">
        <v>8223</v>
      </c>
      <c r="H2425" t="s">
        <v>8245</v>
      </c>
      <c r="I2425" s="12">
        <v>42762.770729166667</v>
      </c>
      <c r="J2425" s="12">
        <v>42702.770729166667</v>
      </c>
      <c r="K2425" t="b">
        <v>0</v>
      </c>
      <c r="L2425">
        <v>41</v>
      </c>
      <c r="M2425" t="b">
        <v>0</v>
      </c>
      <c r="N2425" s="15" t="s">
        <v>8308</v>
      </c>
      <c r="O2425" t="s">
        <v>8337</v>
      </c>
    </row>
    <row r="2426" spans="1:15" ht="48" x14ac:dyDescent="0.2">
      <c r="A2426">
        <v>1904</v>
      </c>
      <c r="B2426" s="3" t="s">
        <v>1905</v>
      </c>
      <c r="C2426" s="3" t="s">
        <v>6014</v>
      </c>
      <c r="D2426" s="6">
        <v>50000</v>
      </c>
      <c r="E2426" s="8">
        <v>50</v>
      </c>
      <c r="F2426" t="s">
        <v>8220</v>
      </c>
      <c r="G2426" t="s">
        <v>8223</v>
      </c>
      <c r="H2426" t="s">
        <v>8245</v>
      </c>
      <c r="I2426" s="12">
        <v>42371.685428240744</v>
      </c>
      <c r="J2426" s="12">
        <v>42326.685428240744</v>
      </c>
      <c r="K2426" t="b">
        <v>0</v>
      </c>
      <c r="L2426">
        <v>2</v>
      </c>
      <c r="M2426" t="b">
        <v>0</v>
      </c>
      <c r="N2426" s="15" t="s">
        <v>8308</v>
      </c>
      <c r="O2426" t="s">
        <v>8337</v>
      </c>
    </row>
    <row r="2427" spans="1:15" ht="48" x14ac:dyDescent="0.2">
      <c r="A2427">
        <v>1905</v>
      </c>
      <c r="B2427" s="3" t="s">
        <v>1906</v>
      </c>
      <c r="C2427" s="3" t="s">
        <v>6015</v>
      </c>
      <c r="D2427" s="6">
        <v>25000</v>
      </c>
      <c r="E2427" s="8">
        <v>42</v>
      </c>
      <c r="F2427" t="s">
        <v>8220</v>
      </c>
      <c r="G2427" t="s">
        <v>8223</v>
      </c>
      <c r="H2427" t="s">
        <v>8245</v>
      </c>
      <c r="I2427" s="12">
        <v>41889.925856481481</v>
      </c>
      <c r="J2427" s="12">
        <v>41859.925856481481</v>
      </c>
      <c r="K2427" t="b">
        <v>0</v>
      </c>
      <c r="L2427">
        <v>4</v>
      </c>
      <c r="M2427" t="b">
        <v>0</v>
      </c>
      <c r="N2427" s="15" t="s">
        <v>8308</v>
      </c>
      <c r="O2427" t="s">
        <v>8337</v>
      </c>
    </row>
    <row r="2428" spans="1:15" ht="48" x14ac:dyDescent="0.2">
      <c r="A2428">
        <v>1906</v>
      </c>
      <c r="B2428" s="3" t="s">
        <v>1907</v>
      </c>
      <c r="C2428" s="3" t="s">
        <v>6016</v>
      </c>
      <c r="D2428" s="6">
        <v>50000</v>
      </c>
      <c r="E2428" s="8">
        <v>21380</v>
      </c>
      <c r="F2428" t="s">
        <v>8220</v>
      </c>
      <c r="G2428" t="s">
        <v>8223</v>
      </c>
      <c r="H2428" t="s">
        <v>8245</v>
      </c>
      <c r="I2428" s="12">
        <v>42544.671099537038</v>
      </c>
      <c r="J2428" s="12">
        <v>42514.671099537038</v>
      </c>
      <c r="K2428" t="b">
        <v>0</v>
      </c>
      <c r="L2428">
        <v>99</v>
      </c>
      <c r="M2428" t="b">
        <v>0</v>
      </c>
      <c r="N2428" s="15" t="s">
        <v>8308</v>
      </c>
      <c r="O2428" t="s">
        <v>8337</v>
      </c>
    </row>
    <row r="2429" spans="1:15" ht="48" x14ac:dyDescent="0.2">
      <c r="A2429">
        <v>1907</v>
      </c>
      <c r="B2429" s="3" t="s">
        <v>1908</v>
      </c>
      <c r="C2429" s="3" t="s">
        <v>6017</v>
      </c>
      <c r="D2429" s="6">
        <v>30000</v>
      </c>
      <c r="E2429" s="8">
        <v>85</v>
      </c>
      <c r="F2429" t="s">
        <v>8220</v>
      </c>
      <c r="G2429" t="s">
        <v>8223</v>
      </c>
      <c r="H2429" t="s">
        <v>8245</v>
      </c>
      <c r="I2429" s="12">
        <v>41782.587094907409</v>
      </c>
      <c r="J2429" s="12">
        <v>41767.587094907409</v>
      </c>
      <c r="K2429" t="b">
        <v>0</v>
      </c>
      <c r="L2429">
        <v>4</v>
      </c>
      <c r="M2429" t="b">
        <v>0</v>
      </c>
      <c r="N2429" s="15" t="s">
        <v>8308</v>
      </c>
      <c r="O2429" t="s">
        <v>8337</v>
      </c>
    </row>
    <row r="2430" spans="1:15" ht="48" x14ac:dyDescent="0.2">
      <c r="A2430">
        <v>1908</v>
      </c>
      <c r="B2430" s="3" t="s">
        <v>1909</v>
      </c>
      <c r="C2430" s="3" t="s">
        <v>6018</v>
      </c>
      <c r="D2430" s="6">
        <v>25000</v>
      </c>
      <c r="E2430" s="8">
        <v>433</v>
      </c>
      <c r="F2430" t="s">
        <v>8220</v>
      </c>
      <c r="G2430" t="s">
        <v>8223</v>
      </c>
      <c r="H2430" t="s">
        <v>8245</v>
      </c>
      <c r="I2430" s="12">
        <v>42733.917824074073</v>
      </c>
      <c r="J2430" s="12">
        <v>42703.917824074073</v>
      </c>
      <c r="K2430" t="b">
        <v>0</v>
      </c>
      <c r="L2430">
        <v>4</v>
      </c>
      <c r="M2430" t="b">
        <v>0</v>
      </c>
      <c r="N2430" s="15" t="s">
        <v>8308</v>
      </c>
      <c r="O2430" t="s">
        <v>8337</v>
      </c>
    </row>
    <row r="2431" spans="1:15" ht="48" x14ac:dyDescent="0.2">
      <c r="A2431">
        <v>1909</v>
      </c>
      <c r="B2431" s="3" t="s">
        <v>1910</v>
      </c>
      <c r="C2431" s="3" t="s">
        <v>6019</v>
      </c>
      <c r="D2431" s="6">
        <v>35000</v>
      </c>
      <c r="E2431" s="8">
        <v>4939</v>
      </c>
      <c r="F2431" t="s">
        <v>8220</v>
      </c>
      <c r="G2431" t="s">
        <v>8223</v>
      </c>
      <c r="H2431" t="s">
        <v>8245</v>
      </c>
      <c r="I2431" s="12">
        <v>41935.429155092592</v>
      </c>
      <c r="J2431" s="12">
        <v>41905.429155092592</v>
      </c>
      <c r="K2431" t="b">
        <v>0</v>
      </c>
      <c r="L2431">
        <v>38</v>
      </c>
      <c r="M2431" t="b">
        <v>0</v>
      </c>
      <c r="N2431" s="15" t="s">
        <v>8308</v>
      </c>
      <c r="O2431" t="s">
        <v>8337</v>
      </c>
    </row>
    <row r="2432" spans="1:15" ht="48" x14ac:dyDescent="0.2">
      <c r="A2432">
        <v>1910</v>
      </c>
      <c r="B2432" s="3" t="s">
        <v>1911</v>
      </c>
      <c r="C2432" s="3" t="s">
        <v>6020</v>
      </c>
      <c r="D2432" s="6">
        <v>85000</v>
      </c>
      <c r="E2432" s="8">
        <v>33486</v>
      </c>
      <c r="F2432" t="s">
        <v>8220</v>
      </c>
      <c r="G2432" t="s">
        <v>8232</v>
      </c>
      <c r="H2432" t="s">
        <v>8248</v>
      </c>
      <c r="I2432" s="12">
        <v>42308.947916666672</v>
      </c>
      <c r="J2432" s="12">
        <v>42264.963159722218</v>
      </c>
      <c r="K2432" t="b">
        <v>0</v>
      </c>
      <c r="L2432">
        <v>285</v>
      </c>
      <c r="M2432" t="b">
        <v>0</v>
      </c>
      <c r="N2432" s="15" t="s">
        <v>8308</v>
      </c>
      <c r="O2432" t="s">
        <v>8337</v>
      </c>
    </row>
    <row r="2433" spans="1:15" ht="48" x14ac:dyDescent="0.2">
      <c r="A2433">
        <v>1911</v>
      </c>
      <c r="B2433" s="3" t="s">
        <v>1912</v>
      </c>
      <c r="C2433" s="3" t="s">
        <v>6021</v>
      </c>
      <c r="D2433" s="6">
        <v>42500</v>
      </c>
      <c r="E2433" s="8">
        <v>10</v>
      </c>
      <c r="F2433" t="s">
        <v>8220</v>
      </c>
      <c r="G2433" t="s">
        <v>8227</v>
      </c>
      <c r="H2433" t="s">
        <v>8249</v>
      </c>
      <c r="I2433" s="12">
        <v>41860.033958333333</v>
      </c>
      <c r="J2433" s="12">
        <v>41830.033958333333</v>
      </c>
      <c r="K2433" t="b">
        <v>0</v>
      </c>
      <c r="L2433">
        <v>1</v>
      </c>
      <c r="M2433" t="b">
        <v>0</v>
      </c>
      <c r="N2433" s="15" t="s">
        <v>8308</v>
      </c>
      <c r="O2433" t="s">
        <v>8337</v>
      </c>
    </row>
    <row r="2434" spans="1:15" ht="48" x14ac:dyDescent="0.2">
      <c r="A2434">
        <v>1912</v>
      </c>
      <c r="B2434" s="3" t="s">
        <v>1913</v>
      </c>
      <c r="C2434" s="3" t="s">
        <v>6022</v>
      </c>
      <c r="D2434" s="6">
        <v>5000</v>
      </c>
      <c r="E2434" s="8">
        <v>2965</v>
      </c>
      <c r="F2434" t="s">
        <v>8220</v>
      </c>
      <c r="G2434" t="s">
        <v>8223</v>
      </c>
      <c r="H2434" t="s">
        <v>8245</v>
      </c>
      <c r="I2434" s="12">
        <v>42159.226388888885</v>
      </c>
      <c r="J2434" s="12">
        <v>42129.226388888885</v>
      </c>
      <c r="K2434" t="b">
        <v>0</v>
      </c>
      <c r="L2434">
        <v>42</v>
      </c>
      <c r="M2434" t="b">
        <v>0</v>
      </c>
      <c r="N2434" s="15" t="s">
        <v>8308</v>
      </c>
      <c r="O2434" t="s">
        <v>8337</v>
      </c>
    </row>
    <row r="2435" spans="1:15" ht="32" x14ac:dyDescent="0.2">
      <c r="A2435">
        <v>1913</v>
      </c>
      <c r="B2435" s="3" t="s">
        <v>1914</v>
      </c>
      <c r="C2435" s="3" t="s">
        <v>6023</v>
      </c>
      <c r="D2435" s="6">
        <v>48000</v>
      </c>
      <c r="E2435" s="8">
        <v>637</v>
      </c>
      <c r="F2435" t="s">
        <v>8220</v>
      </c>
      <c r="G2435" t="s">
        <v>8224</v>
      </c>
      <c r="H2435" t="s">
        <v>8246</v>
      </c>
      <c r="I2435" s="12">
        <v>41920.511319444442</v>
      </c>
      <c r="J2435" s="12">
        <v>41890.511319444442</v>
      </c>
      <c r="K2435" t="b">
        <v>0</v>
      </c>
      <c r="L2435">
        <v>26</v>
      </c>
      <c r="M2435" t="b">
        <v>0</v>
      </c>
      <c r="N2435" s="15" t="s">
        <v>8308</v>
      </c>
      <c r="O2435" t="s">
        <v>8337</v>
      </c>
    </row>
    <row r="2436" spans="1:15" ht="48" x14ac:dyDescent="0.2">
      <c r="A2436">
        <v>1914</v>
      </c>
      <c r="B2436" s="3" t="s">
        <v>1915</v>
      </c>
      <c r="C2436" s="3" t="s">
        <v>6024</v>
      </c>
      <c r="D2436" s="6">
        <v>666</v>
      </c>
      <c r="E2436" s="8">
        <v>60</v>
      </c>
      <c r="F2436" t="s">
        <v>8220</v>
      </c>
      <c r="G2436" t="s">
        <v>8223</v>
      </c>
      <c r="H2436" t="s">
        <v>8245</v>
      </c>
      <c r="I2436" s="12">
        <v>41944.165972222225</v>
      </c>
      <c r="J2436" s="12">
        <v>41929.174456018518</v>
      </c>
      <c r="K2436" t="b">
        <v>0</v>
      </c>
      <c r="L2436">
        <v>2</v>
      </c>
      <c r="M2436" t="b">
        <v>0</v>
      </c>
      <c r="N2436" s="15" t="s">
        <v>8308</v>
      </c>
      <c r="O2436" t="s">
        <v>8337</v>
      </c>
    </row>
    <row r="2437" spans="1:15" ht="48" x14ac:dyDescent="0.2">
      <c r="A2437">
        <v>1915</v>
      </c>
      <c r="B2437" s="3" t="s">
        <v>1916</v>
      </c>
      <c r="C2437" s="3" t="s">
        <v>6025</v>
      </c>
      <c r="D2437" s="6">
        <v>500</v>
      </c>
      <c r="E2437" s="8">
        <v>8</v>
      </c>
      <c r="F2437" t="s">
        <v>8220</v>
      </c>
      <c r="G2437" t="s">
        <v>8223</v>
      </c>
      <c r="H2437" t="s">
        <v>8245</v>
      </c>
      <c r="I2437" s="12">
        <v>41884.04886574074</v>
      </c>
      <c r="J2437" s="12">
        <v>41864.04886574074</v>
      </c>
      <c r="K2437" t="b">
        <v>0</v>
      </c>
      <c r="L2437">
        <v>4</v>
      </c>
      <c r="M2437" t="b">
        <v>0</v>
      </c>
      <c r="N2437" s="15" t="s">
        <v>8308</v>
      </c>
      <c r="O2437" t="s">
        <v>8337</v>
      </c>
    </row>
    <row r="2438" spans="1:15" ht="32" x14ac:dyDescent="0.2">
      <c r="A2438">
        <v>1916</v>
      </c>
      <c r="B2438" s="3" t="s">
        <v>1917</v>
      </c>
      <c r="C2438" s="3" t="s">
        <v>6026</v>
      </c>
      <c r="D2438" s="6">
        <v>20000</v>
      </c>
      <c r="E2438" s="8">
        <v>102</v>
      </c>
      <c r="F2438" t="s">
        <v>8220</v>
      </c>
      <c r="G2438" t="s">
        <v>8223</v>
      </c>
      <c r="H2438" t="s">
        <v>8245</v>
      </c>
      <c r="I2438" s="12">
        <v>42681.758969907409</v>
      </c>
      <c r="J2438" s="12">
        <v>42656.717303240745</v>
      </c>
      <c r="K2438" t="b">
        <v>0</v>
      </c>
      <c r="L2438">
        <v>6</v>
      </c>
      <c r="M2438" t="b">
        <v>0</v>
      </c>
      <c r="N2438" s="15" t="s">
        <v>8308</v>
      </c>
      <c r="O2438" t="s">
        <v>8337</v>
      </c>
    </row>
    <row r="2439" spans="1:15" ht="32" x14ac:dyDescent="0.2">
      <c r="A2439">
        <v>1917</v>
      </c>
      <c r="B2439" s="3" t="s">
        <v>1918</v>
      </c>
      <c r="C2439" s="3" t="s">
        <v>6027</v>
      </c>
      <c r="D2439" s="6">
        <v>390000</v>
      </c>
      <c r="E2439" s="8">
        <v>205025</v>
      </c>
      <c r="F2439" t="s">
        <v>8220</v>
      </c>
      <c r="G2439" t="s">
        <v>8230</v>
      </c>
      <c r="H2439" t="s">
        <v>8251</v>
      </c>
      <c r="I2439" s="12">
        <v>42776.270057870366</v>
      </c>
      <c r="J2439" s="12">
        <v>42746.270057870366</v>
      </c>
      <c r="K2439" t="b">
        <v>0</v>
      </c>
      <c r="L2439">
        <v>70</v>
      </c>
      <c r="M2439" t="b">
        <v>0</v>
      </c>
      <c r="N2439" s="15" t="s">
        <v>8308</v>
      </c>
      <c r="O2439" t="s">
        <v>8337</v>
      </c>
    </row>
    <row r="2440" spans="1:15" ht="48" x14ac:dyDescent="0.2">
      <c r="A2440">
        <v>1918</v>
      </c>
      <c r="B2440" s="3" t="s">
        <v>1919</v>
      </c>
      <c r="C2440" s="3" t="s">
        <v>6028</v>
      </c>
      <c r="D2440" s="6">
        <v>25000</v>
      </c>
      <c r="E2440" s="8">
        <v>260</v>
      </c>
      <c r="F2440" t="s">
        <v>8220</v>
      </c>
      <c r="G2440" t="s">
        <v>8223</v>
      </c>
      <c r="H2440" t="s">
        <v>8245</v>
      </c>
      <c r="I2440" s="12">
        <v>41863.789942129632</v>
      </c>
      <c r="J2440" s="12">
        <v>41828.789942129632</v>
      </c>
      <c r="K2440" t="b">
        <v>0</v>
      </c>
      <c r="L2440">
        <v>9</v>
      </c>
      <c r="M2440" t="b">
        <v>0</v>
      </c>
      <c r="N2440" s="15" t="s">
        <v>8308</v>
      </c>
      <c r="O2440" t="s">
        <v>8337</v>
      </c>
    </row>
    <row r="2441" spans="1:15" ht="48" x14ac:dyDescent="0.2">
      <c r="A2441">
        <v>1919</v>
      </c>
      <c r="B2441" s="3" t="s">
        <v>1920</v>
      </c>
      <c r="C2441" s="3" t="s">
        <v>6029</v>
      </c>
      <c r="D2441" s="6">
        <v>500</v>
      </c>
      <c r="E2441" s="8">
        <v>237</v>
      </c>
      <c r="F2441" t="s">
        <v>8220</v>
      </c>
      <c r="G2441" t="s">
        <v>8223</v>
      </c>
      <c r="H2441" t="s">
        <v>8245</v>
      </c>
      <c r="I2441" s="12">
        <v>42143.875567129624</v>
      </c>
      <c r="J2441" s="12">
        <v>42113.875567129624</v>
      </c>
      <c r="K2441" t="b">
        <v>0</v>
      </c>
      <c r="L2441">
        <v>8</v>
      </c>
      <c r="M2441" t="b">
        <v>0</v>
      </c>
      <c r="N2441" s="15" t="s">
        <v>8308</v>
      </c>
      <c r="O2441" t="s">
        <v>8337</v>
      </c>
    </row>
    <row r="2442" spans="1:15" ht="48" x14ac:dyDescent="0.2">
      <c r="A2442">
        <v>1920</v>
      </c>
      <c r="B2442" s="3" t="s">
        <v>1921</v>
      </c>
      <c r="C2442" s="3" t="s">
        <v>6030</v>
      </c>
      <c r="D2442" s="6">
        <v>10000</v>
      </c>
      <c r="E2442" s="8">
        <v>4303</v>
      </c>
      <c r="F2442" t="s">
        <v>8220</v>
      </c>
      <c r="G2442" t="s">
        <v>8224</v>
      </c>
      <c r="H2442" t="s">
        <v>8246</v>
      </c>
      <c r="I2442" s="12">
        <v>42298.958333333328</v>
      </c>
      <c r="J2442" s="12">
        <v>42270.875706018516</v>
      </c>
      <c r="K2442" t="b">
        <v>0</v>
      </c>
      <c r="L2442">
        <v>105</v>
      </c>
      <c r="M2442" t="b">
        <v>0</v>
      </c>
      <c r="N2442" s="15" t="s">
        <v>8308</v>
      </c>
      <c r="O2442" t="s">
        <v>8337</v>
      </c>
    </row>
    <row r="2443" spans="1:15" ht="48" x14ac:dyDescent="0.2">
      <c r="A2443">
        <v>1941</v>
      </c>
      <c r="B2443" s="3" t="s">
        <v>1942</v>
      </c>
      <c r="C2443" s="3" t="s">
        <v>6051</v>
      </c>
      <c r="D2443" s="6">
        <v>250000</v>
      </c>
      <c r="E2443" s="8">
        <v>315295.89</v>
      </c>
      <c r="F2443" t="s">
        <v>8218</v>
      </c>
      <c r="G2443" t="s">
        <v>8223</v>
      </c>
      <c r="H2443" t="s">
        <v>8245</v>
      </c>
      <c r="I2443" s="12">
        <v>41774.290868055556</v>
      </c>
      <c r="J2443" s="12">
        <v>41744.290868055556</v>
      </c>
      <c r="K2443" t="b">
        <v>1</v>
      </c>
      <c r="L2443">
        <v>4883</v>
      </c>
      <c r="M2443" t="b">
        <v>1</v>
      </c>
      <c r="N2443" s="15" t="s">
        <v>8308</v>
      </c>
      <c r="O2443" t="s">
        <v>8338</v>
      </c>
    </row>
    <row r="2444" spans="1:15" ht="48" x14ac:dyDescent="0.2">
      <c r="A2444">
        <v>1942</v>
      </c>
      <c r="B2444" s="3" t="s">
        <v>1943</v>
      </c>
      <c r="C2444" s="3" t="s">
        <v>6052</v>
      </c>
      <c r="D2444" s="6">
        <v>6000</v>
      </c>
      <c r="E2444" s="8">
        <v>8306.42</v>
      </c>
      <c r="F2444" t="s">
        <v>8218</v>
      </c>
      <c r="G2444" t="s">
        <v>8223</v>
      </c>
      <c r="H2444" t="s">
        <v>8245</v>
      </c>
      <c r="I2444" s="12">
        <v>40728.828009259261</v>
      </c>
      <c r="J2444" s="12">
        <v>40638.828009259261</v>
      </c>
      <c r="K2444" t="b">
        <v>1</v>
      </c>
      <c r="L2444">
        <v>95</v>
      </c>
      <c r="M2444" t="b">
        <v>1</v>
      </c>
      <c r="N2444" s="15" t="s">
        <v>8308</v>
      </c>
      <c r="O2444" t="s">
        <v>8338</v>
      </c>
    </row>
    <row r="2445" spans="1:15" ht="48" x14ac:dyDescent="0.2">
      <c r="A2445">
        <v>1943</v>
      </c>
      <c r="B2445" s="3" t="s">
        <v>1944</v>
      </c>
      <c r="C2445" s="3" t="s">
        <v>6053</v>
      </c>
      <c r="D2445" s="6">
        <v>10000</v>
      </c>
      <c r="E2445" s="8">
        <v>170525</v>
      </c>
      <c r="F2445" t="s">
        <v>8218</v>
      </c>
      <c r="G2445" t="s">
        <v>8223</v>
      </c>
      <c r="H2445" t="s">
        <v>8245</v>
      </c>
      <c r="I2445" s="12">
        <v>42593.269861111112</v>
      </c>
      <c r="J2445" s="12">
        <v>42548.269861111112</v>
      </c>
      <c r="K2445" t="b">
        <v>1</v>
      </c>
      <c r="L2445">
        <v>2478</v>
      </c>
      <c r="M2445" t="b">
        <v>1</v>
      </c>
      <c r="N2445" s="15" t="s">
        <v>8308</v>
      </c>
      <c r="O2445" t="s">
        <v>8338</v>
      </c>
    </row>
    <row r="2446" spans="1:15" ht="48" x14ac:dyDescent="0.2">
      <c r="A2446">
        <v>1944</v>
      </c>
      <c r="B2446" s="3" t="s">
        <v>1945</v>
      </c>
      <c r="C2446" s="3" t="s">
        <v>6054</v>
      </c>
      <c r="D2446" s="6">
        <v>40000</v>
      </c>
      <c r="E2446" s="8">
        <v>315222.2</v>
      </c>
      <c r="F2446" t="s">
        <v>8218</v>
      </c>
      <c r="G2446" t="s">
        <v>8223</v>
      </c>
      <c r="H2446" t="s">
        <v>8245</v>
      </c>
      <c r="I2446" s="12">
        <v>41760.584374999999</v>
      </c>
      <c r="J2446" s="12">
        <v>41730.584374999999</v>
      </c>
      <c r="K2446" t="b">
        <v>1</v>
      </c>
      <c r="L2446">
        <v>1789</v>
      </c>
      <c r="M2446" t="b">
        <v>1</v>
      </c>
      <c r="N2446" s="15" t="s">
        <v>8308</v>
      </c>
      <c r="O2446" t="s">
        <v>8338</v>
      </c>
    </row>
    <row r="2447" spans="1:15" ht="48" x14ac:dyDescent="0.2">
      <c r="A2447">
        <v>1945</v>
      </c>
      <c r="B2447" s="3" t="s">
        <v>1946</v>
      </c>
      <c r="C2447" s="3" t="s">
        <v>6055</v>
      </c>
      <c r="D2447" s="6">
        <v>100000</v>
      </c>
      <c r="E2447" s="8">
        <v>348018</v>
      </c>
      <c r="F2447" t="s">
        <v>8218</v>
      </c>
      <c r="G2447" t="s">
        <v>8226</v>
      </c>
      <c r="H2447" t="s">
        <v>8248</v>
      </c>
      <c r="I2447" s="12">
        <v>42197.251828703709</v>
      </c>
      <c r="J2447" s="12">
        <v>42157.251828703709</v>
      </c>
      <c r="K2447" t="b">
        <v>1</v>
      </c>
      <c r="L2447">
        <v>680</v>
      </c>
      <c r="M2447" t="b">
        <v>1</v>
      </c>
      <c r="N2447" s="15" t="s">
        <v>8308</v>
      </c>
      <c r="O2447" t="s">
        <v>8338</v>
      </c>
    </row>
    <row r="2448" spans="1:15" ht="48" x14ac:dyDescent="0.2">
      <c r="A2448">
        <v>1946</v>
      </c>
      <c r="B2448" s="3" t="s">
        <v>1947</v>
      </c>
      <c r="C2448" s="3" t="s">
        <v>6056</v>
      </c>
      <c r="D2448" s="6">
        <v>7500</v>
      </c>
      <c r="E2448" s="8">
        <v>11231</v>
      </c>
      <c r="F2448" t="s">
        <v>8218</v>
      </c>
      <c r="G2448" t="s">
        <v>8223</v>
      </c>
      <c r="H2448" t="s">
        <v>8245</v>
      </c>
      <c r="I2448" s="12">
        <v>41749.108344907407</v>
      </c>
      <c r="J2448" s="12">
        <v>41689.150011574071</v>
      </c>
      <c r="K2448" t="b">
        <v>1</v>
      </c>
      <c r="L2448">
        <v>70</v>
      </c>
      <c r="M2448" t="b">
        <v>1</v>
      </c>
      <c r="N2448" s="15" t="s">
        <v>8308</v>
      </c>
      <c r="O2448" t="s">
        <v>8338</v>
      </c>
    </row>
    <row r="2449" spans="1:15" ht="48" x14ac:dyDescent="0.2">
      <c r="A2449">
        <v>1947</v>
      </c>
      <c r="B2449" s="3" t="s">
        <v>1948</v>
      </c>
      <c r="C2449" s="3" t="s">
        <v>6057</v>
      </c>
      <c r="D2449" s="6">
        <v>800</v>
      </c>
      <c r="E2449" s="8">
        <v>805.07</v>
      </c>
      <c r="F2449" t="s">
        <v>8218</v>
      </c>
      <c r="G2449" t="s">
        <v>8223</v>
      </c>
      <c r="H2449" t="s">
        <v>8245</v>
      </c>
      <c r="I2449" s="12">
        <v>40140.249305555553</v>
      </c>
      <c r="J2449" s="12">
        <v>40102.918055555558</v>
      </c>
      <c r="K2449" t="b">
        <v>1</v>
      </c>
      <c r="L2449">
        <v>23</v>
      </c>
      <c r="M2449" t="b">
        <v>1</v>
      </c>
      <c r="N2449" s="15" t="s">
        <v>8308</v>
      </c>
      <c r="O2449" t="s">
        <v>8338</v>
      </c>
    </row>
    <row r="2450" spans="1:15" ht="32" x14ac:dyDescent="0.2">
      <c r="A2450">
        <v>1948</v>
      </c>
      <c r="B2450" s="3" t="s">
        <v>1949</v>
      </c>
      <c r="C2450" s="3" t="s">
        <v>6058</v>
      </c>
      <c r="D2450" s="6">
        <v>100000</v>
      </c>
      <c r="E2450" s="8">
        <v>800211</v>
      </c>
      <c r="F2450" t="s">
        <v>8218</v>
      </c>
      <c r="G2450" t="s">
        <v>8223</v>
      </c>
      <c r="H2450" t="s">
        <v>8245</v>
      </c>
      <c r="I2450" s="12">
        <v>42527.709722222222</v>
      </c>
      <c r="J2450" s="12">
        <v>42473.604270833333</v>
      </c>
      <c r="K2450" t="b">
        <v>1</v>
      </c>
      <c r="L2450">
        <v>4245</v>
      </c>
      <c r="M2450" t="b">
        <v>1</v>
      </c>
      <c r="N2450" s="15" t="s">
        <v>8308</v>
      </c>
      <c r="O2450" t="s">
        <v>8338</v>
      </c>
    </row>
    <row r="2451" spans="1:15" ht="48" x14ac:dyDescent="0.2">
      <c r="A2451">
        <v>1949</v>
      </c>
      <c r="B2451" s="3" t="s">
        <v>1950</v>
      </c>
      <c r="C2451" s="3" t="s">
        <v>6059</v>
      </c>
      <c r="D2451" s="6">
        <v>50000</v>
      </c>
      <c r="E2451" s="8">
        <v>53001.3</v>
      </c>
      <c r="F2451" t="s">
        <v>8218</v>
      </c>
      <c r="G2451" t="s">
        <v>8224</v>
      </c>
      <c r="H2451" t="s">
        <v>8246</v>
      </c>
      <c r="I2451" s="12">
        <v>41830.423043981478</v>
      </c>
      <c r="J2451" s="12">
        <v>41800.423043981478</v>
      </c>
      <c r="K2451" t="b">
        <v>1</v>
      </c>
      <c r="L2451">
        <v>943</v>
      </c>
      <c r="M2451" t="b">
        <v>1</v>
      </c>
      <c r="N2451" s="15" t="s">
        <v>8308</v>
      </c>
      <c r="O2451" t="s">
        <v>8338</v>
      </c>
    </row>
    <row r="2452" spans="1:15" ht="48" x14ac:dyDescent="0.2">
      <c r="A2452">
        <v>1950</v>
      </c>
      <c r="B2452" s="3" t="s">
        <v>1951</v>
      </c>
      <c r="C2452" s="3" t="s">
        <v>6060</v>
      </c>
      <c r="D2452" s="6">
        <v>48000</v>
      </c>
      <c r="E2452" s="8">
        <v>96248.960000000006</v>
      </c>
      <c r="F2452" t="s">
        <v>8218</v>
      </c>
      <c r="G2452" t="s">
        <v>8223</v>
      </c>
      <c r="H2452" t="s">
        <v>8245</v>
      </c>
      <c r="I2452" s="12">
        <v>40655.181400462963</v>
      </c>
      <c r="J2452" s="12">
        <v>40624.181400462963</v>
      </c>
      <c r="K2452" t="b">
        <v>1</v>
      </c>
      <c r="L2452">
        <v>1876</v>
      </c>
      <c r="M2452" t="b">
        <v>1</v>
      </c>
      <c r="N2452" s="15" t="s">
        <v>8308</v>
      </c>
      <c r="O2452" t="s">
        <v>8338</v>
      </c>
    </row>
    <row r="2453" spans="1:15" ht="48" x14ac:dyDescent="0.2">
      <c r="A2453">
        <v>1951</v>
      </c>
      <c r="B2453" s="3" t="s">
        <v>1952</v>
      </c>
      <c r="C2453" s="3" t="s">
        <v>6061</v>
      </c>
      <c r="D2453" s="6">
        <v>50000</v>
      </c>
      <c r="E2453" s="8">
        <v>106222</v>
      </c>
      <c r="F2453" t="s">
        <v>8218</v>
      </c>
      <c r="G2453" t="s">
        <v>8223</v>
      </c>
      <c r="H2453" t="s">
        <v>8245</v>
      </c>
      <c r="I2453" s="12">
        <v>42681.462233796294</v>
      </c>
      <c r="J2453" s="12">
        <v>42651.420567129629</v>
      </c>
      <c r="K2453" t="b">
        <v>1</v>
      </c>
      <c r="L2453">
        <v>834</v>
      </c>
      <c r="M2453" t="b">
        <v>1</v>
      </c>
      <c r="N2453" s="15" t="s">
        <v>8308</v>
      </c>
      <c r="O2453" t="s">
        <v>8338</v>
      </c>
    </row>
    <row r="2454" spans="1:15" ht="48" x14ac:dyDescent="0.2">
      <c r="A2454">
        <v>1952</v>
      </c>
      <c r="B2454" s="3" t="s">
        <v>1953</v>
      </c>
      <c r="C2454" s="3" t="s">
        <v>6062</v>
      </c>
      <c r="D2454" s="6">
        <v>35000</v>
      </c>
      <c r="E2454" s="8">
        <v>69465.33</v>
      </c>
      <c r="F2454" t="s">
        <v>8218</v>
      </c>
      <c r="G2454" t="s">
        <v>8228</v>
      </c>
      <c r="H2454" t="s">
        <v>8250</v>
      </c>
      <c r="I2454" s="12">
        <v>41563.60665509259</v>
      </c>
      <c r="J2454" s="12">
        <v>41526.60665509259</v>
      </c>
      <c r="K2454" t="b">
        <v>1</v>
      </c>
      <c r="L2454">
        <v>682</v>
      </c>
      <c r="M2454" t="b">
        <v>1</v>
      </c>
      <c r="N2454" s="15" t="s">
        <v>8308</v>
      </c>
      <c r="O2454" t="s">
        <v>8338</v>
      </c>
    </row>
    <row r="2455" spans="1:15" ht="48" x14ac:dyDescent="0.2">
      <c r="A2455">
        <v>1953</v>
      </c>
      <c r="B2455" s="3" t="s">
        <v>1954</v>
      </c>
      <c r="C2455" s="3" t="s">
        <v>6063</v>
      </c>
      <c r="D2455" s="6">
        <v>15000</v>
      </c>
      <c r="E2455" s="8">
        <v>33892</v>
      </c>
      <c r="F2455" t="s">
        <v>8218</v>
      </c>
      <c r="G2455" t="s">
        <v>8223</v>
      </c>
      <c r="H2455" t="s">
        <v>8245</v>
      </c>
      <c r="I2455" s="12">
        <v>40970.125</v>
      </c>
      <c r="J2455" s="12">
        <v>40941.199826388889</v>
      </c>
      <c r="K2455" t="b">
        <v>1</v>
      </c>
      <c r="L2455">
        <v>147</v>
      </c>
      <c r="M2455" t="b">
        <v>1</v>
      </c>
      <c r="N2455" s="15" t="s">
        <v>8308</v>
      </c>
      <c r="O2455" t="s">
        <v>8338</v>
      </c>
    </row>
    <row r="2456" spans="1:15" ht="32" x14ac:dyDescent="0.2">
      <c r="A2456">
        <v>1954</v>
      </c>
      <c r="B2456" s="3" t="s">
        <v>1955</v>
      </c>
      <c r="C2456" s="3" t="s">
        <v>6064</v>
      </c>
      <c r="D2456" s="6">
        <v>50000</v>
      </c>
      <c r="E2456" s="8">
        <v>349474</v>
      </c>
      <c r="F2456" t="s">
        <v>8218</v>
      </c>
      <c r="G2456" t="s">
        <v>8223</v>
      </c>
      <c r="H2456" t="s">
        <v>8245</v>
      </c>
      <c r="I2456" s="12">
        <v>42441.208333333328</v>
      </c>
      <c r="J2456" s="12">
        <v>42394.580740740741</v>
      </c>
      <c r="K2456" t="b">
        <v>1</v>
      </c>
      <c r="L2456">
        <v>415</v>
      </c>
      <c r="M2456" t="b">
        <v>1</v>
      </c>
      <c r="N2456" s="15" t="s">
        <v>8308</v>
      </c>
      <c r="O2456" t="s">
        <v>8338</v>
      </c>
    </row>
    <row r="2457" spans="1:15" ht="48" x14ac:dyDescent="0.2">
      <c r="A2457">
        <v>1955</v>
      </c>
      <c r="B2457" s="3" t="s">
        <v>1956</v>
      </c>
      <c r="C2457" s="3" t="s">
        <v>6065</v>
      </c>
      <c r="D2457" s="6">
        <v>42000</v>
      </c>
      <c r="E2457" s="8">
        <v>167410.01999999999</v>
      </c>
      <c r="F2457" t="s">
        <v>8218</v>
      </c>
      <c r="G2457" t="s">
        <v>8223</v>
      </c>
      <c r="H2457" t="s">
        <v>8245</v>
      </c>
      <c r="I2457" s="12">
        <v>41052.791666666664</v>
      </c>
      <c r="J2457" s="12">
        <v>41020.271770833337</v>
      </c>
      <c r="K2457" t="b">
        <v>1</v>
      </c>
      <c r="L2457">
        <v>290</v>
      </c>
      <c r="M2457" t="b">
        <v>1</v>
      </c>
      <c r="N2457" s="15" t="s">
        <v>8308</v>
      </c>
      <c r="O2457" t="s">
        <v>8338</v>
      </c>
    </row>
    <row r="2458" spans="1:15" ht="48" x14ac:dyDescent="0.2">
      <c r="A2458">
        <v>1956</v>
      </c>
      <c r="B2458" s="3" t="s">
        <v>1957</v>
      </c>
      <c r="C2458" s="3" t="s">
        <v>6066</v>
      </c>
      <c r="D2458" s="6">
        <v>60000</v>
      </c>
      <c r="E2458" s="8">
        <v>176420</v>
      </c>
      <c r="F2458" t="s">
        <v>8218</v>
      </c>
      <c r="G2458" t="s">
        <v>8223</v>
      </c>
      <c r="H2458" t="s">
        <v>8245</v>
      </c>
      <c r="I2458" s="12">
        <v>42112.882002314815</v>
      </c>
      <c r="J2458" s="12">
        <v>42067.923668981486</v>
      </c>
      <c r="K2458" t="b">
        <v>1</v>
      </c>
      <c r="L2458">
        <v>365</v>
      </c>
      <c r="M2458" t="b">
        <v>1</v>
      </c>
      <c r="N2458" s="15" t="s">
        <v>8308</v>
      </c>
      <c r="O2458" t="s">
        <v>8338</v>
      </c>
    </row>
    <row r="2459" spans="1:15" ht="32" x14ac:dyDescent="0.2">
      <c r="A2459">
        <v>1957</v>
      </c>
      <c r="B2459" s="3" t="s">
        <v>1958</v>
      </c>
      <c r="C2459" s="3" t="s">
        <v>6067</v>
      </c>
      <c r="D2459" s="6">
        <v>30000</v>
      </c>
      <c r="E2459" s="8">
        <v>50251.41</v>
      </c>
      <c r="F2459" t="s">
        <v>8218</v>
      </c>
      <c r="G2459" t="s">
        <v>8223</v>
      </c>
      <c r="H2459" t="s">
        <v>8245</v>
      </c>
      <c r="I2459" s="12">
        <v>41209.098530092589</v>
      </c>
      <c r="J2459" s="12">
        <v>41179.098530092589</v>
      </c>
      <c r="K2459" t="b">
        <v>1</v>
      </c>
      <c r="L2459">
        <v>660</v>
      </c>
      <c r="M2459" t="b">
        <v>1</v>
      </c>
      <c r="N2459" s="15" t="s">
        <v>8308</v>
      </c>
      <c r="O2459" t="s">
        <v>8338</v>
      </c>
    </row>
    <row r="2460" spans="1:15" ht="48" x14ac:dyDescent="0.2">
      <c r="A2460">
        <v>1958</v>
      </c>
      <c r="B2460" s="3" t="s">
        <v>1959</v>
      </c>
      <c r="C2460" s="3" t="s">
        <v>6068</v>
      </c>
      <c r="D2460" s="6">
        <v>7000</v>
      </c>
      <c r="E2460" s="8">
        <v>100490.02</v>
      </c>
      <c r="F2460" t="s">
        <v>8218</v>
      </c>
      <c r="G2460" t="s">
        <v>8223</v>
      </c>
      <c r="H2460" t="s">
        <v>8245</v>
      </c>
      <c r="I2460" s="12">
        <v>41356.94630787037</v>
      </c>
      <c r="J2460" s="12">
        <v>41326.987974537034</v>
      </c>
      <c r="K2460" t="b">
        <v>1</v>
      </c>
      <c r="L2460">
        <v>1356</v>
      </c>
      <c r="M2460" t="b">
        <v>1</v>
      </c>
      <c r="N2460" s="15" t="s">
        <v>8308</v>
      </c>
      <c r="O2460" t="s">
        <v>8338</v>
      </c>
    </row>
    <row r="2461" spans="1:15" ht="48" x14ac:dyDescent="0.2">
      <c r="A2461">
        <v>1959</v>
      </c>
      <c r="B2461" s="3" t="s">
        <v>1960</v>
      </c>
      <c r="C2461" s="3" t="s">
        <v>6069</v>
      </c>
      <c r="D2461" s="6">
        <v>10000</v>
      </c>
      <c r="E2461" s="8">
        <v>15673.44</v>
      </c>
      <c r="F2461" t="s">
        <v>8218</v>
      </c>
      <c r="G2461" t="s">
        <v>8223</v>
      </c>
      <c r="H2461" t="s">
        <v>8245</v>
      </c>
      <c r="I2461" s="12">
        <v>41913</v>
      </c>
      <c r="J2461" s="12">
        <v>41871.845601851855</v>
      </c>
      <c r="K2461" t="b">
        <v>1</v>
      </c>
      <c r="L2461">
        <v>424</v>
      </c>
      <c r="M2461" t="b">
        <v>1</v>
      </c>
      <c r="N2461" s="15" t="s">
        <v>8308</v>
      </c>
      <c r="O2461" t="s">
        <v>8338</v>
      </c>
    </row>
    <row r="2462" spans="1:15" ht="48" x14ac:dyDescent="0.2">
      <c r="A2462">
        <v>1960</v>
      </c>
      <c r="B2462" s="3" t="s">
        <v>1961</v>
      </c>
      <c r="C2462" s="3" t="s">
        <v>6070</v>
      </c>
      <c r="D2462" s="6">
        <v>70000</v>
      </c>
      <c r="E2462" s="8">
        <v>82532</v>
      </c>
      <c r="F2462" t="s">
        <v>8218</v>
      </c>
      <c r="G2462" t="s">
        <v>8234</v>
      </c>
      <c r="H2462" t="s">
        <v>8254</v>
      </c>
      <c r="I2462" s="12">
        <v>41994.362743055557</v>
      </c>
      <c r="J2462" s="12">
        <v>41964.362743055557</v>
      </c>
      <c r="K2462" t="b">
        <v>1</v>
      </c>
      <c r="L2462">
        <v>33</v>
      </c>
      <c r="M2462" t="b">
        <v>1</v>
      </c>
      <c r="N2462" s="15" t="s">
        <v>8308</v>
      </c>
      <c r="O2462" t="s">
        <v>8338</v>
      </c>
    </row>
    <row r="2463" spans="1:15" ht="48" x14ac:dyDescent="0.2">
      <c r="A2463">
        <v>1961</v>
      </c>
      <c r="B2463" s="3" t="s">
        <v>1962</v>
      </c>
      <c r="C2463" s="3" t="s">
        <v>6071</v>
      </c>
      <c r="D2463" s="6">
        <v>10000</v>
      </c>
      <c r="E2463" s="8">
        <v>110538.12</v>
      </c>
      <c r="F2463" t="s">
        <v>8218</v>
      </c>
      <c r="G2463" t="s">
        <v>8223</v>
      </c>
      <c r="H2463" t="s">
        <v>8245</v>
      </c>
      <c r="I2463" s="12">
        <v>41188.165972222225</v>
      </c>
      <c r="J2463" s="12">
        <v>41148.194641203707</v>
      </c>
      <c r="K2463" t="b">
        <v>1</v>
      </c>
      <c r="L2463">
        <v>1633</v>
      </c>
      <c r="M2463" t="b">
        <v>1</v>
      </c>
      <c r="N2463" s="15" t="s">
        <v>8308</v>
      </c>
      <c r="O2463" t="s">
        <v>8338</v>
      </c>
    </row>
    <row r="2464" spans="1:15" ht="48" x14ac:dyDescent="0.2">
      <c r="A2464">
        <v>1962</v>
      </c>
      <c r="B2464" s="3" t="s">
        <v>1963</v>
      </c>
      <c r="C2464" s="3" t="s">
        <v>6072</v>
      </c>
      <c r="D2464" s="6">
        <v>10000</v>
      </c>
      <c r="E2464" s="8">
        <v>19292.5</v>
      </c>
      <c r="F2464" t="s">
        <v>8218</v>
      </c>
      <c r="G2464" t="s">
        <v>8223</v>
      </c>
      <c r="H2464" t="s">
        <v>8245</v>
      </c>
      <c r="I2464" s="12">
        <v>41772.780509259261</v>
      </c>
      <c r="J2464" s="12">
        <v>41742.780509259261</v>
      </c>
      <c r="K2464" t="b">
        <v>1</v>
      </c>
      <c r="L2464">
        <v>306</v>
      </c>
      <c r="M2464" t="b">
        <v>1</v>
      </c>
      <c r="N2464" s="15" t="s">
        <v>8308</v>
      </c>
      <c r="O2464" t="s">
        <v>8338</v>
      </c>
    </row>
    <row r="2465" spans="1:15" ht="48" x14ac:dyDescent="0.2">
      <c r="A2465">
        <v>1963</v>
      </c>
      <c r="B2465" s="3" t="s">
        <v>1964</v>
      </c>
      <c r="C2465" s="3" t="s">
        <v>6073</v>
      </c>
      <c r="D2465" s="6">
        <v>19000</v>
      </c>
      <c r="E2465" s="8">
        <v>24108</v>
      </c>
      <c r="F2465" t="s">
        <v>8218</v>
      </c>
      <c r="G2465" t="s">
        <v>8224</v>
      </c>
      <c r="H2465" t="s">
        <v>8246</v>
      </c>
      <c r="I2465" s="12">
        <v>41898.429791666669</v>
      </c>
      <c r="J2465" s="12">
        <v>41863.429791666669</v>
      </c>
      <c r="K2465" t="b">
        <v>1</v>
      </c>
      <c r="L2465">
        <v>205</v>
      </c>
      <c r="M2465" t="b">
        <v>1</v>
      </c>
      <c r="N2465" s="15" t="s">
        <v>8308</v>
      </c>
      <c r="O2465" t="s">
        <v>8338</v>
      </c>
    </row>
    <row r="2466" spans="1:15" ht="48" x14ac:dyDescent="0.2">
      <c r="A2466">
        <v>1964</v>
      </c>
      <c r="B2466" s="3" t="s">
        <v>1965</v>
      </c>
      <c r="C2466" s="3" t="s">
        <v>6074</v>
      </c>
      <c r="D2466" s="6">
        <v>89200</v>
      </c>
      <c r="E2466" s="8">
        <v>231543.12</v>
      </c>
      <c r="F2466" t="s">
        <v>8218</v>
      </c>
      <c r="G2466" t="s">
        <v>8236</v>
      </c>
      <c r="H2466" t="s">
        <v>8248</v>
      </c>
      <c r="I2466" s="12">
        <v>42482.272824074069</v>
      </c>
      <c r="J2466" s="12">
        <v>42452.272824074069</v>
      </c>
      <c r="K2466" t="b">
        <v>1</v>
      </c>
      <c r="L2466">
        <v>1281</v>
      </c>
      <c r="M2466" t="b">
        <v>1</v>
      </c>
      <c r="N2466" s="15" t="s">
        <v>8308</v>
      </c>
      <c r="O2466" t="s">
        <v>8338</v>
      </c>
    </row>
    <row r="2467" spans="1:15" ht="48" x14ac:dyDescent="0.2">
      <c r="A2467">
        <v>1965</v>
      </c>
      <c r="B2467" s="3" t="s">
        <v>1966</v>
      </c>
      <c r="C2467" s="3" t="s">
        <v>6075</v>
      </c>
      <c r="D2467" s="6">
        <v>5000</v>
      </c>
      <c r="E2467" s="8">
        <v>13114</v>
      </c>
      <c r="F2467" t="s">
        <v>8218</v>
      </c>
      <c r="G2467" t="s">
        <v>8223</v>
      </c>
      <c r="H2467" t="s">
        <v>8245</v>
      </c>
      <c r="I2467" s="12">
        <v>40920.041666666664</v>
      </c>
      <c r="J2467" s="12">
        <v>40898.089236111111</v>
      </c>
      <c r="K2467" t="b">
        <v>1</v>
      </c>
      <c r="L2467">
        <v>103</v>
      </c>
      <c r="M2467" t="b">
        <v>1</v>
      </c>
      <c r="N2467" s="15" t="s">
        <v>8308</v>
      </c>
      <c r="O2467" t="s">
        <v>8338</v>
      </c>
    </row>
    <row r="2468" spans="1:15" ht="48" x14ac:dyDescent="0.2">
      <c r="A2468">
        <v>1966</v>
      </c>
      <c r="B2468" s="3" t="s">
        <v>1967</v>
      </c>
      <c r="C2468" s="3" t="s">
        <v>6076</v>
      </c>
      <c r="D2468" s="6">
        <v>100000</v>
      </c>
      <c r="E2468" s="8">
        <v>206743.09</v>
      </c>
      <c r="F2468" t="s">
        <v>8218</v>
      </c>
      <c r="G2468" t="s">
        <v>8223</v>
      </c>
      <c r="H2468" t="s">
        <v>8245</v>
      </c>
      <c r="I2468" s="12">
        <v>41865.540486111109</v>
      </c>
      <c r="J2468" s="12">
        <v>41835.540486111109</v>
      </c>
      <c r="K2468" t="b">
        <v>1</v>
      </c>
      <c r="L2468">
        <v>1513</v>
      </c>
      <c r="M2468" t="b">
        <v>1</v>
      </c>
      <c r="N2468" s="15" t="s">
        <v>8308</v>
      </c>
      <c r="O2468" t="s">
        <v>8338</v>
      </c>
    </row>
    <row r="2469" spans="1:15" ht="48" x14ac:dyDescent="0.2">
      <c r="A2469">
        <v>1967</v>
      </c>
      <c r="B2469" s="3" t="s">
        <v>1968</v>
      </c>
      <c r="C2469" s="3" t="s">
        <v>6077</v>
      </c>
      <c r="D2469" s="6">
        <v>20000</v>
      </c>
      <c r="E2469" s="8">
        <v>74026</v>
      </c>
      <c r="F2469" t="s">
        <v>8218</v>
      </c>
      <c r="G2469" t="s">
        <v>8223</v>
      </c>
      <c r="H2469" t="s">
        <v>8245</v>
      </c>
      <c r="I2469" s="12">
        <v>41760.663530092592</v>
      </c>
      <c r="J2469" s="12">
        <v>41730.663530092592</v>
      </c>
      <c r="K2469" t="b">
        <v>1</v>
      </c>
      <c r="L2469">
        <v>405</v>
      </c>
      <c r="M2469" t="b">
        <v>1</v>
      </c>
      <c r="N2469" s="15" t="s">
        <v>8308</v>
      </c>
      <c r="O2469" t="s">
        <v>8338</v>
      </c>
    </row>
    <row r="2470" spans="1:15" ht="32" x14ac:dyDescent="0.2">
      <c r="A2470">
        <v>1968</v>
      </c>
      <c r="B2470" s="3" t="s">
        <v>1969</v>
      </c>
      <c r="C2470" s="3" t="s">
        <v>6078</v>
      </c>
      <c r="D2470" s="6">
        <v>50000</v>
      </c>
      <c r="E2470" s="8">
        <v>142483</v>
      </c>
      <c r="F2470" t="s">
        <v>8218</v>
      </c>
      <c r="G2470" t="s">
        <v>8223</v>
      </c>
      <c r="H2470" t="s">
        <v>8245</v>
      </c>
      <c r="I2470" s="12">
        <v>42707.628645833334</v>
      </c>
      <c r="J2470" s="12">
        <v>42676.586979166663</v>
      </c>
      <c r="K2470" t="b">
        <v>1</v>
      </c>
      <c r="L2470">
        <v>510</v>
      </c>
      <c r="M2470" t="b">
        <v>1</v>
      </c>
      <c r="N2470" s="15" t="s">
        <v>8308</v>
      </c>
      <c r="O2470" t="s">
        <v>8338</v>
      </c>
    </row>
    <row r="2471" spans="1:15" ht="48" x14ac:dyDescent="0.2">
      <c r="A2471">
        <v>1969</v>
      </c>
      <c r="B2471" s="3" t="s">
        <v>1970</v>
      </c>
      <c r="C2471" s="3" t="s">
        <v>6079</v>
      </c>
      <c r="D2471" s="6">
        <v>20000</v>
      </c>
      <c r="E2471" s="8">
        <v>115816</v>
      </c>
      <c r="F2471" t="s">
        <v>8218</v>
      </c>
      <c r="G2471" t="s">
        <v>8224</v>
      </c>
      <c r="H2471" t="s">
        <v>8246</v>
      </c>
      <c r="I2471" s="12">
        <v>42587.792453703703</v>
      </c>
      <c r="J2471" s="12">
        <v>42557.792453703703</v>
      </c>
      <c r="K2471" t="b">
        <v>1</v>
      </c>
      <c r="L2471">
        <v>1887</v>
      </c>
      <c r="M2471" t="b">
        <v>1</v>
      </c>
      <c r="N2471" s="15" t="s">
        <v>8308</v>
      </c>
      <c r="O2471" t="s">
        <v>8338</v>
      </c>
    </row>
    <row r="2472" spans="1:15" ht="48" x14ac:dyDescent="0.2">
      <c r="A2472">
        <v>1970</v>
      </c>
      <c r="B2472" s="3" t="s">
        <v>1971</v>
      </c>
      <c r="C2472" s="3" t="s">
        <v>6080</v>
      </c>
      <c r="D2472" s="6">
        <v>5000</v>
      </c>
      <c r="E2472" s="8">
        <v>56590</v>
      </c>
      <c r="F2472" t="s">
        <v>8218</v>
      </c>
      <c r="G2472" t="s">
        <v>8223</v>
      </c>
      <c r="H2472" t="s">
        <v>8245</v>
      </c>
      <c r="I2472" s="12">
        <v>41384.151631944449</v>
      </c>
      <c r="J2472" s="12">
        <v>41324.193298611113</v>
      </c>
      <c r="K2472" t="b">
        <v>1</v>
      </c>
      <c r="L2472">
        <v>701</v>
      </c>
      <c r="M2472" t="b">
        <v>1</v>
      </c>
      <c r="N2472" s="15" t="s">
        <v>8308</v>
      </c>
      <c r="O2472" t="s">
        <v>8338</v>
      </c>
    </row>
    <row r="2473" spans="1:15" ht="48" x14ac:dyDescent="0.2">
      <c r="A2473">
        <v>1971</v>
      </c>
      <c r="B2473" s="3" t="s">
        <v>1972</v>
      </c>
      <c r="C2473" s="3" t="s">
        <v>6081</v>
      </c>
      <c r="D2473" s="6">
        <v>400000</v>
      </c>
      <c r="E2473" s="8">
        <v>1052110.8700000001</v>
      </c>
      <c r="F2473" t="s">
        <v>8218</v>
      </c>
      <c r="G2473" t="s">
        <v>8223</v>
      </c>
      <c r="H2473" t="s">
        <v>8245</v>
      </c>
      <c r="I2473" s="12">
        <v>41593.166666666664</v>
      </c>
      <c r="J2473" s="12">
        <v>41561.500706018516</v>
      </c>
      <c r="K2473" t="b">
        <v>1</v>
      </c>
      <c r="L2473">
        <v>3863</v>
      </c>
      <c r="M2473" t="b">
        <v>1</v>
      </c>
      <c r="N2473" s="15" t="s">
        <v>8308</v>
      </c>
      <c r="O2473" t="s">
        <v>8338</v>
      </c>
    </row>
    <row r="2474" spans="1:15" ht="48" x14ac:dyDescent="0.2">
      <c r="A2474">
        <v>1972</v>
      </c>
      <c r="B2474" s="3" t="s">
        <v>1973</v>
      </c>
      <c r="C2474" s="3" t="s">
        <v>6082</v>
      </c>
      <c r="D2474" s="6">
        <v>2500</v>
      </c>
      <c r="E2474" s="8">
        <v>16862</v>
      </c>
      <c r="F2474" t="s">
        <v>8218</v>
      </c>
      <c r="G2474" t="s">
        <v>8223</v>
      </c>
      <c r="H2474" t="s">
        <v>8245</v>
      </c>
      <c r="I2474" s="12">
        <v>41231.053749999999</v>
      </c>
      <c r="J2474" s="12">
        <v>41201.012083333335</v>
      </c>
      <c r="K2474" t="b">
        <v>1</v>
      </c>
      <c r="L2474">
        <v>238</v>
      </c>
      <c r="M2474" t="b">
        <v>1</v>
      </c>
      <c r="N2474" s="15" t="s">
        <v>8308</v>
      </c>
      <c r="O2474" t="s">
        <v>8338</v>
      </c>
    </row>
    <row r="2475" spans="1:15" ht="48" x14ac:dyDescent="0.2">
      <c r="A2475">
        <v>1973</v>
      </c>
      <c r="B2475" s="3" t="s">
        <v>1974</v>
      </c>
      <c r="C2475" s="3" t="s">
        <v>6083</v>
      </c>
      <c r="D2475" s="6">
        <v>198000</v>
      </c>
      <c r="E2475" s="8">
        <v>508525.01</v>
      </c>
      <c r="F2475" t="s">
        <v>8218</v>
      </c>
      <c r="G2475" t="s">
        <v>8223</v>
      </c>
      <c r="H2475" t="s">
        <v>8245</v>
      </c>
      <c r="I2475" s="12">
        <v>42588.291666666672</v>
      </c>
      <c r="J2475" s="12">
        <v>42549.722962962958</v>
      </c>
      <c r="K2475" t="b">
        <v>1</v>
      </c>
      <c r="L2475">
        <v>2051</v>
      </c>
      <c r="M2475" t="b">
        <v>1</v>
      </c>
      <c r="N2475" s="15" t="s">
        <v>8308</v>
      </c>
      <c r="O2475" t="s">
        <v>8338</v>
      </c>
    </row>
    <row r="2476" spans="1:15" ht="48" x14ac:dyDescent="0.2">
      <c r="A2476">
        <v>1974</v>
      </c>
      <c r="B2476" s="3" t="s">
        <v>1975</v>
      </c>
      <c r="C2476" s="3" t="s">
        <v>6084</v>
      </c>
      <c r="D2476" s="6">
        <v>20000</v>
      </c>
      <c r="E2476" s="8">
        <v>75099.199999999997</v>
      </c>
      <c r="F2476" t="s">
        <v>8218</v>
      </c>
      <c r="G2476" t="s">
        <v>8224</v>
      </c>
      <c r="H2476" t="s">
        <v>8246</v>
      </c>
      <c r="I2476" s="12">
        <v>41505.334131944444</v>
      </c>
      <c r="J2476" s="12">
        <v>41445.334131944444</v>
      </c>
      <c r="K2476" t="b">
        <v>1</v>
      </c>
      <c r="L2476">
        <v>402</v>
      </c>
      <c r="M2476" t="b">
        <v>1</v>
      </c>
      <c r="N2476" s="15" t="s">
        <v>8308</v>
      </c>
      <c r="O2476" t="s">
        <v>8338</v>
      </c>
    </row>
    <row r="2477" spans="1:15" ht="32" x14ac:dyDescent="0.2">
      <c r="A2477">
        <v>1975</v>
      </c>
      <c r="B2477" s="3" t="s">
        <v>1976</v>
      </c>
      <c r="C2477" s="3" t="s">
        <v>6085</v>
      </c>
      <c r="D2477" s="6">
        <v>16000</v>
      </c>
      <c r="E2477" s="8">
        <v>33393.339999999997</v>
      </c>
      <c r="F2477" t="s">
        <v>8218</v>
      </c>
      <c r="G2477" t="s">
        <v>8223</v>
      </c>
      <c r="H2477" t="s">
        <v>8245</v>
      </c>
      <c r="I2477" s="12">
        <v>41343.755219907405</v>
      </c>
      <c r="J2477" s="12">
        <v>41313.755219907405</v>
      </c>
      <c r="K2477" t="b">
        <v>1</v>
      </c>
      <c r="L2477">
        <v>253</v>
      </c>
      <c r="M2477" t="b">
        <v>1</v>
      </c>
      <c r="N2477" s="15" t="s">
        <v>8308</v>
      </c>
      <c r="O2477" t="s">
        <v>8338</v>
      </c>
    </row>
    <row r="2478" spans="1:15" ht="32" x14ac:dyDescent="0.2">
      <c r="A2478">
        <v>1976</v>
      </c>
      <c r="B2478" s="3" t="s">
        <v>1977</v>
      </c>
      <c r="C2478" s="3" t="s">
        <v>6086</v>
      </c>
      <c r="D2478" s="6">
        <v>4000</v>
      </c>
      <c r="E2478" s="8">
        <v>13864</v>
      </c>
      <c r="F2478" t="s">
        <v>8218</v>
      </c>
      <c r="G2478" t="s">
        <v>8224</v>
      </c>
      <c r="H2478" t="s">
        <v>8246</v>
      </c>
      <c r="I2478" s="12">
        <v>41468.899594907409</v>
      </c>
      <c r="J2478" s="12">
        <v>41438.899594907409</v>
      </c>
      <c r="K2478" t="b">
        <v>1</v>
      </c>
      <c r="L2478">
        <v>473</v>
      </c>
      <c r="M2478" t="b">
        <v>1</v>
      </c>
      <c r="N2478" s="15" t="s">
        <v>8308</v>
      </c>
      <c r="O2478" t="s">
        <v>8338</v>
      </c>
    </row>
    <row r="2479" spans="1:15" ht="48" x14ac:dyDescent="0.2">
      <c r="A2479">
        <v>1977</v>
      </c>
      <c r="B2479" s="3" t="s">
        <v>1978</v>
      </c>
      <c r="C2479" s="3" t="s">
        <v>6087</v>
      </c>
      <c r="D2479" s="6">
        <v>50000</v>
      </c>
      <c r="E2479" s="8">
        <v>201165</v>
      </c>
      <c r="F2479" t="s">
        <v>8218</v>
      </c>
      <c r="G2479" t="s">
        <v>8223</v>
      </c>
      <c r="H2479" t="s">
        <v>8245</v>
      </c>
      <c r="I2479" s="12">
        <v>42357.332638888889</v>
      </c>
      <c r="J2479" s="12">
        <v>42311.216898148152</v>
      </c>
      <c r="K2479" t="b">
        <v>1</v>
      </c>
      <c r="L2479">
        <v>821</v>
      </c>
      <c r="M2479" t="b">
        <v>1</v>
      </c>
      <c r="N2479" s="15" t="s">
        <v>8308</v>
      </c>
      <c r="O2479" t="s">
        <v>8338</v>
      </c>
    </row>
    <row r="2480" spans="1:15" ht="48" x14ac:dyDescent="0.2">
      <c r="A2480">
        <v>1978</v>
      </c>
      <c r="B2480" s="3" t="s">
        <v>1979</v>
      </c>
      <c r="C2480" s="3" t="s">
        <v>6088</v>
      </c>
      <c r="D2480" s="6">
        <v>50000</v>
      </c>
      <c r="E2480" s="8">
        <v>513422.57</v>
      </c>
      <c r="F2480" t="s">
        <v>8218</v>
      </c>
      <c r="G2480" t="s">
        <v>8223</v>
      </c>
      <c r="H2480" t="s">
        <v>8245</v>
      </c>
      <c r="I2480" s="12">
        <v>41072.291666666664</v>
      </c>
      <c r="J2480" s="12">
        <v>41039.225601851853</v>
      </c>
      <c r="K2480" t="b">
        <v>1</v>
      </c>
      <c r="L2480">
        <v>388</v>
      </c>
      <c r="M2480" t="b">
        <v>1</v>
      </c>
      <c r="N2480" s="15" t="s">
        <v>8308</v>
      </c>
      <c r="O2480" t="s">
        <v>8338</v>
      </c>
    </row>
    <row r="2481" spans="1:15" ht="32" x14ac:dyDescent="0.2">
      <c r="A2481">
        <v>1979</v>
      </c>
      <c r="B2481" s="3" t="s">
        <v>1980</v>
      </c>
      <c r="C2481" s="3" t="s">
        <v>6089</v>
      </c>
      <c r="D2481" s="6">
        <v>200000</v>
      </c>
      <c r="E2481" s="8">
        <v>229802.31</v>
      </c>
      <c r="F2481" t="s">
        <v>8218</v>
      </c>
      <c r="G2481" t="s">
        <v>8223</v>
      </c>
      <c r="H2481" t="s">
        <v>8245</v>
      </c>
      <c r="I2481" s="12">
        <v>42327.207638888889</v>
      </c>
      <c r="J2481" s="12">
        <v>42290.460023148145</v>
      </c>
      <c r="K2481" t="b">
        <v>1</v>
      </c>
      <c r="L2481">
        <v>813</v>
      </c>
      <c r="M2481" t="b">
        <v>1</v>
      </c>
      <c r="N2481" s="15" t="s">
        <v>8308</v>
      </c>
      <c r="O2481" t="s">
        <v>8338</v>
      </c>
    </row>
    <row r="2482" spans="1:15" ht="32" x14ac:dyDescent="0.2">
      <c r="A2482">
        <v>1980</v>
      </c>
      <c r="B2482" s="3" t="s">
        <v>1981</v>
      </c>
      <c r="C2482" s="3" t="s">
        <v>6090</v>
      </c>
      <c r="D2482" s="6">
        <v>50000</v>
      </c>
      <c r="E2482" s="8">
        <v>177412.01</v>
      </c>
      <c r="F2482" t="s">
        <v>8218</v>
      </c>
      <c r="G2482" t="s">
        <v>8235</v>
      </c>
      <c r="H2482" t="s">
        <v>8248</v>
      </c>
      <c r="I2482" s="12">
        <v>42463.500717592593</v>
      </c>
      <c r="J2482" s="12">
        <v>42423.542384259257</v>
      </c>
      <c r="K2482" t="b">
        <v>1</v>
      </c>
      <c r="L2482">
        <v>1945</v>
      </c>
      <c r="M2482" t="b">
        <v>1</v>
      </c>
      <c r="N2482" s="15" t="s">
        <v>8308</v>
      </c>
      <c r="O2482" t="s">
        <v>8338</v>
      </c>
    </row>
    <row r="2483" spans="1:15" ht="32" x14ac:dyDescent="0.2">
      <c r="A2483">
        <v>2001</v>
      </c>
      <c r="B2483" s="3" t="s">
        <v>2002</v>
      </c>
      <c r="C2483" s="3" t="s">
        <v>6111</v>
      </c>
      <c r="D2483" s="6">
        <v>55000</v>
      </c>
      <c r="E2483" s="8">
        <v>210171</v>
      </c>
      <c r="F2483" t="s">
        <v>8218</v>
      </c>
      <c r="G2483" t="s">
        <v>8235</v>
      </c>
      <c r="H2483" t="s">
        <v>8248</v>
      </c>
      <c r="I2483" s="12">
        <v>42167.833333333328</v>
      </c>
      <c r="J2483" s="12">
        <v>42136.209675925929</v>
      </c>
      <c r="K2483" t="b">
        <v>1</v>
      </c>
      <c r="L2483">
        <v>1637</v>
      </c>
      <c r="M2483" t="b">
        <v>1</v>
      </c>
      <c r="N2483" s="15" t="s">
        <v>8308</v>
      </c>
      <c r="O2483" t="s">
        <v>8338</v>
      </c>
    </row>
    <row r="2484" spans="1:15" ht="48" x14ac:dyDescent="0.2">
      <c r="A2484">
        <v>2002</v>
      </c>
      <c r="B2484" s="3" t="s">
        <v>2003</v>
      </c>
      <c r="C2484" s="3" t="s">
        <v>6112</v>
      </c>
      <c r="D2484" s="6">
        <v>50000</v>
      </c>
      <c r="E2484" s="8">
        <v>108397.11</v>
      </c>
      <c r="F2484" t="s">
        <v>8218</v>
      </c>
      <c r="G2484" t="s">
        <v>8223</v>
      </c>
      <c r="H2484" t="s">
        <v>8245</v>
      </c>
      <c r="I2484" s="12">
        <v>42758.71230324074</v>
      </c>
      <c r="J2484" s="12">
        <v>42728.71230324074</v>
      </c>
      <c r="K2484" t="b">
        <v>1</v>
      </c>
      <c r="L2484">
        <v>1375</v>
      </c>
      <c r="M2484" t="b">
        <v>1</v>
      </c>
      <c r="N2484" s="15" t="s">
        <v>8308</v>
      </c>
      <c r="O2484" t="s">
        <v>8338</v>
      </c>
    </row>
    <row r="2485" spans="1:15" ht="64" x14ac:dyDescent="0.2">
      <c r="A2485">
        <v>2003</v>
      </c>
      <c r="B2485" s="3" t="s">
        <v>2004</v>
      </c>
      <c r="C2485" s="3" t="s">
        <v>6113</v>
      </c>
      <c r="D2485" s="6">
        <v>500</v>
      </c>
      <c r="E2485" s="8">
        <v>1560</v>
      </c>
      <c r="F2485" t="s">
        <v>8218</v>
      </c>
      <c r="G2485" t="s">
        <v>8223</v>
      </c>
      <c r="H2485" t="s">
        <v>8245</v>
      </c>
      <c r="I2485" s="12">
        <v>40361.958333333336</v>
      </c>
      <c r="J2485" s="12">
        <v>40347.125601851854</v>
      </c>
      <c r="K2485" t="b">
        <v>1</v>
      </c>
      <c r="L2485">
        <v>17</v>
      </c>
      <c r="M2485" t="b">
        <v>1</v>
      </c>
      <c r="N2485" s="15" t="s">
        <v>8308</v>
      </c>
      <c r="O2485" t="s">
        <v>8338</v>
      </c>
    </row>
    <row r="2486" spans="1:15" ht="48" x14ac:dyDescent="0.2">
      <c r="A2486">
        <v>2004</v>
      </c>
      <c r="B2486" s="3" t="s">
        <v>2005</v>
      </c>
      <c r="C2486" s="3" t="s">
        <v>6114</v>
      </c>
      <c r="D2486" s="6">
        <v>50000</v>
      </c>
      <c r="E2486" s="8">
        <v>117210.24000000001</v>
      </c>
      <c r="F2486" t="s">
        <v>8218</v>
      </c>
      <c r="G2486" t="s">
        <v>8223</v>
      </c>
      <c r="H2486" t="s">
        <v>8245</v>
      </c>
      <c r="I2486" s="12">
        <v>41830.604895833334</v>
      </c>
      <c r="J2486" s="12">
        <v>41800.604895833334</v>
      </c>
      <c r="K2486" t="b">
        <v>1</v>
      </c>
      <c r="L2486">
        <v>354</v>
      </c>
      <c r="M2486" t="b">
        <v>1</v>
      </c>
      <c r="N2486" s="15" t="s">
        <v>8308</v>
      </c>
      <c r="O2486" t="s">
        <v>8338</v>
      </c>
    </row>
    <row r="2487" spans="1:15" ht="48" x14ac:dyDescent="0.2">
      <c r="A2487">
        <v>2005</v>
      </c>
      <c r="B2487" s="3" t="s">
        <v>2006</v>
      </c>
      <c r="C2487" s="3" t="s">
        <v>6115</v>
      </c>
      <c r="D2487" s="6">
        <v>30000</v>
      </c>
      <c r="E2487" s="8">
        <v>37104.03</v>
      </c>
      <c r="F2487" t="s">
        <v>8218</v>
      </c>
      <c r="G2487" t="s">
        <v>8223</v>
      </c>
      <c r="H2487" t="s">
        <v>8245</v>
      </c>
      <c r="I2487" s="12">
        <v>41563.165972222225</v>
      </c>
      <c r="J2487" s="12">
        <v>41535.812708333331</v>
      </c>
      <c r="K2487" t="b">
        <v>1</v>
      </c>
      <c r="L2487">
        <v>191</v>
      </c>
      <c r="M2487" t="b">
        <v>1</v>
      </c>
      <c r="N2487" s="15" t="s">
        <v>8308</v>
      </c>
      <c r="O2487" t="s">
        <v>8338</v>
      </c>
    </row>
    <row r="2488" spans="1:15" ht="48" x14ac:dyDescent="0.2">
      <c r="A2488">
        <v>2006</v>
      </c>
      <c r="B2488" s="3" t="s">
        <v>2007</v>
      </c>
      <c r="C2488" s="3" t="s">
        <v>6116</v>
      </c>
      <c r="D2488" s="6">
        <v>50000</v>
      </c>
      <c r="E2488" s="8">
        <v>123920</v>
      </c>
      <c r="F2488" t="s">
        <v>8218</v>
      </c>
      <c r="G2488" t="s">
        <v>8223</v>
      </c>
      <c r="H2488" t="s">
        <v>8245</v>
      </c>
      <c r="I2488" s="12">
        <v>41976.542187500003</v>
      </c>
      <c r="J2488" s="12">
        <v>41941.500520833331</v>
      </c>
      <c r="K2488" t="b">
        <v>1</v>
      </c>
      <c r="L2488">
        <v>303</v>
      </c>
      <c r="M2488" t="b">
        <v>1</v>
      </c>
      <c r="N2488" s="15" t="s">
        <v>8308</v>
      </c>
      <c r="O2488" t="s">
        <v>8338</v>
      </c>
    </row>
    <row r="2489" spans="1:15" ht="48" x14ac:dyDescent="0.2">
      <c r="A2489">
        <v>2007</v>
      </c>
      <c r="B2489" s="3" t="s">
        <v>2008</v>
      </c>
      <c r="C2489" s="3" t="s">
        <v>6117</v>
      </c>
      <c r="D2489" s="6">
        <v>10000</v>
      </c>
      <c r="E2489" s="8">
        <v>11570.92</v>
      </c>
      <c r="F2489" t="s">
        <v>8218</v>
      </c>
      <c r="G2489" t="s">
        <v>8223</v>
      </c>
      <c r="H2489" t="s">
        <v>8245</v>
      </c>
      <c r="I2489" s="12">
        <v>40414.166666666664</v>
      </c>
      <c r="J2489" s="12">
        <v>40347.837800925925</v>
      </c>
      <c r="K2489" t="b">
        <v>1</v>
      </c>
      <c r="L2489">
        <v>137</v>
      </c>
      <c r="M2489" t="b">
        <v>1</v>
      </c>
      <c r="N2489" s="15" t="s">
        <v>8308</v>
      </c>
      <c r="O2489" t="s">
        <v>8338</v>
      </c>
    </row>
    <row r="2490" spans="1:15" ht="48" x14ac:dyDescent="0.2">
      <c r="A2490">
        <v>2008</v>
      </c>
      <c r="B2490" s="3" t="s">
        <v>2009</v>
      </c>
      <c r="C2490" s="3" t="s">
        <v>6118</v>
      </c>
      <c r="D2490" s="6">
        <v>1570.79</v>
      </c>
      <c r="E2490" s="8">
        <v>1839</v>
      </c>
      <c r="F2490" t="s">
        <v>8218</v>
      </c>
      <c r="G2490" t="s">
        <v>8223</v>
      </c>
      <c r="H2490" t="s">
        <v>8245</v>
      </c>
      <c r="I2490" s="12">
        <v>40805.604421296295</v>
      </c>
      <c r="J2490" s="12">
        <v>40761.604421296295</v>
      </c>
      <c r="K2490" t="b">
        <v>1</v>
      </c>
      <c r="L2490">
        <v>41</v>
      </c>
      <c r="M2490" t="b">
        <v>1</v>
      </c>
      <c r="N2490" s="15" t="s">
        <v>8308</v>
      </c>
      <c r="O2490" t="s">
        <v>8338</v>
      </c>
    </row>
    <row r="2491" spans="1:15" ht="48" x14ac:dyDescent="0.2">
      <c r="A2491">
        <v>2009</v>
      </c>
      <c r="B2491" s="3" t="s">
        <v>2010</v>
      </c>
      <c r="C2491" s="3" t="s">
        <v>6119</v>
      </c>
      <c r="D2491" s="6">
        <v>50000</v>
      </c>
      <c r="E2491" s="8">
        <v>152579</v>
      </c>
      <c r="F2491" t="s">
        <v>8218</v>
      </c>
      <c r="G2491" t="s">
        <v>8235</v>
      </c>
      <c r="H2491" t="s">
        <v>8248</v>
      </c>
      <c r="I2491" s="12">
        <v>42697.365081018521</v>
      </c>
      <c r="J2491" s="12">
        <v>42661.323414351849</v>
      </c>
      <c r="K2491" t="b">
        <v>1</v>
      </c>
      <c r="L2491">
        <v>398</v>
      </c>
      <c r="M2491" t="b">
        <v>1</v>
      </c>
      <c r="N2491" s="15" t="s">
        <v>8308</v>
      </c>
      <c r="O2491" t="s">
        <v>8338</v>
      </c>
    </row>
    <row r="2492" spans="1:15" ht="32" x14ac:dyDescent="0.2">
      <c r="A2492">
        <v>2010</v>
      </c>
      <c r="B2492" s="3" t="s">
        <v>2011</v>
      </c>
      <c r="C2492" s="3" t="s">
        <v>6120</v>
      </c>
      <c r="D2492" s="6">
        <v>30000</v>
      </c>
      <c r="E2492" s="8">
        <v>96015.9</v>
      </c>
      <c r="F2492" t="s">
        <v>8218</v>
      </c>
      <c r="G2492" t="s">
        <v>8223</v>
      </c>
      <c r="H2492" t="s">
        <v>8245</v>
      </c>
      <c r="I2492" s="12">
        <v>42600.996423611112</v>
      </c>
      <c r="J2492" s="12">
        <v>42570.996423611112</v>
      </c>
      <c r="K2492" t="b">
        <v>1</v>
      </c>
      <c r="L2492">
        <v>1737</v>
      </c>
      <c r="M2492" t="b">
        <v>1</v>
      </c>
      <c r="N2492" s="15" t="s">
        <v>8308</v>
      </c>
      <c r="O2492" t="s">
        <v>8338</v>
      </c>
    </row>
    <row r="2493" spans="1:15" ht="48" x14ac:dyDescent="0.2">
      <c r="A2493">
        <v>2011</v>
      </c>
      <c r="B2493" s="3" t="s">
        <v>2012</v>
      </c>
      <c r="C2493" s="3" t="s">
        <v>6121</v>
      </c>
      <c r="D2493" s="6">
        <v>50000</v>
      </c>
      <c r="E2493" s="8">
        <v>409782</v>
      </c>
      <c r="F2493" t="s">
        <v>8218</v>
      </c>
      <c r="G2493" t="s">
        <v>8238</v>
      </c>
      <c r="H2493" t="s">
        <v>8248</v>
      </c>
      <c r="I2493" s="12">
        <v>42380.958333333328</v>
      </c>
      <c r="J2493" s="12">
        <v>42347.358483796299</v>
      </c>
      <c r="K2493" t="b">
        <v>1</v>
      </c>
      <c r="L2493">
        <v>971</v>
      </c>
      <c r="M2493" t="b">
        <v>1</v>
      </c>
      <c r="N2493" s="15" t="s">
        <v>8308</v>
      </c>
      <c r="O2493" t="s">
        <v>8338</v>
      </c>
    </row>
    <row r="2494" spans="1:15" ht="48" x14ac:dyDescent="0.2">
      <c r="A2494">
        <v>2012</v>
      </c>
      <c r="B2494" s="3" t="s">
        <v>2013</v>
      </c>
      <c r="C2494" s="3" t="s">
        <v>6122</v>
      </c>
      <c r="D2494" s="6">
        <v>5000</v>
      </c>
      <c r="E2494" s="8">
        <v>11745</v>
      </c>
      <c r="F2494" t="s">
        <v>8218</v>
      </c>
      <c r="G2494" t="s">
        <v>8223</v>
      </c>
      <c r="H2494" t="s">
        <v>8245</v>
      </c>
      <c r="I2494" s="12">
        <v>42040.822233796294</v>
      </c>
      <c r="J2494" s="12">
        <v>42010.822233796294</v>
      </c>
      <c r="K2494" t="b">
        <v>1</v>
      </c>
      <c r="L2494">
        <v>183</v>
      </c>
      <c r="M2494" t="b">
        <v>1</v>
      </c>
      <c r="N2494" s="15" t="s">
        <v>8308</v>
      </c>
      <c r="O2494" t="s">
        <v>8338</v>
      </c>
    </row>
    <row r="2495" spans="1:15" ht="48" x14ac:dyDescent="0.2">
      <c r="A2495">
        <v>2013</v>
      </c>
      <c r="B2495" s="3" t="s">
        <v>2014</v>
      </c>
      <c r="C2495" s="3" t="s">
        <v>6123</v>
      </c>
      <c r="D2495" s="6">
        <v>160000</v>
      </c>
      <c r="E2495" s="8">
        <v>791862</v>
      </c>
      <c r="F2495" t="s">
        <v>8218</v>
      </c>
      <c r="G2495" t="s">
        <v>8223</v>
      </c>
      <c r="H2495" t="s">
        <v>8245</v>
      </c>
      <c r="I2495" s="12">
        <v>42559.960810185185</v>
      </c>
      <c r="J2495" s="12">
        <v>42499.960810185185</v>
      </c>
      <c r="K2495" t="b">
        <v>1</v>
      </c>
      <c r="L2495">
        <v>4562</v>
      </c>
      <c r="M2495" t="b">
        <v>1</v>
      </c>
      <c r="N2495" s="15" t="s">
        <v>8308</v>
      </c>
      <c r="O2495" t="s">
        <v>8338</v>
      </c>
    </row>
    <row r="2496" spans="1:15" ht="48" x14ac:dyDescent="0.2">
      <c r="A2496">
        <v>2014</v>
      </c>
      <c r="B2496" s="3" t="s">
        <v>2015</v>
      </c>
      <c r="C2496" s="3" t="s">
        <v>6124</v>
      </c>
      <c r="D2496" s="6">
        <v>30000</v>
      </c>
      <c r="E2496" s="8">
        <v>2344134.67</v>
      </c>
      <c r="F2496" t="s">
        <v>8218</v>
      </c>
      <c r="G2496" t="s">
        <v>8223</v>
      </c>
      <c r="H2496" t="s">
        <v>8245</v>
      </c>
      <c r="I2496" s="12">
        <v>41358.172905092593</v>
      </c>
      <c r="J2496" s="12">
        <v>41324.214571759258</v>
      </c>
      <c r="K2496" t="b">
        <v>1</v>
      </c>
      <c r="L2496">
        <v>26457</v>
      </c>
      <c r="M2496" t="b">
        <v>1</v>
      </c>
      <c r="N2496" s="15" t="s">
        <v>8308</v>
      </c>
      <c r="O2496" t="s">
        <v>8338</v>
      </c>
    </row>
    <row r="2497" spans="1:15" ht="48" x14ac:dyDescent="0.2">
      <c r="A2497">
        <v>2015</v>
      </c>
      <c r="B2497" s="3" t="s">
        <v>2016</v>
      </c>
      <c r="C2497" s="3" t="s">
        <v>6125</v>
      </c>
      <c r="D2497" s="6">
        <v>7200</v>
      </c>
      <c r="E2497" s="8">
        <v>8136.01</v>
      </c>
      <c r="F2497" t="s">
        <v>8218</v>
      </c>
      <c r="G2497" t="s">
        <v>8223</v>
      </c>
      <c r="H2497" t="s">
        <v>8245</v>
      </c>
      <c r="I2497" s="12">
        <v>40795.876886574071</v>
      </c>
      <c r="J2497" s="12">
        <v>40765.876886574071</v>
      </c>
      <c r="K2497" t="b">
        <v>1</v>
      </c>
      <c r="L2497">
        <v>162</v>
      </c>
      <c r="M2497" t="b">
        <v>1</v>
      </c>
      <c r="N2497" s="15" t="s">
        <v>8308</v>
      </c>
      <c r="O2497" t="s">
        <v>8338</v>
      </c>
    </row>
    <row r="2498" spans="1:15" ht="32" x14ac:dyDescent="0.2">
      <c r="A2498">
        <v>2016</v>
      </c>
      <c r="B2498" s="3" t="s">
        <v>2017</v>
      </c>
      <c r="C2498" s="3" t="s">
        <v>6126</v>
      </c>
      <c r="D2498" s="6">
        <v>10000</v>
      </c>
      <c r="E2498" s="8">
        <v>92154.22</v>
      </c>
      <c r="F2498" t="s">
        <v>8218</v>
      </c>
      <c r="G2498" t="s">
        <v>8223</v>
      </c>
      <c r="H2498" t="s">
        <v>8245</v>
      </c>
      <c r="I2498" s="12">
        <v>41342.88077546296</v>
      </c>
      <c r="J2498" s="12">
        <v>41312.88077546296</v>
      </c>
      <c r="K2498" t="b">
        <v>1</v>
      </c>
      <c r="L2498">
        <v>479</v>
      </c>
      <c r="M2498" t="b">
        <v>1</v>
      </c>
      <c r="N2498" s="15" t="s">
        <v>8308</v>
      </c>
      <c r="O2498" t="s">
        <v>8338</v>
      </c>
    </row>
    <row r="2499" spans="1:15" ht="48" x14ac:dyDescent="0.2">
      <c r="A2499">
        <v>2017</v>
      </c>
      <c r="B2499" s="3" t="s">
        <v>2018</v>
      </c>
      <c r="C2499" s="3" t="s">
        <v>6127</v>
      </c>
      <c r="D2499" s="6">
        <v>25000</v>
      </c>
      <c r="E2499" s="8">
        <v>31275.599999999999</v>
      </c>
      <c r="F2499" t="s">
        <v>8218</v>
      </c>
      <c r="G2499" t="s">
        <v>8223</v>
      </c>
      <c r="H2499" t="s">
        <v>8245</v>
      </c>
      <c r="I2499" s="12">
        <v>40992.166666666664</v>
      </c>
      <c r="J2499" s="12">
        <v>40961.057349537034</v>
      </c>
      <c r="K2499" t="b">
        <v>1</v>
      </c>
      <c r="L2499">
        <v>426</v>
      </c>
      <c r="M2499" t="b">
        <v>1</v>
      </c>
      <c r="N2499" s="15" t="s">
        <v>8308</v>
      </c>
      <c r="O2499" t="s">
        <v>8338</v>
      </c>
    </row>
    <row r="2500" spans="1:15" ht="48" x14ac:dyDescent="0.2">
      <c r="A2500">
        <v>2018</v>
      </c>
      <c r="B2500" s="3" t="s">
        <v>2019</v>
      </c>
      <c r="C2500" s="3" t="s">
        <v>6128</v>
      </c>
      <c r="D2500" s="6">
        <v>65000</v>
      </c>
      <c r="E2500" s="8">
        <v>66458.23</v>
      </c>
      <c r="F2500" t="s">
        <v>8218</v>
      </c>
      <c r="G2500" t="s">
        <v>8240</v>
      </c>
      <c r="H2500" t="s">
        <v>8248</v>
      </c>
      <c r="I2500" s="12">
        <v>42229.365844907406</v>
      </c>
      <c r="J2500" s="12">
        <v>42199.365844907406</v>
      </c>
      <c r="K2500" t="b">
        <v>1</v>
      </c>
      <c r="L2500">
        <v>450</v>
      </c>
      <c r="M2500" t="b">
        <v>1</v>
      </c>
      <c r="N2500" s="15" t="s">
        <v>8308</v>
      </c>
      <c r="O2500" t="s">
        <v>8338</v>
      </c>
    </row>
    <row r="2501" spans="1:15" ht="48" x14ac:dyDescent="0.2">
      <c r="A2501">
        <v>2019</v>
      </c>
      <c r="B2501" s="3" t="s">
        <v>2020</v>
      </c>
      <c r="C2501" s="3" t="s">
        <v>6129</v>
      </c>
      <c r="D2501" s="6">
        <v>40000</v>
      </c>
      <c r="E2501" s="8">
        <v>193963.9</v>
      </c>
      <c r="F2501" t="s">
        <v>8218</v>
      </c>
      <c r="G2501" t="s">
        <v>8223</v>
      </c>
      <c r="H2501" t="s">
        <v>8245</v>
      </c>
      <c r="I2501" s="12">
        <v>42635.70857638889</v>
      </c>
      <c r="J2501" s="12">
        <v>42605.70857638889</v>
      </c>
      <c r="K2501" t="b">
        <v>1</v>
      </c>
      <c r="L2501">
        <v>1780</v>
      </c>
      <c r="M2501" t="b">
        <v>1</v>
      </c>
      <c r="N2501" s="15" t="s">
        <v>8308</v>
      </c>
      <c r="O2501" t="s">
        <v>8338</v>
      </c>
    </row>
    <row r="2502" spans="1:15" ht="48" x14ac:dyDescent="0.2">
      <c r="A2502">
        <v>2020</v>
      </c>
      <c r="B2502" s="3" t="s">
        <v>2021</v>
      </c>
      <c r="C2502" s="3" t="s">
        <v>6130</v>
      </c>
      <c r="D2502" s="6">
        <v>1500</v>
      </c>
      <c r="E2502" s="8">
        <v>2885</v>
      </c>
      <c r="F2502" t="s">
        <v>8218</v>
      </c>
      <c r="G2502" t="s">
        <v>8223</v>
      </c>
      <c r="H2502" t="s">
        <v>8245</v>
      </c>
      <c r="I2502" s="12">
        <v>41773.961111111108</v>
      </c>
      <c r="J2502" s="12">
        <v>41737.097499999996</v>
      </c>
      <c r="K2502" t="b">
        <v>1</v>
      </c>
      <c r="L2502">
        <v>122</v>
      </c>
      <c r="M2502" t="b">
        <v>1</v>
      </c>
      <c r="N2502" s="15" t="s">
        <v>8308</v>
      </c>
      <c r="O2502" t="s">
        <v>8338</v>
      </c>
    </row>
    <row r="2503" spans="1:15" ht="48" x14ac:dyDescent="0.2">
      <c r="A2503">
        <v>2021</v>
      </c>
      <c r="B2503" s="3" t="s">
        <v>2022</v>
      </c>
      <c r="C2503" s="3" t="s">
        <v>6131</v>
      </c>
      <c r="D2503" s="6">
        <v>5000</v>
      </c>
      <c r="E2503" s="8">
        <v>14055</v>
      </c>
      <c r="F2503" t="s">
        <v>8218</v>
      </c>
      <c r="G2503" t="s">
        <v>8223</v>
      </c>
      <c r="H2503" t="s">
        <v>8245</v>
      </c>
      <c r="I2503" s="12">
        <v>41906.070567129631</v>
      </c>
      <c r="J2503" s="12">
        <v>41861.070567129631</v>
      </c>
      <c r="K2503" t="b">
        <v>1</v>
      </c>
      <c r="L2503">
        <v>95</v>
      </c>
      <c r="M2503" t="b">
        <v>1</v>
      </c>
      <c r="N2503" s="15" t="s">
        <v>8308</v>
      </c>
      <c r="O2503" t="s">
        <v>8338</v>
      </c>
    </row>
    <row r="2504" spans="1:15" ht="48" x14ac:dyDescent="0.2">
      <c r="A2504">
        <v>2022</v>
      </c>
      <c r="B2504" s="3" t="s">
        <v>2023</v>
      </c>
      <c r="C2504" s="3" t="s">
        <v>6132</v>
      </c>
      <c r="D2504" s="6">
        <v>100000</v>
      </c>
      <c r="E2504" s="8">
        <v>125137</v>
      </c>
      <c r="F2504" t="s">
        <v>8218</v>
      </c>
      <c r="G2504" t="s">
        <v>8223</v>
      </c>
      <c r="H2504" t="s">
        <v>8245</v>
      </c>
      <c r="I2504" s="12">
        <v>42532.569120370375</v>
      </c>
      <c r="J2504" s="12">
        <v>42502.569120370375</v>
      </c>
      <c r="K2504" t="b">
        <v>1</v>
      </c>
      <c r="L2504">
        <v>325</v>
      </c>
      <c r="M2504" t="b">
        <v>1</v>
      </c>
      <c r="N2504" s="15" t="s">
        <v>8308</v>
      </c>
      <c r="O2504" t="s">
        <v>8338</v>
      </c>
    </row>
    <row r="2505" spans="1:15" ht="48" x14ac:dyDescent="0.2">
      <c r="A2505">
        <v>2023</v>
      </c>
      <c r="B2505" s="3" t="s">
        <v>2024</v>
      </c>
      <c r="C2505" s="3" t="s">
        <v>6133</v>
      </c>
      <c r="D2505" s="6">
        <v>100000</v>
      </c>
      <c r="E2505" s="8">
        <v>161459</v>
      </c>
      <c r="F2505" t="s">
        <v>8218</v>
      </c>
      <c r="G2505" t="s">
        <v>8223</v>
      </c>
      <c r="H2505" t="s">
        <v>8245</v>
      </c>
      <c r="I2505" s="12">
        <v>42166.420752314814</v>
      </c>
      <c r="J2505" s="12">
        <v>42136.420752314814</v>
      </c>
      <c r="K2505" t="b">
        <v>1</v>
      </c>
      <c r="L2505">
        <v>353</v>
      </c>
      <c r="M2505" t="b">
        <v>1</v>
      </c>
      <c r="N2505" s="15" t="s">
        <v>8308</v>
      </c>
      <c r="O2505" t="s">
        <v>8338</v>
      </c>
    </row>
    <row r="2506" spans="1:15" ht="48" x14ac:dyDescent="0.2">
      <c r="A2506">
        <v>2024</v>
      </c>
      <c r="B2506" s="3" t="s">
        <v>2025</v>
      </c>
      <c r="C2506" s="3" t="s">
        <v>6134</v>
      </c>
      <c r="D2506" s="6">
        <v>4000</v>
      </c>
      <c r="E2506" s="8">
        <v>23414</v>
      </c>
      <c r="F2506" t="s">
        <v>8218</v>
      </c>
      <c r="G2506" t="s">
        <v>8223</v>
      </c>
      <c r="H2506" t="s">
        <v>8245</v>
      </c>
      <c r="I2506" s="12">
        <v>41134.125</v>
      </c>
      <c r="J2506" s="12">
        <v>41099.966944444444</v>
      </c>
      <c r="K2506" t="b">
        <v>1</v>
      </c>
      <c r="L2506">
        <v>105</v>
      </c>
      <c r="M2506" t="b">
        <v>1</v>
      </c>
      <c r="N2506" s="15" t="s">
        <v>8308</v>
      </c>
      <c r="O2506" t="s">
        <v>8338</v>
      </c>
    </row>
    <row r="2507" spans="1:15" ht="48" x14ac:dyDescent="0.2">
      <c r="A2507">
        <v>2025</v>
      </c>
      <c r="B2507" s="3" t="s">
        <v>2026</v>
      </c>
      <c r="C2507" s="3" t="s">
        <v>6135</v>
      </c>
      <c r="D2507" s="6">
        <v>80000</v>
      </c>
      <c r="E2507" s="8">
        <v>160920</v>
      </c>
      <c r="F2507" t="s">
        <v>8218</v>
      </c>
      <c r="G2507" t="s">
        <v>8235</v>
      </c>
      <c r="H2507" t="s">
        <v>8248</v>
      </c>
      <c r="I2507" s="12">
        <v>42166.184560185182</v>
      </c>
      <c r="J2507" s="12">
        <v>42136.184560185182</v>
      </c>
      <c r="K2507" t="b">
        <v>1</v>
      </c>
      <c r="L2507">
        <v>729</v>
      </c>
      <c r="M2507" t="b">
        <v>1</v>
      </c>
      <c r="N2507" s="15" t="s">
        <v>8308</v>
      </c>
      <c r="O2507" t="s">
        <v>8338</v>
      </c>
    </row>
    <row r="2508" spans="1:15" ht="32" x14ac:dyDescent="0.2">
      <c r="A2508">
        <v>2026</v>
      </c>
      <c r="B2508" s="3" t="s">
        <v>2027</v>
      </c>
      <c r="C2508" s="3" t="s">
        <v>6136</v>
      </c>
      <c r="D2508" s="6">
        <v>25000</v>
      </c>
      <c r="E2508" s="8">
        <v>33370.769999999997</v>
      </c>
      <c r="F2508" t="s">
        <v>8218</v>
      </c>
      <c r="G2508" t="s">
        <v>8223</v>
      </c>
      <c r="H2508" t="s">
        <v>8245</v>
      </c>
      <c r="I2508" s="12">
        <v>41750.165972222225</v>
      </c>
      <c r="J2508" s="12">
        <v>41704.735937500001</v>
      </c>
      <c r="K2508" t="b">
        <v>1</v>
      </c>
      <c r="L2508">
        <v>454</v>
      </c>
      <c r="M2508" t="b">
        <v>1</v>
      </c>
      <c r="N2508" s="15" t="s">
        <v>8308</v>
      </c>
      <c r="O2508" t="s">
        <v>8338</v>
      </c>
    </row>
    <row r="2509" spans="1:15" ht="48" x14ac:dyDescent="0.2">
      <c r="A2509">
        <v>2027</v>
      </c>
      <c r="B2509" s="3" t="s">
        <v>2028</v>
      </c>
      <c r="C2509" s="3" t="s">
        <v>6137</v>
      </c>
      <c r="D2509" s="6">
        <v>100000</v>
      </c>
      <c r="E2509" s="8">
        <v>120249</v>
      </c>
      <c r="F2509" t="s">
        <v>8218</v>
      </c>
      <c r="G2509" t="s">
        <v>8223</v>
      </c>
      <c r="H2509" t="s">
        <v>8245</v>
      </c>
      <c r="I2509" s="12">
        <v>42093.772210648152</v>
      </c>
      <c r="J2509" s="12">
        <v>42048.813877314817</v>
      </c>
      <c r="K2509" t="b">
        <v>1</v>
      </c>
      <c r="L2509">
        <v>539</v>
      </c>
      <c r="M2509" t="b">
        <v>1</v>
      </c>
      <c r="N2509" s="15" t="s">
        <v>8308</v>
      </c>
      <c r="O2509" t="s">
        <v>8338</v>
      </c>
    </row>
    <row r="2510" spans="1:15" ht="32" x14ac:dyDescent="0.2">
      <c r="A2510">
        <v>2028</v>
      </c>
      <c r="B2510" s="3" t="s">
        <v>2029</v>
      </c>
      <c r="C2510" s="3" t="s">
        <v>6138</v>
      </c>
      <c r="D2510" s="6">
        <v>3000</v>
      </c>
      <c r="E2510" s="8">
        <v>3785</v>
      </c>
      <c r="F2510" t="s">
        <v>8218</v>
      </c>
      <c r="G2510" t="s">
        <v>8223</v>
      </c>
      <c r="H2510" t="s">
        <v>8245</v>
      </c>
      <c r="I2510" s="12">
        <v>40252.913194444445</v>
      </c>
      <c r="J2510" s="12">
        <v>40215.919050925928</v>
      </c>
      <c r="K2510" t="b">
        <v>1</v>
      </c>
      <c r="L2510">
        <v>79</v>
      </c>
      <c r="M2510" t="b">
        <v>1</v>
      </c>
      <c r="N2510" s="15" t="s">
        <v>8308</v>
      </c>
      <c r="O2510" t="s">
        <v>8338</v>
      </c>
    </row>
    <row r="2511" spans="1:15" ht="32" x14ac:dyDescent="0.2">
      <c r="A2511">
        <v>2029</v>
      </c>
      <c r="B2511" s="3" t="s">
        <v>2030</v>
      </c>
      <c r="C2511" s="3" t="s">
        <v>6139</v>
      </c>
      <c r="D2511" s="6">
        <v>2500</v>
      </c>
      <c r="E2511" s="8">
        <v>9030</v>
      </c>
      <c r="F2511" t="s">
        <v>8218</v>
      </c>
      <c r="G2511" t="s">
        <v>8223</v>
      </c>
      <c r="H2511" t="s">
        <v>8245</v>
      </c>
      <c r="I2511" s="12">
        <v>41878.021770833337</v>
      </c>
      <c r="J2511" s="12">
        <v>41848.021770833337</v>
      </c>
      <c r="K2511" t="b">
        <v>1</v>
      </c>
      <c r="L2511">
        <v>94</v>
      </c>
      <c r="M2511" t="b">
        <v>1</v>
      </c>
      <c r="N2511" s="15" t="s">
        <v>8308</v>
      </c>
      <c r="O2511" t="s">
        <v>8338</v>
      </c>
    </row>
    <row r="2512" spans="1:15" ht="48" x14ac:dyDescent="0.2">
      <c r="A2512">
        <v>2030</v>
      </c>
      <c r="B2512" s="3" t="s">
        <v>2031</v>
      </c>
      <c r="C2512" s="3" t="s">
        <v>6140</v>
      </c>
      <c r="D2512" s="6">
        <v>32768</v>
      </c>
      <c r="E2512" s="8">
        <v>74134</v>
      </c>
      <c r="F2512" t="s">
        <v>8218</v>
      </c>
      <c r="G2512" t="s">
        <v>8224</v>
      </c>
      <c r="H2512" t="s">
        <v>8246</v>
      </c>
      <c r="I2512" s="12">
        <v>41242.996481481481</v>
      </c>
      <c r="J2512" s="12">
        <v>41212.996481481481</v>
      </c>
      <c r="K2512" t="b">
        <v>1</v>
      </c>
      <c r="L2512">
        <v>625</v>
      </c>
      <c r="M2512" t="b">
        <v>1</v>
      </c>
      <c r="N2512" s="15" t="s">
        <v>8308</v>
      </c>
      <c r="O2512" t="s">
        <v>8338</v>
      </c>
    </row>
    <row r="2513" spans="1:15" ht="32" x14ac:dyDescent="0.2">
      <c r="A2513">
        <v>2031</v>
      </c>
      <c r="B2513" s="3" t="s">
        <v>2032</v>
      </c>
      <c r="C2513" s="3" t="s">
        <v>6141</v>
      </c>
      <c r="D2513" s="6">
        <v>50000</v>
      </c>
      <c r="E2513" s="8">
        <v>60175</v>
      </c>
      <c r="F2513" t="s">
        <v>8218</v>
      </c>
      <c r="G2513" t="s">
        <v>8232</v>
      </c>
      <c r="H2513" t="s">
        <v>8248</v>
      </c>
      <c r="I2513" s="12">
        <v>42013.041666666672</v>
      </c>
      <c r="J2513" s="12">
        <v>41975.329317129625</v>
      </c>
      <c r="K2513" t="b">
        <v>1</v>
      </c>
      <c r="L2513">
        <v>508</v>
      </c>
      <c r="M2513" t="b">
        <v>1</v>
      </c>
      <c r="N2513" s="15" t="s">
        <v>8308</v>
      </c>
      <c r="O2513" t="s">
        <v>8338</v>
      </c>
    </row>
    <row r="2514" spans="1:15" ht="48" x14ac:dyDescent="0.2">
      <c r="A2514">
        <v>2032</v>
      </c>
      <c r="B2514" s="3" t="s">
        <v>2033</v>
      </c>
      <c r="C2514" s="3" t="s">
        <v>6142</v>
      </c>
      <c r="D2514" s="6">
        <v>25000</v>
      </c>
      <c r="E2514" s="8">
        <v>76047</v>
      </c>
      <c r="F2514" t="s">
        <v>8218</v>
      </c>
      <c r="G2514" t="s">
        <v>8223</v>
      </c>
      <c r="H2514" t="s">
        <v>8245</v>
      </c>
      <c r="I2514" s="12">
        <v>42719.208333333328</v>
      </c>
      <c r="J2514" s="12">
        <v>42689.565671296295</v>
      </c>
      <c r="K2514" t="b">
        <v>1</v>
      </c>
      <c r="L2514">
        <v>531</v>
      </c>
      <c r="M2514" t="b">
        <v>1</v>
      </c>
      <c r="N2514" s="15" t="s">
        <v>8308</v>
      </c>
      <c r="O2514" t="s">
        <v>8338</v>
      </c>
    </row>
    <row r="2515" spans="1:15" ht="48" x14ac:dyDescent="0.2">
      <c r="A2515">
        <v>2033</v>
      </c>
      <c r="B2515" s="3" t="s">
        <v>2034</v>
      </c>
      <c r="C2515" s="3" t="s">
        <v>6143</v>
      </c>
      <c r="D2515" s="6">
        <v>25000</v>
      </c>
      <c r="E2515" s="8">
        <v>44669</v>
      </c>
      <c r="F2515" t="s">
        <v>8218</v>
      </c>
      <c r="G2515" t="s">
        <v>8223</v>
      </c>
      <c r="H2515" t="s">
        <v>8245</v>
      </c>
      <c r="I2515" s="12">
        <v>41755.082384259258</v>
      </c>
      <c r="J2515" s="12">
        <v>41725.082384259258</v>
      </c>
      <c r="K2515" t="b">
        <v>1</v>
      </c>
      <c r="L2515">
        <v>158</v>
      </c>
      <c r="M2515" t="b">
        <v>1</v>
      </c>
      <c r="N2515" s="15" t="s">
        <v>8308</v>
      </c>
      <c r="O2515" t="s">
        <v>8338</v>
      </c>
    </row>
    <row r="2516" spans="1:15" ht="48" x14ac:dyDescent="0.2">
      <c r="A2516">
        <v>2034</v>
      </c>
      <c r="B2516" s="3" t="s">
        <v>2035</v>
      </c>
      <c r="C2516" s="3" t="s">
        <v>6144</v>
      </c>
      <c r="D2516" s="6">
        <v>78000</v>
      </c>
      <c r="E2516" s="8">
        <v>301719.59000000003</v>
      </c>
      <c r="F2516" t="s">
        <v>8218</v>
      </c>
      <c r="G2516" t="s">
        <v>8223</v>
      </c>
      <c r="H2516" t="s">
        <v>8245</v>
      </c>
      <c r="I2516" s="12">
        <v>42131.290277777778</v>
      </c>
      <c r="J2516" s="12">
        <v>42076.130011574074</v>
      </c>
      <c r="K2516" t="b">
        <v>1</v>
      </c>
      <c r="L2516">
        <v>508</v>
      </c>
      <c r="M2516" t="b">
        <v>1</v>
      </c>
      <c r="N2516" s="15" t="s">
        <v>8308</v>
      </c>
      <c r="O2516" t="s">
        <v>8338</v>
      </c>
    </row>
    <row r="2517" spans="1:15" ht="48" x14ac:dyDescent="0.2">
      <c r="A2517">
        <v>2035</v>
      </c>
      <c r="B2517" s="3" t="s">
        <v>2036</v>
      </c>
      <c r="C2517" s="3" t="s">
        <v>6145</v>
      </c>
      <c r="D2517" s="6">
        <v>80000</v>
      </c>
      <c r="E2517" s="8">
        <v>168829.14</v>
      </c>
      <c r="F2517" t="s">
        <v>8218</v>
      </c>
      <c r="G2517" t="s">
        <v>8223</v>
      </c>
      <c r="H2517" t="s">
        <v>8245</v>
      </c>
      <c r="I2517" s="12">
        <v>42357.041666666672</v>
      </c>
      <c r="J2517" s="12">
        <v>42311.625081018516</v>
      </c>
      <c r="K2517" t="b">
        <v>1</v>
      </c>
      <c r="L2517">
        <v>644</v>
      </c>
      <c r="M2517" t="b">
        <v>1</v>
      </c>
      <c r="N2517" s="15" t="s">
        <v>8308</v>
      </c>
      <c r="O2517" t="s">
        <v>8338</v>
      </c>
    </row>
    <row r="2518" spans="1:15" ht="48" x14ac:dyDescent="0.2">
      <c r="A2518">
        <v>2036</v>
      </c>
      <c r="B2518" s="3" t="s">
        <v>2037</v>
      </c>
      <c r="C2518" s="3" t="s">
        <v>6146</v>
      </c>
      <c r="D2518" s="6">
        <v>30000</v>
      </c>
      <c r="E2518" s="8">
        <v>39500.5</v>
      </c>
      <c r="F2518" t="s">
        <v>8218</v>
      </c>
      <c r="G2518" t="s">
        <v>8223</v>
      </c>
      <c r="H2518" t="s">
        <v>8245</v>
      </c>
      <c r="I2518" s="12">
        <v>41768.864803240744</v>
      </c>
      <c r="J2518" s="12">
        <v>41738.864803240744</v>
      </c>
      <c r="K2518" t="b">
        <v>1</v>
      </c>
      <c r="L2518">
        <v>848</v>
      </c>
      <c r="M2518" t="b">
        <v>1</v>
      </c>
      <c r="N2518" s="15" t="s">
        <v>8308</v>
      </c>
      <c r="O2518" t="s">
        <v>8338</v>
      </c>
    </row>
    <row r="2519" spans="1:15" ht="48" x14ac:dyDescent="0.2">
      <c r="A2519">
        <v>2037</v>
      </c>
      <c r="B2519" s="3" t="s">
        <v>2038</v>
      </c>
      <c r="C2519" s="3" t="s">
        <v>6147</v>
      </c>
      <c r="D2519" s="6">
        <v>10000</v>
      </c>
      <c r="E2519" s="8">
        <v>30047.64</v>
      </c>
      <c r="F2519" t="s">
        <v>8218</v>
      </c>
      <c r="G2519" t="s">
        <v>8223</v>
      </c>
      <c r="H2519" t="s">
        <v>8245</v>
      </c>
      <c r="I2519" s="12">
        <v>41638.251770833333</v>
      </c>
      <c r="J2519" s="12">
        <v>41578.210104166668</v>
      </c>
      <c r="K2519" t="b">
        <v>1</v>
      </c>
      <c r="L2519">
        <v>429</v>
      </c>
      <c r="M2519" t="b">
        <v>1</v>
      </c>
      <c r="N2519" s="15" t="s">
        <v>8308</v>
      </c>
      <c r="O2519" t="s">
        <v>8338</v>
      </c>
    </row>
    <row r="2520" spans="1:15" ht="48" x14ac:dyDescent="0.2">
      <c r="A2520">
        <v>2038</v>
      </c>
      <c r="B2520" s="3" t="s">
        <v>2039</v>
      </c>
      <c r="C2520" s="3" t="s">
        <v>6148</v>
      </c>
      <c r="D2520" s="6">
        <v>8000</v>
      </c>
      <c r="E2520" s="8">
        <v>33641</v>
      </c>
      <c r="F2520" t="s">
        <v>8218</v>
      </c>
      <c r="G2520" t="s">
        <v>8224</v>
      </c>
      <c r="H2520" t="s">
        <v>8246</v>
      </c>
      <c r="I2520" s="12">
        <v>41456.75</v>
      </c>
      <c r="J2520" s="12">
        <v>41424.27107638889</v>
      </c>
      <c r="K2520" t="b">
        <v>1</v>
      </c>
      <c r="L2520">
        <v>204</v>
      </c>
      <c r="M2520" t="b">
        <v>1</v>
      </c>
      <c r="N2520" s="15" t="s">
        <v>8308</v>
      </c>
      <c r="O2520" t="s">
        <v>8338</v>
      </c>
    </row>
    <row r="2521" spans="1:15" ht="32" x14ac:dyDescent="0.2">
      <c r="A2521">
        <v>2039</v>
      </c>
      <c r="B2521" s="3" t="s">
        <v>2040</v>
      </c>
      <c r="C2521" s="3" t="s">
        <v>6149</v>
      </c>
      <c r="D2521" s="6">
        <v>125000</v>
      </c>
      <c r="E2521" s="8">
        <v>170271</v>
      </c>
      <c r="F2521" t="s">
        <v>8218</v>
      </c>
      <c r="G2521" t="s">
        <v>8223</v>
      </c>
      <c r="H2521" t="s">
        <v>8245</v>
      </c>
      <c r="I2521" s="12">
        <v>42705.207638888889</v>
      </c>
      <c r="J2521" s="12">
        <v>42675.438946759255</v>
      </c>
      <c r="K2521" t="b">
        <v>1</v>
      </c>
      <c r="L2521">
        <v>379</v>
      </c>
      <c r="M2521" t="b">
        <v>1</v>
      </c>
      <c r="N2521" s="15" t="s">
        <v>8308</v>
      </c>
      <c r="O2521" t="s">
        <v>8338</v>
      </c>
    </row>
    <row r="2522" spans="1:15" ht="32" x14ac:dyDescent="0.2">
      <c r="A2522">
        <v>2040</v>
      </c>
      <c r="B2522" s="3" t="s">
        <v>2041</v>
      </c>
      <c r="C2522" s="3" t="s">
        <v>6150</v>
      </c>
      <c r="D2522" s="6">
        <v>3000</v>
      </c>
      <c r="E2522" s="8">
        <v>7445.14</v>
      </c>
      <c r="F2522" t="s">
        <v>8218</v>
      </c>
      <c r="G2522" t="s">
        <v>8223</v>
      </c>
      <c r="H2522" t="s">
        <v>8245</v>
      </c>
      <c r="I2522" s="12">
        <v>41593.968784722223</v>
      </c>
      <c r="J2522" s="12">
        <v>41578.927118055559</v>
      </c>
      <c r="K2522" t="b">
        <v>1</v>
      </c>
      <c r="L2522">
        <v>271</v>
      </c>
      <c r="M2522" t="b">
        <v>1</v>
      </c>
      <c r="N2522" s="15" t="s">
        <v>8308</v>
      </c>
      <c r="O2522" t="s">
        <v>8338</v>
      </c>
    </row>
    <row r="2523" spans="1:15" ht="48" x14ac:dyDescent="0.2">
      <c r="A2523">
        <v>2041</v>
      </c>
      <c r="B2523" s="3" t="s">
        <v>2042</v>
      </c>
      <c r="C2523" s="3" t="s">
        <v>6151</v>
      </c>
      <c r="D2523" s="6">
        <v>9500</v>
      </c>
      <c r="E2523" s="8">
        <v>17277</v>
      </c>
      <c r="F2523" t="s">
        <v>8218</v>
      </c>
      <c r="G2523" t="s">
        <v>8223</v>
      </c>
      <c r="H2523" t="s">
        <v>8245</v>
      </c>
      <c r="I2523" s="12">
        <v>42684.567442129628</v>
      </c>
      <c r="J2523" s="12">
        <v>42654.525775462964</v>
      </c>
      <c r="K2523" t="b">
        <v>0</v>
      </c>
      <c r="L2523">
        <v>120</v>
      </c>
      <c r="M2523" t="b">
        <v>1</v>
      </c>
      <c r="N2523" s="15" t="s">
        <v>8308</v>
      </c>
      <c r="O2523" t="s">
        <v>8338</v>
      </c>
    </row>
    <row r="2524" spans="1:15" ht="48" x14ac:dyDescent="0.2">
      <c r="A2524">
        <v>2042</v>
      </c>
      <c r="B2524" s="3" t="s">
        <v>2043</v>
      </c>
      <c r="C2524" s="3" t="s">
        <v>6152</v>
      </c>
      <c r="D2524" s="6">
        <v>10000</v>
      </c>
      <c r="E2524" s="8">
        <v>12353</v>
      </c>
      <c r="F2524" t="s">
        <v>8218</v>
      </c>
      <c r="G2524" t="s">
        <v>8223</v>
      </c>
      <c r="H2524" t="s">
        <v>8245</v>
      </c>
      <c r="I2524" s="12">
        <v>42391.708032407405</v>
      </c>
      <c r="J2524" s="12">
        <v>42331.708032407405</v>
      </c>
      <c r="K2524" t="b">
        <v>0</v>
      </c>
      <c r="L2524">
        <v>140</v>
      </c>
      <c r="M2524" t="b">
        <v>1</v>
      </c>
      <c r="N2524" s="15" t="s">
        <v>8308</v>
      </c>
      <c r="O2524" t="s">
        <v>8338</v>
      </c>
    </row>
    <row r="2525" spans="1:15" ht="48" x14ac:dyDescent="0.2">
      <c r="A2525">
        <v>2043</v>
      </c>
      <c r="B2525" s="3" t="s">
        <v>2044</v>
      </c>
      <c r="C2525" s="3" t="s">
        <v>6153</v>
      </c>
      <c r="D2525" s="6">
        <v>1385</v>
      </c>
      <c r="E2525" s="8">
        <v>7011</v>
      </c>
      <c r="F2525" t="s">
        <v>8218</v>
      </c>
      <c r="G2525" t="s">
        <v>8223</v>
      </c>
      <c r="H2525" t="s">
        <v>8245</v>
      </c>
      <c r="I2525" s="12">
        <v>42715.207638888889</v>
      </c>
      <c r="J2525" s="12">
        <v>42661.176817129628</v>
      </c>
      <c r="K2525" t="b">
        <v>0</v>
      </c>
      <c r="L2525">
        <v>193</v>
      </c>
      <c r="M2525" t="b">
        <v>1</v>
      </c>
      <c r="N2525" s="15" t="s">
        <v>8308</v>
      </c>
      <c r="O2525" t="s">
        <v>8338</v>
      </c>
    </row>
    <row r="2526" spans="1:15" ht="48" x14ac:dyDescent="0.2">
      <c r="A2526">
        <v>2044</v>
      </c>
      <c r="B2526" s="3" t="s">
        <v>2045</v>
      </c>
      <c r="C2526" s="3" t="s">
        <v>6154</v>
      </c>
      <c r="D2526" s="6">
        <v>15000</v>
      </c>
      <c r="E2526" s="8">
        <v>16232</v>
      </c>
      <c r="F2526" t="s">
        <v>8218</v>
      </c>
      <c r="G2526" t="s">
        <v>8223</v>
      </c>
      <c r="H2526" t="s">
        <v>8245</v>
      </c>
      <c r="I2526" s="12">
        <v>42168.684189814812</v>
      </c>
      <c r="J2526" s="12">
        <v>42138.684189814812</v>
      </c>
      <c r="K2526" t="b">
        <v>0</v>
      </c>
      <c r="L2526">
        <v>180</v>
      </c>
      <c r="M2526" t="b">
        <v>1</v>
      </c>
      <c r="N2526" s="15" t="s">
        <v>8308</v>
      </c>
      <c r="O2526" t="s">
        <v>8338</v>
      </c>
    </row>
    <row r="2527" spans="1:15" ht="48" x14ac:dyDescent="0.2">
      <c r="A2527">
        <v>2045</v>
      </c>
      <c r="B2527" s="3" t="s">
        <v>2046</v>
      </c>
      <c r="C2527" s="3" t="s">
        <v>6155</v>
      </c>
      <c r="D2527" s="6">
        <v>4900</v>
      </c>
      <c r="E2527" s="8">
        <v>40140.01</v>
      </c>
      <c r="F2527" t="s">
        <v>8218</v>
      </c>
      <c r="G2527" t="s">
        <v>8223</v>
      </c>
      <c r="H2527" t="s">
        <v>8245</v>
      </c>
      <c r="I2527" s="12">
        <v>41099.088506944441</v>
      </c>
      <c r="J2527" s="12">
        <v>41069.088506944441</v>
      </c>
      <c r="K2527" t="b">
        <v>0</v>
      </c>
      <c r="L2527">
        <v>263</v>
      </c>
      <c r="M2527" t="b">
        <v>1</v>
      </c>
      <c r="N2527" s="15" t="s">
        <v>8308</v>
      </c>
      <c r="O2527" t="s">
        <v>8338</v>
      </c>
    </row>
    <row r="2528" spans="1:15" ht="48" x14ac:dyDescent="0.2">
      <c r="A2528">
        <v>2046</v>
      </c>
      <c r="B2528" s="3" t="s">
        <v>2047</v>
      </c>
      <c r="C2528" s="3" t="s">
        <v>6156</v>
      </c>
      <c r="D2528" s="6">
        <v>10000</v>
      </c>
      <c r="E2528" s="8">
        <v>12110</v>
      </c>
      <c r="F2528" t="s">
        <v>8218</v>
      </c>
      <c r="G2528" t="s">
        <v>8223</v>
      </c>
      <c r="H2528" t="s">
        <v>8245</v>
      </c>
      <c r="I2528" s="12">
        <v>41417.171805555554</v>
      </c>
      <c r="J2528" s="12">
        <v>41387.171805555554</v>
      </c>
      <c r="K2528" t="b">
        <v>0</v>
      </c>
      <c r="L2528">
        <v>217</v>
      </c>
      <c r="M2528" t="b">
        <v>1</v>
      </c>
      <c r="N2528" s="15" t="s">
        <v>8308</v>
      </c>
      <c r="O2528" t="s">
        <v>8338</v>
      </c>
    </row>
    <row r="2529" spans="1:15" ht="48" x14ac:dyDescent="0.2">
      <c r="A2529">
        <v>2047</v>
      </c>
      <c r="B2529" s="3" t="s">
        <v>2048</v>
      </c>
      <c r="C2529" s="3" t="s">
        <v>6157</v>
      </c>
      <c r="D2529" s="6">
        <v>98000</v>
      </c>
      <c r="E2529" s="8">
        <v>100939</v>
      </c>
      <c r="F2529" t="s">
        <v>8218</v>
      </c>
      <c r="G2529" t="s">
        <v>8225</v>
      </c>
      <c r="H2529" t="s">
        <v>8247</v>
      </c>
      <c r="I2529" s="12">
        <v>42111</v>
      </c>
      <c r="J2529" s="12">
        <v>42081.903587962966</v>
      </c>
      <c r="K2529" t="b">
        <v>0</v>
      </c>
      <c r="L2529">
        <v>443</v>
      </c>
      <c r="M2529" t="b">
        <v>1</v>
      </c>
      <c r="N2529" s="15" t="s">
        <v>8308</v>
      </c>
      <c r="O2529" t="s">
        <v>8338</v>
      </c>
    </row>
    <row r="2530" spans="1:15" ht="48" x14ac:dyDescent="0.2">
      <c r="A2530">
        <v>2048</v>
      </c>
      <c r="B2530" s="3" t="s">
        <v>2049</v>
      </c>
      <c r="C2530" s="3" t="s">
        <v>6158</v>
      </c>
      <c r="D2530" s="6">
        <v>85000</v>
      </c>
      <c r="E2530" s="8">
        <v>126082.45</v>
      </c>
      <c r="F2530" t="s">
        <v>8218</v>
      </c>
      <c r="G2530" t="s">
        <v>8223</v>
      </c>
      <c r="H2530" t="s">
        <v>8245</v>
      </c>
      <c r="I2530" s="12">
        <v>41417.651516203703</v>
      </c>
      <c r="J2530" s="12">
        <v>41387.651516203703</v>
      </c>
      <c r="K2530" t="b">
        <v>0</v>
      </c>
      <c r="L2530">
        <v>1373</v>
      </c>
      <c r="M2530" t="b">
        <v>1</v>
      </c>
      <c r="N2530" s="15" t="s">
        <v>8308</v>
      </c>
      <c r="O2530" t="s">
        <v>8338</v>
      </c>
    </row>
    <row r="2531" spans="1:15" ht="16" x14ac:dyDescent="0.2">
      <c r="A2531">
        <v>2049</v>
      </c>
      <c r="B2531" s="3" t="s">
        <v>2050</v>
      </c>
      <c r="C2531" s="3" t="s">
        <v>6159</v>
      </c>
      <c r="D2531" s="6">
        <v>50000</v>
      </c>
      <c r="E2531" s="8">
        <v>60095.35</v>
      </c>
      <c r="F2531" t="s">
        <v>8218</v>
      </c>
      <c r="G2531" t="s">
        <v>8224</v>
      </c>
      <c r="H2531" t="s">
        <v>8246</v>
      </c>
      <c r="I2531" s="12">
        <v>41610.957638888889</v>
      </c>
      <c r="J2531" s="12">
        <v>41575.527349537035</v>
      </c>
      <c r="K2531" t="b">
        <v>0</v>
      </c>
      <c r="L2531">
        <v>742</v>
      </c>
      <c r="M2531" t="b">
        <v>1</v>
      </c>
      <c r="N2531" s="15" t="s">
        <v>8308</v>
      </c>
      <c r="O2531" t="s">
        <v>8338</v>
      </c>
    </row>
    <row r="2532" spans="1:15" ht="48" x14ac:dyDescent="0.2">
      <c r="A2532">
        <v>2050</v>
      </c>
      <c r="B2532" s="3" t="s">
        <v>2051</v>
      </c>
      <c r="C2532" s="3" t="s">
        <v>6160</v>
      </c>
      <c r="D2532" s="6">
        <v>10000</v>
      </c>
      <c r="E2532" s="8">
        <v>47327</v>
      </c>
      <c r="F2532" t="s">
        <v>8218</v>
      </c>
      <c r="G2532" t="s">
        <v>8223</v>
      </c>
      <c r="H2532" t="s">
        <v>8245</v>
      </c>
      <c r="I2532" s="12">
        <v>42155.071504629625</v>
      </c>
      <c r="J2532" s="12">
        <v>42115.071504629625</v>
      </c>
      <c r="K2532" t="b">
        <v>0</v>
      </c>
      <c r="L2532">
        <v>170</v>
      </c>
      <c r="M2532" t="b">
        <v>1</v>
      </c>
      <c r="N2532" s="15" t="s">
        <v>8308</v>
      </c>
      <c r="O2532" t="s">
        <v>8338</v>
      </c>
    </row>
    <row r="2533" spans="1:15" ht="48" x14ac:dyDescent="0.2">
      <c r="A2533">
        <v>2051</v>
      </c>
      <c r="B2533" s="3" t="s">
        <v>2052</v>
      </c>
      <c r="C2533" s="3" t="s">
        <v>6161</v>
      </c>
      <c r="D2533" s="6">
        <v>8000</v>
      </c>
      <c r="E2533" s="8">
        <v>10429</v>
      </c>
      <c r="F2533" t="s">
        <v>8218</v>
      </c>
      <c r="G2533" t="s">
        <v>8223</v>
      </c>
      <c r="H2533" t="s">
        <v>8245</v>
      </c>
      <c r="I2533" s="12">
        <v>41634.022418981483</v>
      </c>
      <c r="J2533" s="12">
        <v>41604.022418981483</v>
      </c>
      <c r="K2533" t="b">
        <v>0</v>
      </c>
      <c r="L2533">
        <v>242</v>
      </c>
      <c r="M2533" t="b">
        <v>1</v>
      </c>
      <c r="N2533" s="15" t="s">
        <v>8308</v>
      </c>
      <c r="O2533" t="s">
        <v>8338</v>
      </c>
    </row>
    <row r="2534" spans="1:15" ht="48" x14ac:dyDescent="0.2">
      <c r="A2534">
        <v>2052</v>
      </c>
      <c r="B2534" s="3" t="s">
        <v>2053</v>
      </c>
      <c r="C2534" s="3" t="s">
        <v>6162</v>
      </c>
      <c r="D2534" s="6">
        <v>50000</v>
      </c>
      <c r="E2534" s="8">
        <v>176524</v>
      </c>
      <c r="F2534" t="s">
        <v>8218</v>
      </c>
      <c r="G2534" t="s">
        <v>8223</v>
      </c>
      <c r="H2534" t="s">
        <v>8245</v>
      </c>
      <c r="I2534" s="12">
        <v>42420.08394675926</v>
      </c>
      <c r="J2534" s="12">
        <v>42375.08394675926</v>
      </c>
      <c r="K2534" t="b">
        <v>0</v>
      </c>
      <c r="L2534">
        <v>541</v>
      </c>
      <c r="M2534" t="b">
        <v>1</v>
      </c>
      <c r="N2534" s="15" t="s">
        <v>8308</v>
      </c>
      <c r="O2534" t="s">
        <v>8338</v>
      </c>
    </row>
    <row r="2535" spans="1:15" ht="48" x14ac:dyDescent="0.2">
      <c r="A2535">
        <v>2053</v>
      </c>
      <c r="B2535" s="3" t="s">
        <v>2054</v>
      </c>
      <c r="C2535" s="3" t="s">
        <v>6163</v>
      </c>
      <c r="D2535" s="6">
        <v>5000</v>
      </c>
      <c r="E2535" s="8">
        <v>5051</v>
      </c>
      <c r="F2535" t="s">
        <v>8218</v>
      </c>
      <c r="G2535" t="s">
        <v>8223</v>
      </c>
      <c r="H2535" t="s">
        <v>8245</v>
      </c>
      <c r="I2535" s="12">
        <v>42333.659155092595</v>
      </c>
      <c r="J2535" s="12">
        <v>42303.617488425924</v>
      </c>
      <c r="K2535" t="b">
        <v>0</v>
      </c>
      <c r="L2535">
        <v>121</v>
      </c>
      <c r="M2535" t="b">
        <v>1</v>
      </c>
      <c r="N2535" s="15" t="s">
        <v>8308</v>
      </c>
      <c r="O2535" t="s">
        <v>8338</v>
      </c>
    </row>
    <row r="2536" spans="1:15" ht="48" x14ac:dyDescent="0.2">
      <c r="A2536">
        <v>2054</v>
      </c>
      <c r="B2536" s="3" t="s">
        <v>2055</v>
      </c>
      <c r="C2536" s="3" t="s">
        <v>6164</v>
      </c>
      <c r="D2536" s="6">
        <v>35000</v>
      </c>
      <c r="E2536" s="8">
        <v>39757</v>
      </c>
      <c r="F2536" t="s">
        <v>8218</v>
      </c>
      <c r="G2536" t="s">
        <v>8224</v>
      </c>
      <c r="H2536" t="s">
        <v>8246</v>
      </c>
      <c r="I2536" s="12">
        <v>41761.520949074074</v>
      </c>
      <c r="J2536" s="12">
        <v>41731.520949074074</v>
      </c>
      <c r="K2536" t="b">
        <v>0</v>
      </c>
      <c r="L2536">
        <v>621</v>
      </c>
      <c r="M2536" t="b">
        <v>1</v>
      </c>
      <c r="N2536" s="15" t="s">
        <v>8308</v>
      </c>
      <c r="O2536" t="s">
        <v>8338</v>
      </c>
    </row>
    <row r="2537" spans="1:15" ht="48" x14ac:dyDescent="0.2">
      <c r="A2537">
        <v>2055</v>
      </c>
      <c r="B2537" s="3" t="s">
        <v>2056</v>
      </c>
      <c r="C2537" s="3" t="s">
        <v>6165</v>
      </c>
      <c r="D2537" s="6">
        <v>6000</v>
      </c>
      <c r="E2537" s="8">
        <v>10045</v>
      </c>
      <c r="F2537" t="s">
        <v>8218</v>
      </c>
      <c r="G2537" t="s">
        <v>8223</v>
      </c>
      <c r="H2537" t="s">
        <v>8245</v>
      </c>
      <c r="I2537" s="12">
        <v>41976.166666666672</v>
      </c>
      <c r="J2537" s="12">
        <v>41946.674108796295</v>
      </c>
      <c r="K2537" t="b">
        <v>0</v>
      </c>
      <c r="L2537">
        <v>101</v>
      </c>
      <c r="M2537" t="b">
        <v>1</v>
      </c>
      <c r="N2537" s="15" t="s">
        <v>8308</v>
      </c>
      <c r="O2537" t="s">
        <v>8338</v>
      </c>
    </row>
    <row r="2538" spans="1:15" ht="48" x14ac:dyDescent="0.2">
      <c r="A2538">
        <v>2056</v>
      </c>
      <c r="B2538" s="3" t="s">
        <v>2057</v>
      </c>
      <c r="C2538" s="3" t="s">
        <v>6166</v>
      </c>
      <c r="D2538" s="6">
        <v>50000</v>
      </c>
      <c r="E2538" s="8">
        <v>76726</v>
      </c>
      <c r="F2538" t="s">
        <v>8218</v>
      </c>
      <c r="G2538" t="s">
        <v>8223</v>
      </c>
      <c r="H2538" t="s">
        <v>8245</v>
      </c>
      <c r="I2538" s="12">
        <v>41381.76090277778</v>
      </c>
      <c r="J2538" s="12">
        <v>41351.76090277778</v>
      </c>
      <c r="K2538" t="b">
        <v>0</v>
      </c>
      <c r="L2538">
        <v>554</v>
      </c>
      <c r="M2538" t="b">
        <v>1</v>
      </c>
      <c r="N2538" s="15" t="s">
        <v>8308</v>
      </c>
      <c r="O2538" t="s">
        <v>8338</v>
      </c>
    </row>
    <row r="2539" spans="1:15" ht="48" x14ac:dyDescent="0.2">
      <c r="A2539">
        <v>2057</v>
      </c>
      <c r="B2539" s="3" t="s">
        <v>2058</v>
      </c>
      <c r="C2539" s="3" t="s">
        <v>6167</v>
      </c>
      <c r="D2539" s="6">
        <v>15000</v>
      </c>
      <c r="E2539" s="8">
        <v>30334.83</v>
      </c>
      <c r="F2539" t="s">
        <v>8218</v>
      </c>
      <c r="G2539" t="s">
        <v>8224</v>
      </c>
      <c r="H2539" t="s">
        <v>8246</v>
      </c>
      <c r="I2539" s="12">
        <v>42426.494583333333</v>
      </c>
      <c r="J2539" s="12">
        <v>42396.494583333333</v>
      </c>
      <c r="K2539" t="b">
        <v>0</v>
      </c>
      <c r="L2539">
        <v>666</v>
      </c>
      <c r="M2539" t="b">
        <v>1</v>
      </c>
      <c r="N2539" s="15" t="s">
        <v>8308</v>
      </c>
      <c r="O2539" t="s">
        <v>8338</v>
      </c>
    </row>
    <row r="2540" spans="1:15" ht="32" x14ac:dyDescent="0.2">
      <c r="A2540">
        <v>2058</v>
      </c>
      <c r="B2540" s="3" t="s">
        <v>2059</v>
      </c>
      <c r="C2540" s="3" t="s">
        <v>6168</v>
      </c>
      <c r="D2540" s="6">
        <v>2560</v>
      </c>
      <c r="E2540" s="8">
        <v>4308</v>
      </c>
      <c r="F2540" t="s">
        <v>8218</v>
      </c>
      <c r="G2540" t="s">
        <v>8224</v>
      </c>
      <c r="H2540" t="s">
        <v>8246</v>
      </c>
      <c r="I2540" s="12">
        <v>42065.833333333328</v>
      </c>
      <c r="J2540" s="12">
        <v>42026.370717592596</v>
      </c>
      <c r="K2540" t="b">
        <v>0</v>
      </c>
      <c r="L2540">
        <v>410</v>
      </c>
      <c r="M2540" t="b">
        <v>1</v>
      </c>
      <c r="N2540" s="15" t="s">
        <v>8308</v>
      </c>
      <c r="O2540" t="s">
        <v>8338</v>
      </c>
    </row>
    <row r="2541" spans="1:15" ht="48" x14ac:dyDescent="0.2">
      <c r="A2541">
        <v>2059</v>
      </c>
      <c r="B2541" s="3" t="s">
        <v>2060</v>
      </c>
      <c r="C2541" s="3" t="s">
        <v>6169</v>
      </c>
      <c r="D2541" s="6">
        <v>30000</v>
      </c>
      <c r="E2541" s="8">
        <v>43037</v>
      </c>
      <c r="F2541" t="s">
        <v>8218</v>
      </c>
      <c r="G2541" t="s">
        <v>8223</v>
      </c>
      <c r="H2541" t="s">
        <v>8245</v>
      </c>
      <c r="I2541" s="12">
        <v>42400.915972222225</v>
      </c>
      <c r="J2541" s="12">
        <v>42361.602476851855</v>
      </c>
      <c r="K2541" t="b">
        <v>0</v>
      </c>
      <c r="L2541">
        <v>375</v>
      </c>
      <c r="M2541" t="b">
        <v>1</v>
      </c>
      <c r="N2541" s="15" t="s">
        <v>8308</v>
      </c>
      <c r="O2541" t="s">
        <v>8338</v>
      </c>
    </row>
    <row r="2542" spans="1:15" ht="48" x14ac:dyDescent="0.2">
      <c r="A2542">
        <v>2060</v>
      </c>
      <c r="B2542" s="3" t="s">
        <v>2061</v>
      </c>
      <c r="C2542" s="3" t="s">
        <v>6170</v>
      </c>
      <c r="D2542" s="6">
        <v>25000</v>
      </c>
      <c r="E2542" s="8">
        <v>49100</v>
      </c>
      <c r="F2542" t="s">
        <v>8218</v>
      </c>
      <c r="G2542" t="s">
        <v>8223</v>
      </c>
      <c r="H2542" t="s">
        <v>8245</v>
      </c>
      <c r="I2542" s="12">
        <v>41843.642939814818</v>
      </c>
      <c r="J2542" s="12">
        <v>41783.642939814818</v>
      </c>
      <c r="K2542" t="b">
        <v>0</v>
      </c>
      <c r="L2542">
        <v>1364</v>
      </c>
      <c r="M2542" t="b">
        <v>1</v>
      </c>
      <c r="N2542" s="15" t="s">
        <v>8308</v>
      </c>
      <c r="O2542" t="s">
        <v>8338</v>
      </c>
    </row>
    <row r="2543" spans="1:15" ht="48" x14ac:dyDescent="0.2">
      <c r="A2543">
        <v>2061</v>
      </c>
      <c r="B2543" s="3" t="s">
        <v>2062</v>
      </c>
      <c r="C2543" s="3" t="s">
        <v>6171</v>
      </c>
      <c r="D2543" s="6">
        <v>5000</v>
      </c>
      <c r="E2543" s="8">
        <v>5396</v>
      </c>
      <c r="F2543" t="s">
        <v>8218</v>
      </c>
      <c r="G2543" t="s">
        <v>8223</v>
      </c>
      <c r="H2543" t="s">
        <v>8245</v>
      </c>
      <c r="I2543" s="12">
        <v>42735.764513888891</v>
      </c>
      <c r="J2543" s="12">
        <v>42705.764513888891</v>
      </c>
      <c r="K2543" t="b">
        <v>0</v>
      </c>
      <c r="L2543">
        <v>35</v>
      </c>
      <c r="M2543" t="b">
        <v>1</v>
      </c>
      <c r="N2543" s="15" t="s">
        <v>8308</v>
      </c>
      <c r="O2543" t="s">
        <v>8338</v>
      </c>
    </row>
    <row r="2544" spans="1:15" ht="48" x14ac:dyDescent="0.2">
      <c r="A2544">
        <v>2062</v>
      </c>
      <c r="B2544" s="3" t="s">
        <v>2063</v>
      </c>
      <c r="C2544" s="3" t="s">
        <v>6172</v>
      </c>
      <c r="D2544" s="6">
        <v>100000</v>
      </c>
      <c r="E2544" s="8">
        <v>114977</v>
      </c>
      <c r="F2544" t="s">
        <v>8218</v>
      </c>
      <c r="G2544" t="s">
        <v>8231</v>
      </c>
      <c r="H2544" t="s">
        <v>8252</v>
      </c>
      <c r="I2544" s="12">
        <v>42453.341412037036</v>
      </c>
      <c r="J2544" s="12">
        <v>42423.3830787037</v>
      </c>
      <c r="K2544" t="b">
        <v>0</v>
      </c>
      <c r="L2544">
        <v>203</v>
      </c>
      <c r="M2544" t="b">
        <v>1</v>
      </c>
      <c r="N2544" s="15" t="s">
        <v>8308</v>
      </c>
      <c r="O2544" t="s">
        <v>8338</v>
      </c>
    </row>
    <row r="2545" spans="1:15" ht="32" x14ac:dyDescent="0.2">
      <c r="A2545">
        <v>2063</v>
      </c>
      <c r="B2545" s="3" t="s">
        <v>2064</v>
      </c>
      <c r="C2545" s="3" t="s">
        <v>6173</v>
      </c>
      <c r="D2545" s="6">
        <v>4000</v>
      </c>
      <c r="E2545" s="8">
        <v>5922</v>
      </c>
      <c r="F2545" t="s">
        <v>8218</v>
      </c>
      <c r="G2545" t="s">
        <v>8235</v>
      </c>
      <c r="H2545" t="s">
        <v>8248</v>
      </c>
      <c r="I2545" s="12">
        <v>42505.73265046296</v>
      </c>
      <c r="J2545" s="12">
        <v>42472.73265046296</v>
      </c>
      <c r="K2545" t="b">
        <v>0</v>
      </c>
      <c r="L2545">
        <v>49</v>
      </c>
      <c r="M2545" t="b">
        <v>1</v>
      </c>
      <c r="N2545" s="15" t="s">
        <v>8308</v>
      </c>
      <c r="O2545" t="s">
        <v>8338</v>
      </c>
    </row>
    <row r="2546" spans="1:15" ht="48" x14ac:dyDescent="0.2">
      <c r="A2546">
        <v>2064</v>
      </c>
      <c r="B2546" s="3" t="s">
        <v>2065</v>
      </c>
      <c r="C2546" s="3" t="s">
        <v>6174</v>
      </c>
      <c r="D2546" s="6">
        <v>261962</v>
      </c>
      <c r="E2546" s="8">
        <v>500784.27</v>
      </c>
      <c r="F2546" t="s">
        <v>8218</v>
      </c>
      <c r="G2546" t="s">
        <v>8223</v>
      </c>
      <c r="H2546" t="s">
        <v>8245</v>
      </c>
      <c r="I2546" s="12">
        <v>41425.5</v>
      </c>
      <c r="J2546" s="12">
        <v>41389.364849537036</v>
      </c>
      <c r="K2546" t="b">
        <v>0</v>
      </c>
      <c r="L2546">
        <v>5812</v>
      </c>
      <c r="M2546" t="b">
        <v>1</v>
      </c>
      <c r="N2546" s="15" t="s">
        <v>8308</v>
      </c>
      <c r="O2546" t="s">
        <v>8338</v>
      </c>
    </row>
    <row r="2547" spans="1:15" ht="48" x14ac:dyDescent="0.2">
      <c r="A2547">
        <v>2065</v>
      </c>
      <c r="B2547" s="3" t="s">
        <v>2066</v>
      </c>
      <c r="C2547" s="3" t="s">
        <v>6175</v>
      </c>
      <c r="D2547" s="6">
        <v>40000</v>
      </c>
      <c r="E2547" s="8">
        <v>79686.05</v>
      </c>
      <c r="F2547" t="s">
        <v>8218</v>
      </c>
      <c r="G2547" t="s">
        <v>8224</v>
      </c>
      <c r="H2547" t="s">
        <v>8246</v>
      </c>
      <c r="I2547" s="12">
        <v>41633.333668981482</v>
      </c>
      <c r="J2547" s="12">
        <v>41603.333668981482</v>
      </c>
      <c r="K2547" t="b">
        <v>0</v>
      </c>
      <c r="L2547">
        <v>1556</v>
      </c>
      <c r="M2547" t="b">
        <v>1</v>
      </c>
      <c r="N2547" s="15" t="s">
        <v>8308</v>
      </c>
      <c r="O2547" t="s">
        <v>8338</v>
      </c>
    </row>
    <row r="2548" spans="1:15" ht="48" x14ac:dyDescent="0.2">
      <c r="A2548">
        <v>2066</v>
      </c>
      <c r="B2548" s="3" t="s">
        <v>2067</v>
      </c>
      <c r="C2548" s="3" t="s">
        <v>6176</v>
      </c>
      <c r="D2548" s="6">
        <v>2000</v>
      </c>
      <c r="E2548" s="8">
        <v>4372</v>
      </c>
      <c r="F2548" t="s">
        <v>8218</v>
      </c>
      <c r="G2548" t="s">
        <v>8223</v>
      </c>
      <c r="H2548" t="s">
        <v>8245</v>
      </c>
      <c r="I2548" s="12">
        <v>41874.771793981483</v>
      </c>
      <c r="J2548" s="12">
        <v>41844.771793981483</v>
      </c>
      <c r="K2548" t="b">
        <v>0</v>
      </c>
      <c r="L2548">
        <v>65</v>
      </c>
      <c r="M2548" t="b">
        <v>1</v>
      </c>
      <c r="N2548" s="15" t="s">
        <v>8308</v>
      </c>
      <c r="O2548" t="s">
        <v>8338</v>
      </c>
    </row>
    <row r="2549" spans="1:15" ht="48" x14ac:dyDescent="0.2">
      <c r="A2549">
        <v>2067</v>
      </c>
      <c r="B2549" s="3" t="s">
        <v>2068</v>
      </c>
      <c r="C2549" s="3" t="s">
        <v>6177</v>
      </c>
      <c r="D2549" s="6">
        <v>495</v>
      </c>
      <c r="E2549" s="8">
        <v>628</v>
      </c>
      <c r="F2549" t="s">
        <v>8218</v>
      </c>
      <c r="G2549" t="s">
        <v>8224</v>
      </c>
      <c r="H2549" t="s">
        <v>8246</v>
      </c>
      <c r="I2549" s="12">
        <v>42148.853888888887</v>
      </c>
      <c r="J2549" s="12">
        <v>42115.853888888887</v>
      </c>
      <c r="K2549" t="b">
        <v>0</v>
      </c>
      <c r="L2549">
        <v>10</v>
      </c>
      <c r="M2549" t="b">
        <v>1</v>
      </c>
      <c r="N2549" s="15" t="s">
        <v>8308</v>
      </c>
      <c r="O2549" t="s">
        <v>8338</v>
      </c>
    </row>
    <row r="2550" spans="1:15" ht="48" x14ac:dyDescent="0.2">
      <c r="A2550">
        <v>2068</v>
      </c>
      <c r="B2550" s="3" t="s">
        <v>2069</v>
      </c>
      <c r="C2550" s="3" t="s">
        <v>6178</v>
      </c>
      <c r="D2550" s="6">
        <v>25000</v>
      </c>
      <c r="E2550" s="8">
        <v>26305.97</v>
      </c>
      <c r="F2550" t="s">
        <v>8218</v>
      </c>
      <c r="G2550" t="s">
        <v>8223</v>
      </c>
      <c r="H2550" t="s">
        <v>8245</v>
      </c>
      <c r="I2550" s="12">
        <v>42663.841608796298</v>
      </c>
      <c r="J2550" s="12">
        <v>42633.841608796298</v>
      </c>
      <c r="K2550" t="b">
        <v>0</v>
      </c>
      <c r="L2550">
        <v>76</v>
      </c>
      <c r="M2550" t="b">
        <v>1</v>
      </c>
      <c r="N2550" s="15" t="s">
        <v>8308</v>
      </c>
      <c r="O2550" t="s">
        <v>8338</v>
      </c>
    </row>
    <row r="2551" spans="1:15" ht="48" x14ac:dyDescent="0.2">
      <c r="A2551">
        <v>2069</v>
      </c>
      <c r="B2551" s="3" t="s">
        <v>2070</v>
      </c>
      <c r="C2551" s="3" t="s">
        <v>6179</v>
      </c>
      <c r="D2551" s="6">
        <v>50000</v>
      </c>
      <c r="E2551" s="8">
        <v>64203.33</v>
      </c>
      <c r="F2551" t="s">
        <v>8218</v>
      </c>
      <c r="G2551" t="s">
        <v>8223</v>
      </c>
      <c r="H2551" t="s">
        <v>8245</v>
      </c>
      <c r="I2551" s="12">
        <v>42371.972118055557</v>
      </c>
      <c r="J2551" s="12">
        <v>42340.972118055557</v>
      </c>
      <c r="K2551" t="b">
        <v>0</v>
      </c>
      <c r="L2551">
        <v>263</v>
      </c>
      <c r="M2551" t="b">
        <v>1</v>
      </c>
      <c r="N2551" s="15" t="s">
        <v>8308</v>
      </c>
      <c r="O2551" t="s">
        <v>8338</v>
      </c>
    </row>
    <row r="2552" spans="1:15" ht="48" x14ac:dyDescent="0.2">
      <c r="A2552">
        <v>2070</v>
      </c>
      <c r="B2552" s="3" t="s">
        <v>2071</v>
      </c>
      <c r="C2552" s="3" t="s">
        <v>6180</v>
      </c>
      <c r="D2552" s="6">
        <v>125000</v>
      </c>
      <c r="E2552" s="8">
        <v>396659</v>
      </c>
      <c r="F2552" t="s">
        <v>8218</v>
      </c>
      <c r="G2552" t="s">
        <v>8235</v>
      </c>
      <c r="H2552" t="s">
        <v>8248</v>
      </c>
      <c r="I2552" s="12">
        <v>42549.6565162037</v>
      </c>
      <c r="J2552" s="12">
        <v>42519.6565162037</v>
      </c>
      <c r="K2552" t="b">
        <v>0</v>
      </c>
      <c r="L2552">
        <v>1530</v>
      </c>
      <c r="M2552" t="b">
        <v>1</v>
      </c>
      <c r="N2552" s="15" t="s">
        <v>8308</v>
      </c>
      <c r="O2552" t="s">
        <v>8338</v>
      </c>
    </row>
    <row r="2553" spans="1:15" ht="48" x14ac:dyDescent="0.2">
      <c r="A2553">
        <v>2071</v>
      </c>
      <c r="B2553" s="3" t="s">
        <v>2072</v>
      </c>
      <c r="C2553" s="3" t="s">
        <v>6181</v>
      </c>
      <c r="D2553" s="6">
        <v>20000</v>
      </c>
      <c r="E2553" s="8">
        <v>56146</v>
      </c>
      <c r="F2553" t="s">
        <v>8218</v>
      </c>
      <c r="G2553" t="s">
        <v>8223</v>
      </c>
      <c r="H2553" t="s">
        <v>8245</v>
      </c>
      <c r="I2553" s="12">
        <v>42645.278749999998</v>
      </c>
      <c r="J2553" s="12">
        <v>42600.278749999998</v>
      </c>
      <c r="K2553" t="b">
        <v>0</v>
      </c>
      <c r="L2553">
        <v>278</v>
      </c>
      <c r="M2553" t="b">
        <v>1</v>
      </c>
      <c r="N2553" s="15" t="s">
        <v>8308</v>
      </c>
      <c r="O2553" t="s">
        <v>8338</v>
      </c>
    </row>
    <row r="2554" spans="1:15" ht="48" x14ac:dyDescent="0.2">
      <c r="A2554">
        <v>2072</v>
      </c>
      <c r="B2554" s="3" t="s">
        <v>2073</v>
      </c>
      <c r="C2554" s="3" t="s">
        <v>6182</v>
      </c>
      <c r="D2554" s="6">
        <v>71500</v>
      </c>
      <c r="E2554" s="8">
        <v>79173</v>
      </c>
      <c r="F2554" t="s">
        <v>8218</v>
      </c>
      <c r="G2554" t="s">
        <v>8223</v>
      </c>
      <c r="H2554" t="s">
        <v>8245</v>
      </c>
      <c r="I2554" s="12">
        <v>42497.581388888888</v>
      </c>
      <c r="J2554" s="12">
        <v>42467.581388888888</v>
      </c>
      <c r="K2554" t="b">
        <v>0</v>
      </c>
      <c r="L2554">
        <v>350</v>
      </c>
      <c r="M2554" t="b">
        <v>1</v>
      </c>
      <c r="N2554" s="15" t="s">
        <v>8308</v>
      </c>
      <c r="O2554" t="s">
        <v>8338</v>
      </c>
    </row>
    <row r="2555" spans="1:15" ht="48" x14ac:dyDescent="0.2">
      <c r="A2555">
        <v>2073</v>
      </c>
      <c r="B2555" s="3" t="s">
        <v>2074</v>
      </c>
      <c r="C2555" s="3" t="s">
        <v>6183</v>
      </c>
      <c r="D2555" s="6">
        <v>100000</v>
      </c>
      <c r="E2555" s="8">
        <v>152604.29999999999</v>
      </c>
      <c r="F2555" t="s">
        <v>8218</v>
      </c>
      <c r="G2555" t="s">
        <v>8223</v>
      </c>
      <c r="H2555" t="s">
        <v>8245</v>
      </c>
      <c r="I2555" s="12">
        <v>42132.668032407411</v>
      </c>
      <c r="J2555" s="12">
        <v>42087.668032407411</v>
      </c>
      <c r="K2555" t="b">
        <v>0</v>
      </c>
      <c r="L2555">
        <v>470</v>
      </c>
      <c r="M2555" t="b">
        <v>1</v>
      </c>
      <c r="N2555" s="15" t="s">
        <v>8308</v>
      </c>
      <c r="O2555" t="s">
        <v>8338</v>
      </c>
    </row>
    <row r="2556" spans="1:15" ht="32" x14ac:dyDescent="0.2">
      <c r="A2556">
        <v>2074</v>
      </c>
      <c r="B2556" s="3" t="s">
        <v>2075</v>
      </c>
      <c r="C2556" s="3" t="s">
        <v>6184</v>
      </c>
      <c r="D2556" s="6">
        <v>600</v>
      </c>
      <c r="E2556" s="8">
        <v>615</v>
      </c>
      <c r="F2556" t="s">
        <v>8218</v>
      </c>
      <c r="G2556" t="s">
        <v>8223</v>
      </c>
      <c r="H2556" t="s">
        <v>8245</v>
      </c>
      <c r="I2556" s="12">
        <v>42496.826180555552</v>
      </c>
      <c r="J2556" s="12">
        <v>42466.826180555552</v>
      </c>
      <c r="K2556" t="b">
        <v>0</v>
      </c>
      <c r="L2556">
        <v>3</v>
      </c>
      <c r="M2556" t="b">
        <v>1</v>
      </c>
      <c r="N2556" s="15" t="s">
        <v>8308</v>
      </c>
      <c r="O2556" t="s">
        <v>8338</v>
      </c>
    </row>
    <row r="2557" spans="1:15" ht="48" x14ac:dyDescent="0.2">
      <c r="A2557">
        <v>2075</v>
      </c>
      <c r="B2557" s="3" t="s">
        <v>2076</v>
      </c>
      <c r="C2557" s="3" t="s">
        <v>6185</v>
      </c>
      <c r="D2557" s="6">
        <v>9999</v>
      </c>
      <c r="E2557" s="8">
        <v>167820.6</v>
      </c>
      <c r="F2557" t="s">
        <v>8218</v>
      </c>
      <c r="G2557" t="s">
        <v>8223</v>
      </c>
      <c r="H2557" t="s">
        <v>8245</v>
      </c>
      <c r="I2557" s="12">
        <v>41480.681574074071</v>
      </c>
      <c r="J2557" s="12">
        <v>41450.681574074071</v>
      </c>
      <c r="K2557" t="b">
        <v>0</v>
      </c>
      <c r="L2557">
        <v>8200</v>
      </c>
      <c r="M2557" t="b">
        <v>1</v>
      </c>
      <c r="N2557" s="15" t="s">
        <v>8308</v>
      </c>
      <c r="O2557" t="s">
        <v>8338</v>
      </c>
    </row>
    <row r="2558" spans="1:15" ht="32" x14ac:dyDescent="0.2">
      <c r="A2558">
        <v>2076</v>
      </c>
      <c r="B2558" s="3" t="s">
        <v>2077</v>
      </c>
      <c r="C2558" s="3" t="s">
        <v>6186</v>
      </c>
      <c r="D2558" s="6">
        <v>179000</v>
      </c>
      <c r="E2558" s="8">
        <v>972594.99</v>
      </c>
      <c r="F2558" t="s">
        <v>8218</v>
      </c>
      <c r="G2558" t="s">
        <v>8224</v>
      </c>
      <c r="H2558" t="s">
        <v>8246</v>
      </c>
      <c r="I2558" s="12">
        <v>41843.880659722221</v>
      </c>
      <c r="J2558" s="12">
        <v>41803.880659722221</v>
      </c>
      <c r="K2558" t="b">
        <v>0</v>
      </c>
      <c r="L2558">
        <v>8359</v>
      </c>
      <c r="M2558" t="b">
        <v>1</v>
      </c>
      <c r="N2558" s="15" t="s">
        <v>8308</v>
      </c>
      <c r="O2558" t="s">
        <v>8338</v>
      </c>
    </row>
    <row r="2559" spans="1:15" ht="48" x14ac:dyDescent="0.2">
      <c r="A2559">
        <v>2077</v>
      </c>
      <c r="B2559" s="3" t="s">
        <v>2078</v>
      </c>
      <c r="C2559" s="3" t="s">
        <v>6187</v>
      </c>
      <c r="D2559" s="6">
        <v>50000</v>
      </c>
      <c r="E2559" s="8">
        <v>57754</v>
      </c>
      <c r="F2559" t="s">
        <v>8218</v>
      </c>
      <c r="G2559" t="s">
        <v>8223</v>
      </c>
      <c r="H2559" t="s">
        <v>8245</v>
      </c>
      <c r="I2559" s="12">
        <v>42160.875</v>
      </c>
      <c r="J2559" s="12">
        <v>42103.042546296296</v>
      </c>
      <c r="K2559" t="b">
        <v>0</v>
      </c>
      <c r="L2559">
        <v>188</v>
      </c>
      <c r="M2559" t="b">
        <v>1</v>
      </c>
      <c r="N2559" s="15" t="s">
        <v>8308</v>
      </c>
      <c r="O2559" t="s">
        <v>8338</v>
      </c>
    </row>
    <row r="2560" spans="1:15" ht="48" x14ac:dyDescent="0.2">
      <c r="A2560">
        <v>2078</v>
      </c>
      <c r="B2560" s="3" t="s">
        <v>2079</v>
      </c>
      <c r="C2560" s="3" t="s">
        <v>6188</v>
      </c>
      <c r="D2560" s="6">
        <v>20000</v>
      </c>
      <c r="E2560" s="8">
        <v>26241</v>
      </c>
      <c r="F2560" t="s">
        <v>8218</v>
      </c>
      <c r="G2560" t="s">
        <v>8226</v>
      </c>
      <c r="H2560" t="s">
        <v>8248</v>
      </c>
      <c r="I2560" s="12">
        <v>42722.771493055552</v>
      </c>
      <c r="J2560" s="12">
        <v>42692.771493055552</v>
      </c>
      <c r="K2560" t="b">
        <v>0</v>
      </c>
      <c r="L2560">
        <v>48</v>
      </c>
      <c r="M2560" t="b">
        <v>1</v>
      </c>
      <c r="N2560" s="15" t="s">
        <v>8308</v>
      </c>
      <c r="O2560" t="s">
        <v>8338</v>
      </c>
    </row>
    <row r="2561" spans="1:15" ht="48" x14ac:dyDescent="0.2">
      <c r="A2561">
        <v>2079</v>
      </c>
      <c r="B2561" s="3" t="s">
        <v>2080</v>
      </c>
      <c r="C2561" s="3" t="s">
        <v>6189</v>
      </c>
      <c r="D2561" s="6">
        <v>10000</v>
      </c>
      <c r="E2561" s="8">
        <v>28817</v>
      </c>
      <c r="F2561" t="s">
        <v>8218</v>
      </c>
      <c r="G2561" t="s">
        <v>8224</v>
      </c>
      <c r="H2561" t="s">
        <v>8246</v>
      </c>
      <c r="I2561" s="12">
        <v>42180.791666666672</v>
      </c>
      <c r="J2561" s="12">
        <v>42150.71056712963</v>
      </c>
      <c r="K2561" t="b">
        <v>0</v>
      </c>
      <c r="L2561">
        <v>607</v>
      </c>
      <c r="M2561" t="b">
        <v>1</v>
      </c>
      <c r="N2561" s="15" t="s">
        <v>8308</v>
      </c>
      <c r="O2561" t="s">
        <v>8338</v>
      </c>
    </row>
    <row r="2562" spans="1:15" ht="48" x14ac:dyDescent="0.2">
      <c r="A2562">
        <v>2080</v>
      </c>
      <c r="B2562" s="3" t="s">
        <v>2081</v>
      </c>
      <c r="C2562" s="3" t="s">
        <v>6190</v>
      </c>
      <c r="D2562" s="6">
        <v>1000</v>
      </c>
      <c r="E2562" s="8">
        <v>5078</v>
      </c>
      <c r="F2562" t="s">
        <v>8218</v>
      </c>
      <c r="G2562" t="s">
        <v>8223</v>
      </c>
      <c r="H2562" t="s">
        <v>8245</v>
      </c>
      <c r="I2562" s="12">
        <v>42319.998842592591</v>
      </c>
      <c r="J2562" s="12">
        <v>42289.957175925927</v>
      </c>
      <c r="K2562" t="b">
        <v>0</v>
      </c>
      <c r="L2562">
        <v>50</v>
      </c>
      <c r="M2562" t="b">
        <v>1</v>
      </c>
      <c r="N2562" s="15" t="s">
        <v>8308</v>
      </c>
      <c r="O2562" t="s">
        <v>8338</v>
      </c>
    </row>
    <row r="2563" spans="1:15" ht="48" x14ac:dyDescent="0.2">
      <c r="A2563">
        <v>2341</v>
      </c>
      <c r="B2563" s="3" t="s">
        <v>2342</v>
      </c>
      <c r="C2563" s="3" t="s">
        <v>6451</v>
      </c>
      <c r="D2563" s="6">
        <v>5000</v>
      </c>
      <c r="E2563" s="8">
        <v>0</v>
      </c>
      <c r="F2563" t="s">
        <v>8219</v>
      </c>
      <c r="G2563" t="s">
        <v>8223</v>
      </c>
      <c r="H2563" t="s">
        <v>8245</v>
      </c>
      <c r="I2563" s="12">
        <v>42197.813703703709</v>
      </c>
      <c r="J2563" s="12">
        <v>42167.813703703709</v>
      </c>
      <c r="K2563" t="b">
        <v>0</v>
      </c>
      <c r="L2563">
        <v>0</v>
      </c>
      <c r="M2563" t="b">
        <v>0</v>
      </c>
      <c r="N2563" s="15" t="s">
        <v>8308</v>
      </c>
      <c r="O2563" t="s">
        <v>8309</v>
      </c>
    </row>
    <row r="2564" spans="1:15" ht="48" x14ac:dyDescent="0.2">
      <c r="A2564">
        <v>2342</v>
      </c>
      <c r="B2564" s="3" t="s">
        <v>2343</v>
      </c>
      <c r="C2564" s="3" t="s">
        <v>6452</v>
      </c>
      <c r="D2564" s="6">
        <v>5500</v>
      </c>
      <c r="E2564" s="8">
        <v>0</v>
      </c>
      <c r="F2564" t="s">
        <v>8219</v>
      </c>
      <c r="G2564" t="s">
        <v>8223</v>
      </c>
      <c r="H2564" t="s">
        <v>8245</v>
      </c>
      <c r="I2564" s="12">
        <v>41918.208333333336</v>
      </c>
      <c r="J2564" s="12">
        <v>41897.702199074076</v>
      </c>
      <c r="K2564" t="b">
        <v>0</v>
      </c>
      <c r="L2564">
        <v>0</v>
      </c>
      <c r="M2564" t="b">
        <v>0</v>
      </c>
      <c r="N2564" s="15" t="s">
        <v>8308</v>
      </c>
      <c r="O2564" t="s">
        <v>8309</v>
      </c>
    </row>
    <row r="2565" spans="1:15" ht="48" x14ac:dyDescent="0.2">
      <c r="A2565">
        <v>2343</v>
      </c>
      <c r="B2565" s="3" t="s">
        <v>2344</v>
      </c>
      <c r="C2565" s="3" t="s">
        <v>6453</v>
      </c>
      <c r="D2565" s="6">
        <v>10000</v>
      </c>
      <c r="E2565" s="8">
        <v>300</v>
      </c>
      <c r="F2565" t="s">
        <v>8219</v>
      </c>
      <c r="G2565" t="s">
        <v>8223</v>
      </c>
      <c r="H2565" t="s">
        <v>8245</v>
      </c>
      <c r="I2565" s="12">
        <v>42377.82430555555</v>
      </c>
      <c r="J2565" s="12">
        <v>42327.825289351851</v>
      </c>
      <c r="K2565" t="b">
        <v>0</v>
      </c>
      <c r="L2565">
        <v>1</v>
      </c>
      <c r="M2565" t="b">
        <v>0</v>
      </c>
      <c r="N2565" s="15" t="s">
        <v>8308</v>
      </c>
      <c r="O2565" t="s">
        <v>8309</v>
      </c>
    </row>
    <row r="2566" spans="1:15" ht="48" x14ac:dyDescent="0.2">
      <c r="A2566">
        <v>2344</v>
      </c>
      <c r="B2566" s="3" t="s">
        <v>2345</v>
      </c>
      <c r="C2566" s="3" t="s">
        <v>6454</v>
      </c>
      <c r="D2566" s="6">
        <v>1000</v>
      </c>
      <c r="E2566" s="8">
        <v>1</v>
      </c>
      <c r="F2566" t="s">
        <v>8219</v>
      </c>
      <c r="G2566" t="s">
        <v>8228</v>
      </c>
      <c r="H2566" t="s">
        <v>8250</v>
      </c>
      <c r="I2566" s="12">
        <v>42545.727650462963</v>
      </c>
      <c r="J2566" s="12">
        <v>42515.727650462963</v>
      </c>
      <c r="K2566" t="b">
        <v>0</v>
      </c>
      <c r="L2566">
        <v>1</v>
      </c>
      <c r="M2566" t="b">
        <v>0</v>
      </c>
      <c r="N2566" s="15" t="s">
        <v>8308</v>
      </c>
      <c r="O2566" t="s">
        <v>8309</v>
      </c>
    </row>
    <row r="2567" spans="1:15" ht="48" x14ac:dyDescent="0.2">
      <c r="A2567">
        <v>2345</v>
      </c>
      <c r="B2567" s="3" t="s">
        <v>2346</v>
      </c>
      <c r="C2567" s="3" t="s">
        <v>6455</v>
      </c>
      <c r="D2567" s="6">
        <v>3000</v>
      </c>
      <c r="E2567" s="8">
        <v>0</v>
      </c>
      <c r="F2567" t="s">
        <v>8219</v>
      </c>
      <c r="G2567" t="s">
        <v>8223</v>
      </c>
      <c r="H2567" t="s">
        <v>8245</v>
      </c>
      <c r="I2567" s="12">
        <v>42094.985416666663</v>
      </c>
      <c r="J2567" s="12">
        <v>42060.001805555556</v>
      </c>
      <c r="K2567" t="b">
        <v>0</v>
      </c>
      <c r="L2567">
        <v>0</v>
      </c>
      <c r="M2567" t="b">
        <v>0</v>
      </c>
      <c r="N2567" s="15" t="s">
        <v>8308</v>
      </c>
      <c r="O2567" t="s">
        <v>8309</v>
      </c>
    </row>
    <row r="2568" spans="1:15" ht="48" x14ac:dyDescent="0.2">
      <c r="A2568">
        <v>2346</v>
      </c>
      <c r="B2568" s="3" t="s">
        <v>2347</v>
      </c>
      <c r="C2568" s="3" t="s">
        <v>6456</v>
      </c>
      <c r="D2568" s="6">
        <v>60000</v>
      </c>
      <c r="E2568" s="8">
        <v>39</v>
      </c>
      <c r="F2568" t="s">
        <v>8219</v>
      </c>
      <c r="G2568" t="s">
        <v>8223</v>
      </c>
      <c r="H2568" t="s">
        <v>8245</v>
      </c>
      <c r="I2568" s="12">
        <v>42660.79896990741</v>
      </c>
      <c r="J2568" s="12">
        <v>42615.79896990741</v>
      </c>
      <c r="K2568" t="b">
        <v>0</v>
      </c>
      <c r="L2568">
        <v>3</v>
      </c>
      <c r="M2568" t="b">
        <v>0</v>
      </c>
      <c r="N2568" s="15" t="s">
        <v>8308</v>
      </c>
      <c r="O2568" t="s">
        <v>8309</v>
      </c>
    </row>
    <row r="2569" spans="1:15" ht="48" x14ac:dyDescent="0.2">
      <c r="A2569">
        <v>2347</v>
      </c>
      <c r="B2569" s="3" t="s">
        <v>2348</v>
      </c>
      <c r="C2569" s="3" t="s">
        <v>6457</v>
      </c>
      <c r="D2569" s="6">
        <v>1000</v>
      </c>
      <c r="E2569" s="8">
        <v>15</v>
      </c>
      <c r="F2569" t="s">
        <v>8219</v>
      </c>
      <c r="G2569" t="s">
        <v>8223</v>
      </c>
      <c r="H2569" t="s">
        <v>8245</v>
      </c>
      <c r="I2569" s="12">
        <v>42607.607361111113</v>
      </c>
      <c r="J2569" s="12">
        <v>42577.607361111113</v>
      </c>
      <c r="K2569" t="b">
        <v>0</v>
      </c>
      <c r="L2569">
        <v>1</v>
      </c>
      <c r="M2569" t="b">
        <v>0</v>
      </c>
      <c r="N2569" s="15" t="s">
        <v>8308</v>
      </c>
      <c r="O2569" t="s">
        <v>8309</v>
      </c>
    </row>
    <row r="2570" spans="1:15" ht="48" x14ac:dyDescent="0.2">
      <c r="A2570">
        <v>2348</v>
      </c>
      <c r="B2570" s="3" t="s">
        <v>2349</v>
      </c>
      <c r="C2570" s="3" t="s">
        <v>6458</v>
      </c>
      <c r="D2570" s="6">
        <v>70000</v>
      </c>
      <c r="E2570" s="8">
        <v>270</v>
      </c>
      <c r="F2570" t="s">
        <v>8219</v>
      </c>
      <c r="G2570" t="s">
        <v>8223</v>
      </c>
      <c r="H2570" t="s">
        <v>8245</v>
      </c>
      <c r="I2570" s="12">
        <v>42420.932152777779</v>
      </c>
      <c r="J2570" s="12">
        <v>42360.932152777779</v>
      </c>
      <c r="K2570" t="b">
        <v>0</v>
      </c>
      <c r="L2570">
        <v>5</v>
      </c>
      <c r="M2570" t="b">
        <v>0</v>
      </c>
      <c r="N2570" s="15" t="s">
        <v>8308</v>
      </c>
      <c r="O2570" t="s">
        <v>8309</v>
      </c>
    </row>
    <row r="2571" spans="1:15" ht="48" x14ac:dyDescent="0.2">
      <c r="A2571">
        <v>2349</v>
      </c>
      <c r="B2571" s="3" t="s">
        <v>2350</v>
      </c>
      <c r="C2571" s="3" t="s">
        <v>6459</v>
      </c>
      <c r="D2571" s="6">
        <v>474900</v>
      </c>
      <c r="E2571" s="8">
        <v>0</v>
      </c>
      <c r="F2571" t="s">
        <v>8219</v>
      </c>
      <c r="G2571" t="s">
        <v>8234</v>
      </c>
      <c r="H2571" t="s">
        <v>8254</v>
      </c>
      <c r="I2571" s="12">
        <v>42227.775787037041</v>
      </c>
      <c r="J2571" s="12">
        <v>42198.775787037041</v>
      </c>
      <c r="K2571" t="b">
        <v>0</v>
      </c>
      <c r="L2571">
        <v>0</v>
      </c>
      <c r="M2571" t="b">
        <v>0</v>
      </c>
      <c r="N2571" s="15" t="s">
        <v>8308</v>
      </c>
      <c r="O2571" t="s">
        <v>8309</v>
      </c>
    </row>
    <row r="2572" spans="1:15" ht="32" x14ac:dyDescent="0.2">
      <c r="A2572">
        <v>2350</v>
      </c>
      <c r="B2572" s="3" t="s">
        <v>2351</v>
      </c>
      <c r="C2572" s="3" t="s">
        <v>6460</v>
      </c>
      <c r="D2572" s="6">
        <v>50000</v>
      </c>
      <c r="E2572" s="8">
        <v>0</v>
      </c>
      <c r="F2572" t="s">
        <v>8219</v>
      </c>
      <c r="G2572" t="s">
        <v>8240</v>
      </c>
      <c r="H2572" t="s">
        <v>8248</v>
      </c>
      <c r="I2572" s="12">
        <v>42738.842245370368</v>
      </c>
      <c r="J2572" s="12">
        <v>42708.842245370368</v>
      </c>
      <c r="K2572" t="b">
        <v>0</v>
      </c>
      <c r="L2572">
        <v>0</v>
      </c>
      <c r="M2572" t="b">
        <v>0</v>
      </c>
      <c r="N2572" s="15" t="s">
        <v>8308</v>
      </c>
      <c r="O2572" t="s">
        <v>8309</v>
      </c>
    </row>
    <row r="2573" spans="1:15" ht="32" x14ac:dyDescent="0.2">
      <c r="A2573">
        <v>2351</v>
      </c>
      <c r="B2573" s="3" t="s">
        <v>2352</v>
      </c>
      <c r="C2573" s="3" t="s">
        <v>6461</v>
      </c>
      <c r="D2573" s="6">
        <v>18900</v>
      </c>
      <c r="E2573" s="8">
        <v>108</v>
      </c>
      <c r="F2573" t="s">
        <v>8219</v>
      </c>
      <c r="G2573" t="s">
        <v>8227</v>
      </c>
      <c r="H2573" t="s">
        <v>8249</v>
      </c>
      <c r="I2573" s="12">
        <v>42124.101145833338</v>
      </c>
      <c r="J2573" s="12">
        <v>42094.101145833338</v>
      </c>
      <c r="K2573" t="b">
        <v>0</v>
      </c>
      <c r="L2573">
        <v>7</v>
      </c>
      <c r="M2573" t="b">
        <v>0</v>
      </c>
      <c r="N2573" s="15" t="s">
        <v>8308</v>
      </c>
      <c r="O2573" t="s">
        <v>8309</v>
      </c>
    </row>
    <row r="2574" spans="1:15" ht="48" x14ac:dyDescent="0.2">
      <c r="A2574">
        <v>2352</v>
      </c>
      <c r="B2574" s="3" t="s">
        <v>2353</v>
      </c>
      <c r="C2574" s="3" t="s">
        <v>6462</v>
      </c>
      <c r="D2574" s="6">
        <v>2000</v>
      </c>
      <c r="E2574" s="8">
        <v>0</v>
      </c>
      <c r="F2574" t="s">
        <v>8219</v>
      </c>
      <c r="G2574" t="s">
        <v>8223</v>
      </c>
      <c r="H2574" t="s">
        <v>8245</v>
      </c>
      <c r="I2574" s="12">
        <v>42161.633703703701</v>
      </c>
      <c r="J2574" s="12">
        <v>42101.633703703701</v>
      </c>
      <c r="K2574" t="b">
        <v>0</v>
      </c>
      <c r="L2574">
        <v>0</v>
      </c>
      <c r="M2574" t="b">
        <v>0</v>
      </c>
      <c r="N2574" s="15" t="s">
        <v>8308</v>
      </c>
      <c r="O2574" t="s">
        <v>8309</v>
      </c>
    </row>
    <row r="2575" spans="1:15" ht="48" x14ac:dyDescent="0.2">
      <c r="A2575">
        <v>2353</v>
      </c>
      <c r="B2575" s="3" t="s">
        <v>2354</v>
      </c>
      <c r="C2575" s="3" t="s">
        <v>6463</v>
      </c>
      <c r="D2575" s="6">
        <v>1000</v>
      </c>
      <c r="E2575" s="8">
        <v>0</v>
      </c>
      <c r="F2575" t="s">
        <v>8219</v>
      </c>
      <c r="G2575" t="s">
        <v>8223</v>
      </c>
      <c r="H2575" t="s">
        <v>8245</v>
      </c>
      <c r="I2575" s="12">
        <v>42115.676180555558</v>
      </c>
      <c r="J2575" s="12">
        <v>42103.676180555558</v>
      </c>
      <c r="K2575" t="b">
        <v>0</v>
      </c>
      <c r="L2575">
        <v>0</v>
      </c>
      <c r="M2575" t="b">
        <v>0</v>
      </c>
      <c r="N2575" s="15" t="s">
        <v>8308</v>
      </c>
      <c r="O2575" t="s">
        <v>8309</v>
      </c>
    </row>
    <row r="2576" spans="1:15" ht="48" x14ac:dyDescent="0.2">
      <c r="A2576">
        <v>2354</v>
      </c>
      <c r="B2576" s="3" t="s">
        <v>2355</v>
      </c>
      <c r="C2576" s="3" t="s">
        <v>6464</v>
      </c>
      <c r="D2576" s="6">
        <v>35000</v>
      </c>
      <c r="E2576" s="8">
        <v>25</v>
      </c>
      <c r="F2576" t="s">
        <v>8219</v>
      </c>
      <c r="G2576" t="s">
        <v>8223</v>
      </c>
      <c r="H2576" t="s">
        <v>8245</v>
      </c>
      <c r="I2576" s="12">
        <v>42014.722916666666</v>
      </c>
      <c r="J2576" s="12">
        <v>41954.722916666666</v>
      </c>
      <c r="K2576" t="b">
        <v>0</v>
      </c>
      <c r="L2576">
        <v>1</v>
      </c>
      <c r="M2576" t="b">
        <v>0</v>
      </c>
      <c r="N2576" s="15" t="s">
        <v>8308</v>
      </c>
      <c r="O2576" t="s">
        <v>8309</v>
      </c>
    </row>
    <row r="2577" spans="1:15" ht="48" x14ac:dyDescent="0.2">
      <c r="A2577">
        <v>2355</v>
      </c>
      <c r="B2577" s="3" t="s">
        <v>2356</v>
      </c>
      <c r="C2577" s="3" t="s">
        <v>6465</v>
      </c>
      <c r="D2577" s="6">
        <v>8000</v>
      </c>
      <c r="E2577" s="8">
        <v>55</v>
      </c>
      <c r="F2577" t="s">
        <v>8219</v>
      </c>
      <c r="G2577" t="s">
        <v>8225</v>
      </c>
      <c r="H2577" t="s">
        <v>8247</v>
      </c>
      <c r="I2577" s="12">
        <v>42126.918240740735</v>
      </c>
      <c r="J2577" s="12">
        <v>42096.918240740735</v>
      </c>
      <c r="K2577" t="b">
        <v>0</v>
      </c>
      <c r="L2577">
        <v>2</v>
      </c>
      <c r="M2577" t="b">
        <v>0</v>
      </c>
      <c r="N2577" s="15" t="s">
        <v>8308</v>
      </c>
      <c r="O2577" t="s">
        <v>8309</v>
      </c>
    </row>
    <row r="2578" spans="1:15" ht="32" x14ac:dyDescent="0.2">
      <c r="A2578">
        <v>2356</v>
      </c>
      <c r="B2578" s="3" t="s">
        <v>2357</v>
      </c>
      <c r="C2578" s="3" t="s">
        <v>6466</v>
      </c>
      <c r="D2578" s="6">
        <v>10000</v>
      </c>
      <c r="E2578" s="8">
        <v>0</v>
      </c>
      <c r="F2578" t="s">
        <v>8219</v>
      </c>
      <c r="G2578" t="s">
        <v>8232</v>
      </c>
      <c r="H2578" t="s">
        <v>8248</v>
      </c>
      <c r="I2578" s="12">
        <v>42160.78361111111</v>
      </c>
      <c r="J2578" s="12">
        <v>42130.78361111111</v>
      </c>
      <c r="K2578" t="b">
        <v>0</v>
      </c>
      <c r="L2578">
        <v>0</v>
      </c>
      <c r="M2578" t="b">
        <v>0</v>
      </c>
      <c r="N2578" s="15" t="s">
        <v>8308</v>
      </c>
      <c r="O2578" t="s">
        <v>8309</v>
      </c>
    </row>
    <row r="2579" spans="1:15" ht="32" x14ac:dyDescent="0.2">
      <c r="A2579">
        <v>2357</v>
      </c>
      <c r="B2579" s="3" t="s">
        <v>2358</v>
      </c>
      <c r="C2579" s="3" t="s">
        <v>6467</v>
      </c>
      <c r="D2579" s="6">
        <v>27000</v>
      </c>
      <c r="E2579" s="8">
        <v>0</v>
      </c>
      <c r="F2579" t="s">
        <v>8219</v>
      </c>
      <c r="G2579" t="s">
        <v>8224</v>
      </c>
      <c r="H2579" t="s">
        <v>8246</v>
      </c>
      <c r="I2579" s="12">
        <v>42294.620115740734</v>
      </c>
      <c r="J2579" s="12">
        <v>42264.620115740734</v>
      </c>
      <c r="K2579" t="b">
        <v>0</v>
      </c>
      <c r="L2579">
        <v>0</v>
      </c>
      <c r="M2579" t="b">
        <v>0</v>
      </c>
      <c r="N2579" s="15" t="s">
        <v>8308</v>
      </c>
      <c r="O2579" t="s">
        <v>8309</v>
      </c>
    </row>
    <row r="2580" spans="1:15" ht="48" x14ac:dyDescent="0.2">
      <c r="A2580">
        <v>2358</v>
      </c>
      <c r="B2580" s="3" t="s">
        <v>2359</v>
      </c>
      <c r="C2580" s="3" t="s">
        <v>6468</v>
      </c>
      <c r="D2580" s="6">
        <v>1500</v>
      </c>
      <c r="E2580" s="8">
        <v>0</v>
      </c>
      <c r="F2580" t="s">
        <v>8219</v>
      </c>
      <c r="G2580" t="s">
        <v>8224</v>
      </c>
      <c r="H2580" t="s">
        <v>8246</v>
      </c>
      <c r="I2580" s="12">
        <v>42035.027083333334</v>
      </c>
      <c r="J2580" s="12">
        <v>41978.930972222224</v>
      </c>
      <c r="K2580" t="b">
        <v>0</v>
      </c>
      <c r="L2580">
        <v>0</v>
      </c>
      <c r="M2580" t="b">
        <v>0</v>
      </c>
      <c r="N2580" s="15" t="s">
        <v>8308</v>
      </c>
      <c r="O2580" t="s">
        <v>8309</v>
      </c>
    </row>
    <row r="2581" spans="1:15" ht="48" x14ac:dyDescent="0.2">
      <c r="A2581">
        <v>2359</v>
      </c>
      <c r="B2581" s="3" t="s">
        <v>2360</v>
      </c>
      <c r="C2581" s="3" t="s">
        <v>6469</v>
      </c>
      <c r="D2581" s="6">
        <v>7500</v>
      </c>
      <c r="E2581" s="8">
        <v>1101</v>
      </c>
      <c r="F2581" t="s">
        <v>8219</v>
      </c>
      <c r="G2581" t="s">
        <v>8223</v>
      </c>
      <c r="H2581" t="s">
        <v>8245</v>
      </c>
      <c r="I2581" s="12">
        <v>42219.649583333332</v>
      </c>
      <c r="J2581" s="12">
        <v>42159.649583333332</v>
      </c>
      <c r="K2581" t="b">
        <v>0</v>
      </c>
      <c r="L2581">
        <v>3</v>
      </c>
      <c r="M2581" t="b">
        <v>0</v>
      </c>
      <c r="N2581" s="15" t="s">
        <v>8308</v>
      </c>
      <c r="O2581" t="s">
        <v>8309</v>
      </c>
    </row>
    <row r="2582" spans="1:15" ht="48" x14ac:dyDescent="0.2">
      <c r="A2582">
        <v>2360</v>
      </c>
      <c r="B2582" s="3" t="s">
        <v>2361</v>
      </c>
      <c r="C2582" s="3" t="s">
        <v>6470</v>
      </c>
      <c r="D2582" s="6">
        <v>5000</v>
      </c>
      <c r="E2582" s="8">
        <v>2</v>
      </c>
      <c r="F2582" t="s">
        <v>8219</v>
      </c>
      <c r="G2582" t="s">
        <v>8228</v>
      </c>
      <c r="H2582" t="s">
        <v>8250</v>
      </c>
      <c r="I2582" s="12">
        <v>42407.70694444445</v>
      </c>
      <c r="J2582" s="12">
        <v>42377.70694444445</v>
      </c>
      <c r="K2582" t="b">
        <v>0</v>
      </c>
      <c r="L2582">
        <v>1</v>
      </c>
      <c r="M2582" t="b">
        <v>0</v>
      </c>
      <c r="N2582" s="15" t="s">
        <v>8308</v>
      </c>
      <c r="O2582" t="s">
        <v>8309</v>
      </c>
    </row>
    <row r="2583" spans="1:15" ht="48" x14ac:dyDescent="0.2">
      <c r="A2583">
        <v>2361</v>
      </c>
      <c r="B2583" s="3" t="s">
        <v>2362</v>
      </c>
      <c r="C2583" s="3" t="s">
        <v>6471</v>
      </c>
      <c r="D2583" s="6">
        <v>200</v>
      </c>
      <c r="E2583" s="8">
        <v>0</v>
      </c>
      <c r="F2583" t="s">
        <v>8219</v>
      </c>
      <c r="G2583" t="s">
        <v>8228</v>
      </c>
      <c r="H2583" t="s">
        <v>8250</v>
      </c>
      <c r="I2583" s="12">
        <v>42490.916666666672</v>
      </c>
      <c r="J2583" s="12">
        <v>42466.858888888892</v>
      </c>
      <c r="K2583" t="b">
        <v>0</v>
      </c>
      <c r="L2583">
        <v>0</v>
      </c>
      <c r="M2583" t="b">
        <v>0</v>
      </c>
      <c r="N2583" s="15" t="s">
        <v>8308</v>
      </c>
      <c r="O2583" t="s">
        <v>8309</v>
      </c>
    </row>
    <row r="2584" spans="1:15" ht="32" x14ac:dyDescent="0.2">
      <c r="A2584">
        <v>2362</v>
      </c>
      <c r="B2584" s="3" t="s">
        <v>2363</v>
      </c>
      <c r="C2584" s="3" t="s">
        <v>6472</v>
      </c>
      <c r="D2584" s="6">
        <v>420</v>
      </c>
      <c r="E2584" s="8">
        <v>120</v>
      </c>
      <c r="F2584" t="s">
        <v>8219</v>
      </c>
      <c r="G2584" t="s">
        <v>8223</v>
      </c>
      <c r="H2584" t="s">
        <v>8245</v>
      </c>
      <c r="I2584" s="12">
        <v>41984.688310185185</v>
      </c>
      <c r="J2584" s="12">
        <v>41954.688310185185</v>
      </c>
      <c r="K2584" t="b">
        <v>0</v>
      </c>
      <c r="L2584">
        <v>2</v>
      </c>
      <c r="M2584" t="b">
        <v>0</v>
      </c>
      <c r="N2584" s="15" t="s">
        <v>8308</v>
      </c>
      <c r="O2584" t="s">
        <v>8309</v>
      </c>
    </row>
    <row r="2585" spans="1:15" ht="48" x14ac:dyDescent="0.2">
      <c r="A2585">
        <v>2363</v>
      </c>
      <c r="B2585" s="3" t="s">
        <v>2364</v>
      </c>
      <c r="C2585" s="3" t="s">
        <v>6473</v>
      </c>
      <c r="D2585" s="6">
        <v>175000</v>
      </c>
      <c r="E2585" s="8">
        <v>0</v>
      </c>
      <c r="F2585" t="s">
        <v>8219</v>
      </c>
      <c r="G2585" t="s">
        <v>8223</v>
      </c>
      <c r="H2585" t="s">
        <v>8245</v>
      </c>
      <c r="I2585" s="12">
        <v>42367.011574074073</v>
      </c>
      <c r="J2585" s="12">
        <v>42322.011574074073</v>
      </c>
      <c r="K2585" t="b">
        <v>0</v>
      </c>
      <c r="L2585">
        <v>0</v>
      </c>
      <c r="M2585" t="b">
        <v>0</v>
      </c>
      <c r="N2585" s="15" t="s">
        <v>8308</v>
      </c>
      <c r="O2585" t="s">
        <v>8309</v>
      </c>
    </row>
    <row r="2586" spans="1:15" ht="32" x14ac:dyDescent="0.2">
      <c r="A2586">
        <v>2364</v>
      </c>
      <c r="B2586" s="3" t="s">
        <v>2365</v>
      </c>
      <c r="C2586" s="3" t="s">
        <v>6474</v>
      </c>
      <c r="D2586" s="6">
        <v>128</v>
      </c>
      <c r="E2586" s="8">
        <v>0</v>
      </c>
      <c r="F2586" t="s">
        <v>8219</v>
      </c>
      <c r="G2586" t="s">
        <v>8223</v>
      </c>
      <c r="H2586" t="s">
        <v>8245</v>
      </c>
      <c r="I2586" s="12">
        <v>42303.934675925921</v>
      </c>
      <c r="J2586" s="12">
        <v>42248.934675925921</v>
      </c>
      <c r="K2586" t="b">
        <v>0</v>
      </c>
      <c r="L2586">
        <v>0</v>
      </c>
      <c r="M2586" t="b">
        <v>0</v>
      </c>
      <c r="N2586" s="15" t="s">
        <v>8308</v>
      </c>
      <c r="O2586" t="s">
        <v>8309</v>
      </c>
    </row>
    <row r="2587" spans="1:15" ht="48" x14ac:dyDescent="0.2">
      <c r="A2587">
        <v>2365</v>
      </c>
      <c r="B2587" s="3" t="s">
        <v>2366</v>
      </c>
      <c r="C2587" s="3" t="s">
        <v>6475</v>
      </c>
      <c r="D2587" s="6">
        <v>1000</v>
      </c>
      <c r="E2587" s="8">
        <v>0</v>
      </c>
      <c r="F2587" t="s">
        <v>8219</v>
      </c>
      <c r="G2587" t="s">
        <v>8236</v>
      </c>
      <c r="H2587" t="s">
        <v>8248</v>
      </c>
      <c r="I2587" s="12">
        <v>42386.958333333328</v>
      </c>
      <c r="J2587" s="12">
        <v>42346.736400462964</v>
      </c>
      <c r="K2587" t="b">
        <v>0</v>
      </c>
      <c r="L2587">
        <v>0</v>
      </c>
      <c r="M2587" t="b">
        <v>0</v>
      </c>
      <c r="N2587" s="15" t="s">
        <v>8308</v>
      </c>
      <c r="O2587" t="s">
        <v>8309</v>
      </c>
    </row>
    <row r="2588" spans="1:15" ht="48" x14ac:dyDescent="0.2">
      <c r="A2588">
        <v>2366</v>
      </c>
      <c r="B2588" s="3" t="s">
        <v>2367</v>
      </c>
      <c r="C2588" s="3" t="s">
        <v>6476</v>
      </c>
      <c r="D2588" s="6">
        <v>25000</v>
      </c>
      <c r="E2588" s="8">
        <v>2630</v>
      </c>
      <c r="F2588" t="s">
        <v>8219</v>
      </c>
      <c r="G2588" t="s">
        <v>8224</v>
      </c>
      <c r="H2588" t="s">
        <v>8246</v>
      </c>
      <c r="I2588" s="12">
        <v>42298.531631944439</v>
      </c>
      <c r="J2588" s="12">
        <v>42268.531631944439</v>
      </c>
      <c r="K2588" t="b">
        <v>0</v>
      </c>
      <c r="L2588">
        <v>27</v>
      </c>
      <c r="M2588" t="b">
        <v>0</v>
      </c>
      <c r="N2588" s="15" t="s">
        <v>8308</v>
      </c>
      <c r="O2588" t="s">
        <v>8309</v>
      </c>
    </row>
    <row r="2589" spans="1:15" ht="48" x14ac:dyDescent="0.2">
      <c r="A2589">
        <v>2367</v>
      </c>
      <c r="B2589" s="3" t="s">
        <v>2368</v>
      </c>
      <c r="C2589" s="3" t="s">
        <v>6477</v>
      </c>
      <c r="D2589" s="6">
        <v>50000</v>
      </c>
      <c r="E2589" s="8">
        <v>670</v>
      </c>
      <c r="F2589" t="s">
        <v>8219</v>
      </c>
      <c r="G2589" t="s">
        <v>8223</v>
      </c>
      <c r="H2589" t="s">
        <v>8245</v>
      </c>
      <c r="I2589" s="12">
        <v>42485.928425925929</v>
      </c>
      <c r="J2589" s="12">
        <v>42425.970092592594</v>
      </c>
      <c r="K2589" t="b">
        <v>0</v>
      </c>
      <c r="L2589">
        <v>14</v>
      </c>
      <c r="M2589" t="b">
        <v>0</v>
      </c>
      <c r="N2589" s="15" t="s">
        <v>8308</v>
      </c>
      <c r="O2589" t="s">
        <v>8309</v>
      </c>
    </row>
    <row r="2590" spans="1:15" ht="48" x14ac:dyDescent="0.2">
      <c r="A2590">
        <v>2368</v>
      </c>
      <c r="B2590" s="3" t="s">
        <v>2369</v>
      </c>
      <c r="C2590" s="3" t="s">
        <v>6478</v>
      </c>
      <c r="D2590" s="6">
        <v>40000</v>
      </c>
      <c r="E2590" s="8">
        <v>100</v>
      </c>
      <c r="F2590" t="s">
        <v>8219</v>
      </c>
      <c r="G2590" t="s">
        <v>8223</v>
      </c>
      <c r="H2590" t="s">
        <v>8245</v>
      </c>
      <c r="I2590" s="12">
        <v>42108.680150462969</v>
      </c>
      <c r="J2590" s="12">
        <v>42063.721817129626</v>
      </c>
      <c r="K2590" t="b">
        <v>0</v>
      </c>
      <c r="L2590">
        <v>2</v>
      </c>
      <c r="M2590" t="b">
        <v>0</v>
      </c>
      <c r="N2590" s="15" t="s">
        <v>8308</v>
      </c>
      <c r="O2590" t="s">
        <v>8309</v>
      </c>
    </row>
    <row r="2591" spans="1:15" ht="48" x14ac:dyDescent="0.2">
      <c r="A2591">
        <v>2369</v>
      </c>
      <c r="B2591" s="3" t="s">
        <v>2370</v>
      </c>
      <c r="C2591" s="3" t="s">
        <v>6479</v>
      </c>
      <c r="D2591" s="6">
        <v>25000</v>
      </c>
      <c r="E2591" s="8">
        <v>0</v>
      </c>
      <c r="F2591" t="s">
        <v>8219</v>
      </c>
      <c r="G2591" t="s">
        <v>8223</v>
      </c>
      <c r="H2591" t="s">
        <v>8245</v>
      </c>
      <c r="I2591" s="12">
        <v>42410.812627314815</v>
      </c>
      <c r="J2591" s="12">
        <v>42380.812627314815</v>
      </c>
      <c r="K2591" t="b">
        <v>0</v>
      </c>
      <c r="L2591">
        <v>0</v>
      </c>
      <c r="M2591" t="b">
        <v>0</v>
      </c>
      <c r="N2591" s="15" t="s">
        <v>8308</v>
      </c>
      <c r="O2591" t="s">
        <v>8309</v>
      </c>
    </row>
    <row r="2592" spans="1:15" ht="48" x14ac:dyDescent="0.2">
      <c r="A2592">
        <v>2370</v>
      </c>
      <c r="B2592" s="3" t="s">
        <v>2371</v>
      </c>
      <c r="C2592" s="3" t="s">
        <v>6480</v>
      </c>
      <c r="D2592" s="6">
        <v>25000</v>
      </c>
      <c r="E2592" s="8">
        <v>82</v>
      </c>
      <c r="F2592" t="s">
        <v>8219</v>
      </c>
      <c r="G2592" t="s">
        <v>8223</v>
      </c>
      <c r="H2592" t="s">
        <v>8245</v>
      </c>
      <c r="I2592" s="12">
        <v>41991.18913194444</v>
      </c>
      <c r="J2592" s="12">
        <v>41961.18913194444</v>
      </c>
      <c r="K2592" t="b">
        <v>0</v>
      </c>
      <c r="L2592">
        <v>4</v>
      </c>
      <c r="M2592" t="b">
        <v>0</v>
      </c>
      <c r="N2592" s="15" t="s">
        <v>8308</v>
      </c>
      <c r="O2592" t="s">
        <v>8309</v>
      </c>
    </row>
    <row r="2593" spans="1:15" ht="48" x14ac:dyDescent="0.2">
      <c r="A2593">
        <v>2371</v>
      </c>
      <c r="B2593" s="3" t="s">
        <v>2372</v>
      </c>
      <c r="C2593" s="3" t="s">
        <v>6481</v>
      </c>
      <c r="D2593" s="6">
        <v>2000</v>
      </c>
      <c r="E2593" s="8">
        <v>0</v>
      </c>
      <c r="F2593" t="s">
        <v>8219</v>
      </c>
      <c r="G2593" t="s">
        <v>8223</v>
      </c>
      <c r="H2593" t="s">
        <v>8245</v>
      </c>
      <c r="I2593" s="12">
        <v>42180.777731481481</v>
      </c>
      <c r="J2593" s="12">
        <v>42150.777731481481</v>
      </c>
      <c r="K2593" t="b">
        <v>0</v>
      </c>
      <c r="L2593">
        <v>0</v>
      </c>
      <c r="M2593" t="b">
        <v>0</v>
      </c>
      <c r="N2593" s="15" t="s">
        <v>8308</v>
      </c>
      <c r="O2593" t="s">
        <v>8309</v>
      </c>
    </row>
    <row r="2594" spans="1:15" ht="48" x14ac:dyDescent="0.2">
      <c r="A2594">
        <v>2372</v>
      </c>
      <c r="B2594" s="3" t="s">
        <v>2373</v>
      </c>
      <c r="C2594" s="3" t="s">
        <v>6482</v>
      </c>
      <c r="D2594" s="6">
        <v>5500</v>
      </c>
      <c r="E2594" s="8">
        <v>180</v>
      </c>
      <c r="F2594" t="s">
        <v>8219</v>
      </c>
      <c r="G2594" t="s">
        <v>8225</v>
      </c>
      <c r="H2594" t="s">
        <v>8247</v>
      </c>
      <c r="I2594" s="12">
        <v>42118.069108796291</v>
      </c>
      <c r="J2594" s="12">
        <v>42088.069108796291</v>
      </c>
      <c r="K2594" t="b">
        <v>0</v>
      </c>
      <c r="L2594">
        <v>6</v>
      </c>
      <c r="M2594" t="b">
        <v>0</v>
      </c>
      <c r="N2594" s="15" t="s">
        <v>8308</v>
      </c>
      <c r="O2594" t="s">
        <v>8309</v>
      </c>
    </row>
    <row r="2595" spans="1:15" ht="32" x14ac:dyDescent="0.2">
      <c r="A2595">
        <v>2373</v>
      </c>
      <c r="B2595" s="3" t="s">
        <v>2374</v>
      </c>
      <c r="C2595" s="3" t="s">
        <v>6483</v>
      </c>
      <c r="D2595" s="6">
        <v>850000</v>
      </c>
      <c r="E2595" s="8">
        <v>50</v>
      </c>
      <c r="F2595" t="s">
        <v>8219</v>
      </c>
      <c r="G2595" t="s">
        <v>8234</v>
      </c>
      <c r="H2595" t="s">
        <v>8254</v>
      </c>
      <c r="I2595" s="12">
        <v>42245.662314814821</v>
      </c>
      <c r="J2595" s="12">
        <v>42215.662314814821</v>
      </c>
      <c r="K2595" t="b">
        <v>0</v>
      </c>
      <c r="L2595">
        <v>1</v>
      </c>
      <c r="M2595" t="b">
        <v>0</v>
      </c>
      <c r="N2595" s="15" t="s">
        <v>8308</v>
      </c>
      <c r="O2595" t="s">
        <v>8309</v>
      </c>
    </row>
    <row r="2596" spans="1:15" ht="48" x14ac:dyDescent="0.2">
      <c r="A2596">
        <v>2374</v>
      </c>
      <c r="B2596" s="3" t="s">
        <v>2375</v>
      </c>
      <c r="C2596" s="3" t="s">
        <v>6484</v>
      </c>
      <c r="D2596" s="6">
        <v>22000</v>
      </c>
      <c r="E2596" s="8">
        <v>10</v>
      </c>
      <c r="F2596" t="s">
        <v>8219</v>
      </c>
      <c r="G2596" t="s">
        <v>8223</v>
      </c>
      <c r="H2596" t="s">
        <v>8245</v>
      </c>
      <c r="I2596" s="12">
        <v>42047.843287037031</v>
      </c>
      <c r="J2596" s="12">
        <v>42017.843287037031</v>
      </c>
      <c r="K2596" t="b">
        <v>0</v>
      </c>
      <c r="L2596">
        <v>1</v>
      </c>
      <c r="M2596" t="b">
        <v>0</v>
      </c>
      <c r="N2596" s="15" t="s">
        <v>8308</v>
      </c>
      <c r="O2596" t="s">
        <v>8309</v>
      </c>
    </row>
    <row r="2597" spans="1:15" ht="48" x14ac:dyDescent="0.2">
      <c r="A2597">
        <v>2375</v>
      </c>
      <c r="B2597" s="3" t="s">
        <v>2376</v>
      </c>
      <c r="C2597" s="3" t="s">
        <v>6485</v>
      </c>
      <c r="D2597" s="6">
        <v>10000</v>
      </c>
      <c r="E2597" s="8">
        <v>0</v>
      </c>
      <c r="F2597" t="s">
        <v>8219</v>
      </c>
      <c r="G2597" t="s">
        <v>8223</v>
      </c>
      <c r="H2597" t="s">
        <v>8245</v>
      </c>
      <c r="I2597" s="12">
        <v>42622.836076388892</v>
      </c>
      <c r="J2597" s="12">
        <v>42592.836076388892</v>
      </c>
      <c r="K2597" t="b">
        <v>0</v>
      </c>
      <c r="L2597">
        <v>0</v>
      </c>
      <c r="M2597" t="b">
        <v>0</v>
      </c>
      <c r="N2597" s="15" t="s">
        <v>8308</v>
      </c>
      <c r="O2597" t="s">
        <v>8309</v>
      </c>
    </row>
    <row r="2598" spans="1:15" ht="48" x14ac:dyDescent="0.2">
      <c r="A2598">
        <v>2376</v>
      </c>
      <c r="B2598" s="3" t="s">
        <v>2377</v>
      </c>
      <c r="C2598" s="3" t="s">
        <v>6486</v>
      </c>
      <c r="D2598" s="6">
        <v>3000</v>
      </c>
      <c r="E2598" s="8">
        <v>326.33</v>
      </c>
      <c r="F2598" t="s">
        <v>8219</v>
      </c>
      <c r="G2598" t="s">
        <v>8223</v>
      </c>
      <c r="H2598" t="s">
        <v>8245</v>
      </c>
      <c r="I2598" s="12">
        <v>42348.925532407404</v>
      </c>
      <c r="J2598" s="12">
        <v>42318.925532407404</v>
      </c>
      <c r="K2598" t="b">
        <v>0</v>
      </c>
      <c r="L2598">
        <v>4</v>
      </c>
      <c r="M2598" t="b">
        <v>0</v>
      </c>
      <c r="N2598" s="15" t="s">
        <v>8308</v>
      </c>
      <c r="O2598" t="s">
        <v>8309</v>
      </c>
    </row>
    <row r="2599" spans="1:15" ht="48" x14ac:dyDescent="0.2">
      <c r="A2599">
        <v>2377</v>
      </c>
      <c r="B2599" s="3" t="s">
        <v>2378</v>
      </c>
      <c r="C2599" s="3" t="s">
        <v>6487</v>
      </c>
      <c r="D2599" s="6">
        <v>2500</v>
      </c>
      <c r="E2599" s="8">
        <v>0</v>
      </c>
      <c r="F2599" t="s">
        <v>8219</v>
      </c>
      <c r="G2599" t="s">
        <v>8228</v>
      </c>
      <c r="H2599" t="s">
        <v>8250</v>
      </c>
      <c r="I2599" s="12">
        <v>42699.911840277782</v>
      </c>
      <c r="J2599" s="12">
        <v>42669.870173611111</v>
      </c>
      <c r="K2599" t="b">
        <v>0</v>
      </c>
      <c r="L2599">
        <v>0</v>
      </c>
      <c r="M2599" t="b">
        <v>0</v>
      </c>
      <c r="N2599" s="15" t="s">
        <v>8308</v>
      </c>
      <c r="O2599" t="s">
        <v>8309</v>
      </c>
    </row>
    <row r="2600" spans="1:15" ht="32" x14ac:dyDescent="0.2">
      <c r="A2600">
        <v>2378</v>
      </c>
      <c r="B2600" s="3" t="s">
        <v>2379</v>
      </c>
      <c r="C2600" s="3" t="s">
        <v>6488</v>
      </c>
      <c r="D2600" s="6">
        <v>110000</v>
      </c>
      <c r="E2600" s="8">
        <v>0</v>
      </c>
      <c r="F2600" t="s">
        <v>8219</v>
      </c>
      <c r="G2600" t="s">
        <v>8223</v>
      </c>
      <c r="H2600" t="s">
        <v>8245</v>
      </c>
      <c r="I2600" s="12">
        <v>42242.013078703705</v>
      </c>
      <c r="J2600" s="12">
        <v>42213.013078703705</v>
      </c>
      <c r="K2600" t="b">
        <v>0</v>
      </c>
      <c r="L2600">
        <v>0</v>
      </c>
      <c r="M2600" t="b">
        <v>0</v>
      </c>
      <c r="N2600" s="15" t="s">
        <v>8308</v>
      </c>
      <c r="O2600" t="s">
        <v>8309</v>
      </c>
    </row>
    <row r="2601" spans="1:15" ht="32" x14ac:dyDescent="0.2">
      <c r="A2601">
        <v>2379</v>
      </c>
      <c r="B2601" s="3" t="s">
        <v>2380</v>
      </c>
      <c r="C2601" s="3" t="s">
        <v>6489</v>
      </c>
      <c r="D2601" s="6">
        <v>30000</v>
      </c>
      <c r="E2601" s="8">
        <v>0</v>
      </c>
      <c r="F2601" t="s">
        <v>8219</v>
      </c>
      <c r="G2601" t="s">
        <v>8223</v>
      </c>
      <c r="H2601" t="s">
        <v>8245</v>
      </c>
      <c r="I2601" s="12">
        <v>42282.016388888893</v>
      </c>
      <c r="J2601" s="12">
        <v>42237.016388888893</v>
      </c>
      <c r="K2601" t="b">
        <v>0</v>
      </c>
      <c r="L2601">
        <v>0</v>
      </c>
      <c r="M2601" t="b">
        <v>0</v>
      </c>
      <c r="N2601" s="15" t="s">
        <v>8308</v>
      </c>
      <c r="O2601" t="s">
        <v>8309</v>
      </c>
    </row>
    <row r="2602" spans="1:15" ht="48" x14ac:dyDescent="0.2">
      <c r="A2602">
        <v>2380</v>
      </c>
      <c r="B2602" s="3" t="s">
        <v>2381</v>
      </c>
      <c r="C2602" s="3" t="s">
        <v>6490</v>
      </c>
      <c r="D2602" s="6">
        <v>15000</v>
      </c>
      <c r="E2602" s="8">
        <v>55</v>
      </c>
      <c r="F2602" t="s">
        <v>8219</v>
      </c>
      <c r="G2602" t="s">
        <v>8223</v>
      </c>
      <c r="H2602" t="s">
        <v>8245</v>
      </c>
      <c r="I2602" s="12">
        <v>42278.793310185181</v>
      </c>
      <c r="J2602" s="12">
        <v>42248.793310185181</v>
      </c>
      <c r="K2602" t="b">
        <v>0</v>
      </c>
      <c r="L2602">
        <v>3</v>
      </c>
      <c r="M2602" t="b">
        <v>0</v>
      </c>
      <c r="N2602" s="15" t="s">
        <v>8308</v>
      </c>
      <c r="O2602" t="s">
        <v>8309</v>
      </c>
    </row>
    <row r="2603" spans="1:15" ht="48" x14ac:dyDescent="0.2">
      <c r="A2603">
        <v>2381</v>
      </c>
      <c r="B2603" s="3" t="s">
        <v>2382</v>
      </c>
      <c r="C2603" s="3" t="s">
        <v>6491</v>
      </c>
      <c r="D2603" s="6">
        <v>86350</v>
      </c>
      <c r="E2603" s="8">
        <v>1571</v>
      </c>
      <c r="F2603" t="s">
        <v>8219</v>
      </c>
      <c r="G2603" t="s">
        <v>8223</v>
      </c>
      <c r="H2603" t="s">
        <v>8245</v>
      </c>
      <c r="I2603" s="12">
        <v>42104.935740740737</v>
      </c>
      <c r="J2603" s="12">
        <v>42074.935740740737</v>
      </c>
      <c r="K2603" t="b">
        <v>0</v>
      </c>
      <c r="L2603">
        <v>7</v>
      </c>
      <c r="M2603" t="b">
        <v>0</v>
      </c>
      <c r="N2603" s="15" t="s">
        <v>8308</v>
      </c>
      <c r="O2603" t="s">
        <v>8309</v>
      </c>
    </row>
    <row r="2604" spans="1:15" ht="64" x14ac:dyDescent="0.2">
      <c r="A2604">
        <v>2382</v>
      </c>
      <c r="B2604" s="3" t="s">
        <v>2383</v>
      </c>
      <c r="C2604" s="3" t="s">
        <v>6492</v>
      </c>
      <c r="D2604" s="6">
        <v>3000</v>
      </c>
      <c r="E2604" s="8">
        <v>75</v>
      </c>
      <c r="F2604" t="s">
        <v>8219</v>
      </c>
      <c r="G2604" t="s">
        <v>8223</v>
      </c>
      <c r="H2604" t="s">
        <v>8245</v>
      </c>
      <c r="I2604" s="12">
        <v>42220.187534722223</v>
      </c>
      <c r="J2604" s="12">
        <v>42195.187534722223</v>
      </c>
      <c r="K2604" t="b">
        <v>0</v>
      </c>
      <c r="L2604">
        <v>2</v>
      </c>
      <c r="M2604" t="b">
        <v>0</v>
      </c>
      <c r="N2604" s="15" t="s">
        <v>8308</v>
      </c>
      <c r="O2604" t="s">
        <v>8309</v>
      </c>
    </row>
    <row r="2605" spans="1:15" ht="48" x14ac:dyDescent="0.2">
      <c r="A2605">
        <v>2383</v>
      </c>
      <c r="B2605" s="3" t="s">
        <v>2384</v>
      </c>
      <c r="C2605" s="3" t="s">
        <v>6493</v>
      </c>
      <c r="D2605" s="6">
        <v>10000</v>
      </c>
      <c r="E2605" s="8">
        <v>435</v>
      </c>
      <c r="F2605" t="s">
        <v>8219</v>
      </c>
      <c r="G2605" t="s">
        <v>8227</v>
      </c>
      <c r="H2605" t="s">
        <v>8249</v>
      </c>
      <c r="I2605" s="12">
        <v>42057.056793981479</v>
      </c>
      <c r="J2605" s="12">
        <v>42027.056793981479</v>
      </c>
      <c r="K2605" t="b">
        <v>0</v>
      </c>
      <c r="L2605">
        <v>3</v>
      </c>
      <c r="M2605" t="b">
        <v>0</v>
      </c>
      <c r="N2605" s="15" t="s">
        <v>8308</v>
      </c>
      <c r="O2605" t="s">
        <v>8309</v>
      </c>
    </row>
    <row r="2606" spans="1:15" ht="48" x14ac:dyDescent="0.2">
      <c r="A2606">
        <v>2384</v>
      </c>
      <c r="B2606" s="3" t="s">
        <v>2385</v>
      </c>
      <c r="C2606" s="3" t="s">
        <v>6494</v>
      </c>
      <c r="D2606" s="6">
        <v>1000</v>
      </c>
      <c r="E2606" s="8">
        <v>8</v>
      </c>
      <c r="F2606" t="s">
        <v>8219</v>
      </c>
      <c r="G2606" t="s">
        <v>8223</v>
      </c>
      <c r="H2606" t="s">
        <v>8245</v>
      </c>
      <c r="I2606" s="12">
        <v>41957.109293981484</v>
      </c>
      <c r="J2606" s="12">
        <v>41927.067627314813</v>
      </c>
      <c r="K2606" t="b">
        <v>0</v>
      </c>
      <c r="L2606">
        <v>8</v>
      </c>
      <c r="M2606" t="b">
        <v>0</v>
      </c>
      <c r="N2606" s="15" t="s">
        <v>8308</v>
      </c>
      <c r="O2606" t="s">
        <v>8309</v>
      </c>
    </row>
    <row r="2607" spans="1:15" ht="48" x14ac:dyDescent="0.2">
      <c r="A2607">
        <v>2385</v>
      </c>
      <c r="B2607" s="3" t="s">
        <v>2386</v>
      </c>
      <c r="C2607" s="3" t="s">
        <v>6495</v>
      </c>
      <c r="D2607" s="6">
        <v>65000</v>
      </c>
      <c r="E2607" s="8">
        <v>788</v>
      </c>
      <c r="F2607" t="s">
        <v>8219</v>
      </c>
      <c r="G2607" t="s">
        <v>8223</v>
      </c>
      <c r="H2607" t="s">
        <v>8245</v>
      </c>
      <c r="I2607" s="12">
        <v>42221.70175925926</v>
      </c>
      <c r="J2607" s="12">
        <v>42191.70175925926</v>
      </c>
      <c r="K2607" t="b">
        <v>0</v>
      </c>
      <c r="L2607">
        <v>7</v>
      </c>
      <c r="M2607" t="b">
        <v>0</v>
      </c>
      <c r="N2607" s="15" t="s">
        <v>8308</v>
      </c>
      <c r="O2607" t="s">
        <v>8309</v>
      </c>
    </row>
    <row r="2608" spans="1:15" ht="48" x14ac:dyDescent="0.2">
      <c r="A2608">
        <v>2386</v>
      </c>
      <c r="B2608" s="3" t="s">
        <v>2387</v>
      </c>
      <c r="C2608" s="3" t="s">
        <v>6496</v>
      </c>
      <c r="D2608" s="6">
        <v>30000</v>
      </c>
      <c r="E2608" s="8">
        <v>0</v>
      </c>
      <c r="F2608" t="s">
        <v>8219</v>
      </c>
      <c r="G2608" t="s">
        <v>8228</v>
      </c>
      <c r="H2608" t="s">
        <v>8250</v>
      </c>
      <c r="I2608" s="12">
        <v>42014.838240740741</v>
      </c>
      <c r="J2608" s="12">
        <v>41954.838240740741</v>
      </c>
      <c r="K2608" t="b">
        <v>0</v>
      </c>
      <c r="L2608">
        <v>0</v>
      </c>
      <c r="M2608" t="b">
        <v>0</v>
      </c>
      <c r="N2608" s="15" t="s">
        <v>8308</v>
      </c>
      <c r="O2608" t="s">
        <v>8309</v>
      </c>
    </row>
    <row r="2609" spans="1:15" ht="48" x14ac:dyDescent="0.2">
      <c r="A2609">
        <v>2387</v>
      </c>
      <c r="B2609" s="3" t="s">
        <v>2388</v>
      </c>
      <c r="C2609" s="3" t="s">
        <v>6497</v>
      </c>
      <c r="D2609" s="6">
        <v>150000</v>
      </c>
      <c r="E2609" s="8">
        <v>1026</v>
      </c>
      <c r="F2609" t="s">
        <v>8219</v>
      </c>
      <c r="G2609" t="s">
        <v>8223</v>
      </c>
      <c r="H2609" t="s">
        <v>8245</v>
      </c>
      <c r="I2609" s="12">
        <v>42573.626620370371</v>
      </c>
      <c r="J2609" s="12">
        <v>42528.626620370371</v>
      </c>
      <c r="K2609" t="b">
        <v>0</v>
      </c>
      <c r="L2609">
        <v>3</v>
      </c>
      <c r="M2609" t="b">
        <v>0</v>
      </c>
      <c r="N2609" s="15" t="s">
        <v>8308</v>
      </c>
      <c r="O2609" t="s">
        <v>8309</v>
      </c>
    </row>
    <row r="2610" spans="1:15" ht="48" x14ac:dyDescent="0.2">
      <c r="A2610">
        <v>2388</v>
      </c>
      <c r="B2610" s="3" t="s">
        <v>2389</v>
      </c>
      <c r="C2610" s="3" t="s">
        <v>6498</v>
      </c>
      <c r="D2610" s="6">
        <v>37000</v>
      </c>
      <c r="E2610" s="8">
        <v>463</v>
      </c>
      <c r="F2610" t="s">
        <v>8219</v>
      </c>
      <c r="G2610" t="s">
        <v>8223</v>
      </c>
      <c r="H2610" t="s">
        <v>8245</v>
      </c>
      <c r="I2610" s="12">
        <v>42019.811805555553</v>
      </c>
      <c r="J2610" s="12">
        <v>41989.853692129633</v>
      </c>
      <c r="K2610" t="b">
        <v>0</v>
      </c>
      <c r="L2610">
        <v>8</v>
      </c>
      <c r="M2610" t="b">
        <v>0</v>
      </c>
      <c r="N2610" s="15" t="s">
        <v>8308</v>
      </c>
      <c r="O2610" t="s">
        <v>8309</v>
      </c>
    </row>
    <row r="2611" spans="1:15" ht="48" x14ac:dyDescent="0.2">
      <c r="A2611">
        <v>2389</v>
      </c>
      <c r="B2611" s="3" t="s">
        <v>2390</v>
      </c>
      <c r="C2611" s="3" t="s">
        <v>6499</v>
      </c>
      <c r="D2611" s="6">
        <v>16000</v>
      </c>
      <c r="E2611" s="8">
        <v>30</v>
      </c>
      <c r="F2611" t="s">
        <v>8219</v>
      </c>
      <c r="G2611" t="s">
        <v>8229</v>
      </c>
      <c r="H2611" t="s">
        <v>8248</v>
      </c>
      <c r="I2611" s="12">
        <v>42210.915972222225</v>
      </c>
      <c r="J2611" s="12">
        <v>42179.653379629628</v>
      </c>
      <c r="K2611" t="b">
        <v>0</v>
      </c>
      <c r="L2611">
        <v>1</v>
      </c>
      <c r="M2611" t="b">
        <v>0</v>
      </c>
      <c r="N2611" s="15" t="s">
        <v>8308</v>
      </c>
      <c r="O2611" t="s">
        <v>8309</v>
      </c>
    </row>
    <row r="2612" spans="1:15" ht="48" x14ac:dyDescent="0.2">
      <c r="A2612">
        <v>2390</v>
      </c>
      <c r="B2612" s="3" t="s">
        <v>2391</v>
      </c>
      <c r="C2612" s="3" t="s">
        <v>6500</v>
      </c>
      <c r="D2612" s="6">
        <v>510000</v>
      </c>
      <c r="E2612" s="8">
        <v>0</v>
      </c>
      <c r="F2612" t="s">
        <v>8219</v>
      </c>
      <c r="G2612" t="s">
        <v>8225</v>
      </c>
      <c r="H2612" t="s">
        <v>8247</v>
      </c>
      <c r="I2612" s="12">
        <v>42008.262314814812</v>
      </c>
      <c r="J2612" s="12">
        <v>41968.262314814812</v>
      </c>
      <c r="K2612" t="b">
        <v>0</v>
      </c>
      <c r="L2612">
        <v>0</v>
      </c>
      <c r="M2612" t="b">
        <v>0</v>
      </c>
      <c r="N2612" s="15" t="s">
        <v>8308</v>
      </c>
      <c r="O2612" t="s">
        <v>8309</v>
      </c>
    </row>
    <row r="2613" spans="1:15" ht="32" x14ac:dyDescent="0.2">
      <c r="A2613">
        <v>2391</v>
      </c>
      <c r="B2613" s="3" t="s">
        <v>2392</v>
      </c>
      <c r="C2613" s="3" t="s">
        <v>6501</v>
      </c>
      <c r="D2613" s="6">
        <v>20000</v>
      </c>
      <c r="E2613" s="8">
        <v>25</v>
      </c>
      <c r="F2613" t="s">
        <v>8219</v>
      </c>
      <c r="G2613" t="s">
        <v>8223</v>
      </c>
      <c r="H2613" t="s">
        <v>8245</v>
      </c>
      <c r="I2613" s="12">
        <v>42094.752824074079</v>
      </c>
      <c r="J2613" s="12">
        <v>42064.794490740736</v>
      </c>
      <c r="K2613" t="b">
        <v>0</v>
      </c>
      <c r="L2613">
        <v>1</v>
      </c>
      <c r="M2613" t="b">
        <v>0</v>
      </c>
      <c r="N2613" s="15" t="s">
        <v>8308</v>
      </c>
      <c r="O2613" t="s">
        <v>8309</v>
      </c>
    </row>
    <row r="2614" spans="1:15" ht="48" x14ac:dyDescent="0.2">
      <c r="A2614">
        <v>2392</v>
      </c>
      <c r="B2614" s="3" t="s">
        <v>2393</v>
      </c>
      <c r="C2614" s="3" t="s">
        <v>6502</v>
      </c>
      <c r="D2614" s="6">
        <v>4200</v>
      </c>
      <c r="E2614" s="8">
        <v>0</v>
      </c>
      <c r="F2614" t="s">
        <v>8219</v>
      </c>
      <c r="G2614" t="s">
        <v>8223</v>
      </c>
      <c r="H2614" t="s">
        <v>8245</v>
      </c>
      <c r="I2614" s="12">
        <v>42306.120636574073</v>
      </c>
      <c r="J2614" s="12">
        <v>42276.120636574073</v>
      </c>
      <c r="K2614" t="b">
        <v>0</v>
      </c>
      <c r="L2614">
        <v>0</v>
      </c>
      <c r="M2614" t="b">
        <v>0</v>
      </c>
      <c r="N2614" s="15" t="s">
        <v>8308</v>
      </c>
      <c r="O2614" t="s">
        <v>8309</v>
      </c>
    </row>
    <row r="2615" spans="1:15" ht="48" x14ac:dyDescent="0.2">
      <c r="A2615">
        <v>2393</v>
      </c>
      <c r="B2615" s="3" t="s">
        <v>2394</v>
      </c>
      <c r="C2615" s="3" t="s">
        <v>6503</v>
      </c>
      <c r="D2615" s="6">
        <v>100000</v>
      </c>
      <c r="E2615" s="8">
        <v>50</v>
      </c>
      <c r="F2615" t="s">
        <v>8219</v>
      </c>
      <c r="G2615" t="s">
        <v>8223</v>
      </c>
      <c r="H2615" t="s">
        <v>8245</v>
      </c>
      <c r="I2615" s="12">
        <v>42224.648344907408</v>
      </c>
      <c r="J2615" s="12">
        <v>42194.648344907408</v>
      </c>
      <c r="K2615" t="b">
        <v>0</v>
      </c>
      <c r="L2615">
        <v>1</v>
      </c>
      <c r="M2615" t="b">
        <v>0</v>
      </c>
      <c r="N2615" s="15" t="s">
        <v>8308</v>
      </c>
      <c r="O2615" t="s">
        <v>8309</v>
      </c>
    </row>
    <row r="2616" spans="1:15" ht="48" x14ac:dyDescent="0.2">
      <c r="A2616">
        <v>2394</v>
      </c>
      <c r="B2616" s="3" t="s">
        <v>2395</v>
      </c>
      <c r="C2616" s="3" t="s">
        <v>6504</v>
      </c>
      <c r="D2616" s="6">
        <v>5000</v>
      </c>
      <c r="E2616" s="8">
        <v>3</v>
      </c>
      <c r="F2616" t="s">
        <v>8219</v>
      </c>
      <c r="G2616" t="s">
        <v>8240</v>
      </c>
      <c r="H2616" t="s">
        <v>8248</v>
      </c>
      <c r="I2616" s="12">
        <v>42061.362187499995</v>
      </c>
      <c r="J2616" s="12">
        <v>42031.362187499995</v>
      </c>
      <c r="K2616" t="b">
        <v>0</v>
      </c>
      <c r="L2616">
        <v>2</v>
      </c>
      <c r="M2616" t="b">
        <v>0</v>
      </c>
      <c r="N2616" s="15" t="s">
        <v>8308</v>
      </c>
      <c r="O2616" t="s">
        <v>8309</v>
      </c>
    </row>
    <row r="2617" spans="1:15" ht="48" x14ac:dyDescent="0.2">
      <c r="A2617">
        <v>2395</v>
      </c>
      <c r="B2617" s="3" t="s">
        <v>2396</v>
      </c>
      <c r="C2617" s="3" t="s">
        <v>6505</v>
      </c>
      <c r="D2617" s="6">
        <v>33000</v>
      </c>
      <c r="E2617" s="8">
        <v>0</v>
      </c>
      <c r="F2617" t="s">
        <v>8219</v>
      </c>
      <c r="G2617" t="s">
        <v>8223</v>
      </c>
      <c r="H2617" t="s">
        <v>8245</v>
      </c>
      <c r="I2617" s="12">
        <v>42745.372916666667</v>
      </c>
      <c r="J2617" s="12">
        <v>42717.121377314819</v>
      </c>
      <c r="K2617" t="b">
        <v>0</v>
      </c>
      <c r="L2617">
        <v>0</v>
      </c>
      <c r="M2617" t="b">
        <v>0</v>
      </c>
      <c r="N2617" s="15" t="s">
        <v>8308</v>
      </c>
      <c r="O2617" t="s">
        <v>8309</v>
      </c>
    </row>
    <row r="2618" spans="1:15" ht="48" x14ac:dyDescent="0.2">
      <c r="A2618">
        <v>2396</v>
      </c>
      <c r="B2618" s="3" t="s">
        <v>2397</v>
      </c>
      <c r="C2618" s="3" t="s">
        <v>6506</v>
      </c>
      <c r="D2618" s="6">
        <v>5000</v>
      </c>
      <c r="E2618" s="8">
        <v>10</v>
      </c>
      <c r="F2618" t="s">
        <v>8219</v>
      </c>
      <c r="G2618" t="s">
        <v>8239</v>
      </c>
      <c r="H2618" t="s">
        <v>8256</v>
      </c>
      <c r="I2618" s="12">
        <v>42292.849050925928</v>
      </c>
      <c r="J2618" s="12">
        <v>42262.849050925928</v>
      </c>
      <c r="K2618" t="b">
        <v>0</v>
      </c>
      <c r="L2618">
        <v>1</v>
      </c>
      <c r="M2618" t="b">
        <v>0</v>
      </c>
      <c r="N2618" s="15" t="s">
        <v>8308</v>
      </c>
      <c r="O2618" t="s">
        <v>8309</v>
      </c>
    </row>
    <row r="2619" spans="1:15" ht="48" x14ac:dyDescent="0.2">
      <c r="A2619">
        <v>2397</v>
      </c>
      <c r="B2619" s="3" t="s">
        <v>2398</v>
      </c>
      <c r="C2619" s="3" t="s">
        <v>6507</v>
      </c>
      <c r="D2619" s="6">
        <v>124000</v>
      </c>
      <c r="E2619" s="8">
        <v>0</v>
      </c>
      <c r="F2619" t="s">
        <v>8219</v>
      </c>
      <c r="G2619" t="s">
        <v>8223</v>
      </c>
      <c r="H2619" t="s">
        <v>8245</v>
      </c>
      <c r="I2619" s="12">
        <v>42006.88490740741</v>
      </c>
      <c r="J2619" s="12">
        <v>41976.88490740741</v>
      </c>
      <c r="K2619" t="b">
        <v>0</v>
      </c>
      <c r="L2619">
        <v>0</v>
      </c>
      <c r="M2619" t="b">
        <v>0</v>
      </c>
      <c r="N2619" s="15" t="s">
        <v>8308</v>
      </c>
      <c r="O2619" t="s">
        <v>8309</v>
      </c>
    </row>
    <row r="2620" spans="1:15" ht="48" x14ac:dyDescent="0.2">
      <c r="A2620">
        <v>2398</v>
      </c>
      <c r="B2620" s="3" t="s">
        <v>2399</v>
      </c>
      <c r="C2620" s="3" t="s">
        <v>6508</v>
      </c>
      <c r="D2620" s="6">
        <v>4000</v>
      </c>
      <c r="E2620" s="8">
        <v>0</v>
      </c>
      <c r="F2620" t="s">
        <v>8219</v>
      </c>
      <c r="G2620" t="s">
        <v>8223</v>
      </c>
      <c r="H2620" t="s">
        <v>8245</v>
      </c>
      <c r="I2620" s="12">
        <v>42187.916481481487</v>
      </c>
      <c r="J2620" s="12">
        <v>42157.916481481487</v>
      </c>
      <c r="K2620" t="b">
        <v>0</v>
      </c>
      <c r="L2620">
        <v>0</v>
      </c>
      <c r="M2620" t="b">
        <v>0</v>
      </c>
      <c r="N2620" s="15" t="s">
        <v>8308</v>
      </c>
      <c r="O2620" t="s">
        <v>8309</v>
      </c>
    </row>
    <row r="2621" spans="1:15" ht="48" x14ac:dyDescent="0.2">
      <c r="A2621">
        <v>2399</v>
      </c>
      <c r="B2621" s="3" t="s">
        <v>2400</v>
      </c>
      <c r="C2621" s="3" t="s">
        <v>6509</v>
      </c>
      <c r="D2621" s="6">
        <v>13000</v>
      </c>
      <c r="E2621" s="8">
        <v>0</v>
      </c>
      <c r="F2621" t="s">
        <v>8219</v>
      </c>
      <c r="G2621" t="s">
        <v>8234</v>
      </c>
      <c r="H2621" t="s">
        <v>8254</v>
      </c>
      <c r="I2621" s="12">
        <v>41991.853078703702</v>
      </c>
      <c r="J2621" s="12">
        <v>41956.853078703702</v>
      </c>
      <c r="K2621" t="b">
        <v>0</v>
      </c>
      <c r="L2621">
        <v>0</v>
      </c>
      <c r="M2621" t="b">
        <v>0</v>
      </c>
      <c r="N2621" s="15" t="s">
        <v>8308</v>
      </c>
      <c r="O2621" t="s">
        <v>8309</v>
      </c>
    </row>
    <row r="2622" spans="1:15" ht="48" x14ac:dyDescent="0.2">
      <c r="A2622">
        <v>2400</v>
      </c>
      <c r="B2622" s="3" t="s">
        <v>2401</v>
      </c>
      <c r="C2622" s="3" t="s">
        <v>6510</v>
      </c>
      <c r="D2622" s="6">
        <v>50000</v>
      </c>
      <c r="E2622" s="8">
        <v>0</v>
      </c>
      <c r="F2622" t="s">
        <v>8219</v>
      </c>
      <c r="G2622" t="s">
        <v>8225</v>
      </c>
      <c r="H2622" t="s">
        <v>8247</v>
      </c>
      <c r="I2622" s="12">
        <v>42474.268101851849</v>
      </c>
      <c r="J2622" s="12">
        <v>42444.268101851849</v>
      </c>
      <c r="K2622" t="b">
        <v>0</v>
      </c>
      <c r="L2622">
        <v>0</v>
      </c>
      <c r="M2622" t="b">
        <v>0</v>
      </c>
      <c r="N2622" s="15" t="s">
        <v>8308</v>
      </c>
      <c r="O2622" t="s">
        <v>8309</v>
      </c>
    </row>
    <row r="2623" spans="1:15" ht="48" x14ac:dyDescent="0.2">
      <c r="A2623">
        <v>2601</v>
      </c>
      <c r="B2623" s="3" t="s">
        <v>2601</v>
      </c>
      <c r="C2623" s="3" t="s">
        <v>6711</v>
      </c>
      <c r="D2623" s="6">
        <v>500</v>
      </c>
      <c r="E2623" s="8">
        <v>3307</v>
      </c>
      <c r="F2623" t="s">
        <v>8218</v>
      </c>
      <c r="G2623" t="s">
        <v>8223</v>
      </c>
      <c r="H2623" t="s">
        <v>8245</v>
      </c>
      <c r="I2623" s="12">
        <v>41165.165972222225</v>
      </c>
      <c r="J2623" s="12">
        <v>41150.902187499996</v>
      </c>
      <c r="K2623" t="b">
        <v>1</v>
      </c>
      <c r="L2623">
        <v>151</v>
      </c>
      <c r="M2623" t="b">
        <v>1</v>
      </c>
      <c r="N2623" s="15" t="s">
        <v>8308</v>
      </c>
      <c r="O2623" t="s">
        <v>8344</v>
      </c>
    </row>
    <row r="2624" spans="1:15" ht="48" x14ac:dyDescent="0.2">
      <c r="A2624">
        <v>2602</v>
      </c>
      <c r="B2624" s="3" t="s">
        <v>2602</v>
      </c>
      <c r="C2624" s="3" t="s">
        <v>6712</v>
      </c>
      <c r="D2624" s="6">
        <v>12000</v>
      </c>
      <c r="E2624" s="8">
        <v>39131</v>
      </c>
      <c r="F2624" t="s">
        <v>8218</v>
      </c>
      <c r="G2624" t="s">
        <v>8223</v>
      </c>
      <c r="H2624" t="s">
        <v>8245</v>
      </c>
      <c r="I2624" s="12">
        <v>41955.888888888891</v>
      </c>
      <c r="J2624" s="12">
        <v>41915.747314814813</v>
      </c>
      <c r="K2624" t="b">
        <v>1</v>
      </c>
      <c r="L2624">
        <v>489</v>
      </c>
      <c r="M2624" t="b">
        <v>1</v>
      </c>
      <c r="N2624" s="15" t="s">
        <v>8308</v>
      </c>
      <c r="O2624" t="s">
        <v>8344</v>
      </c>
    </row>
    <row r="2625" spans="1:15" ht="32" x14ac:dyDescent="0.2">
      <c r="A2625">
        <v>2603</v>
      </c>
      <c r="B2625" s="3" t="s">
        <v>2603</v>
      </c>
      <c r="C2625" s="3" t="s">
        <v>6713</v>
      </c>
      <c r="D2625" s="6">
        <v>1750</v>
      </c>
      <c r="E2625" s="8">
        <v>1776</v>
      </c>
      <c r="F2625" t="s">
        <v>8218</v>
      </c>
      <c r="G2625" t="s">
        <v>8223</v>
      </c>
      <c r="H2625" t="s">
        <v>8245</v>
      </c>
      <c r="I2625" s="12">
        <v>41631.912662037037</v>
      </c>
      <c r="J2625" s="12">
        <v>41617.912662037037</v>
      </c>
      <c r="K2625" t="b">
        <v>1</v>
      </c>
      <c r="L2625">
        <v>50</v>
      </c>
      <c r="M2625" t="b">
        <v>1</v>
      </c>
      <c r="N2625" s="15" t="s">
        <v>8308</v>
      </c>
      <c r="O2625" t="s">
        <v>8344</v>
      </c>
    </row>
    <row r="2626" spans="1:15" ht="48" x14ac:dyDescent="0.2">
      <c r="A2626">
        <v>2604</v>
      </c>
      <c r="B2626" s="3" t="s">
        <v>2604</v>
      </c>
      <c r="C2626" s="3" t="s">
        <v>6714</v>
      </c>
      <c r="D2626" s="6">
        <v>20000</v>
      </c>
      <c r="E2626" s="8">
        <v>20843.599999999999</v>
      </c>
      <c r="F2626" t="s">
        <v>8218</v>
      </c>
      <c r="G2626" t="s">
        <v>8223</v>
      </c>
      <c r="H2626" t="s">
        <v>8245</v>
      </c>
      <c r="I2626" s="12">
        <v>41028.051192129627</v>
      </c>
      <c r="J2626" s="12">
        <v>40998.051192129627</v>
      </c>
      <c r="K2626" t="b">
        <v>1</v>
      </c>
      <c r="L2626">
        <v>321</v>
      </c>
      <c r="M2626" t="b">
        <v>1</v>
      </c>
      <c r="N2626" s="15" t="s">
        <v>8308</v>
      </c>
      <c r="O2626" t="s">
        <v>8344</v>
      </c>
    </row>
    <row r="2627" spans="1:15" ht="48" x14ac:dyDescent="0.2">
      <c r="A2627">
        <v>2605</v>
      </c>
      <c r="B2627" s="3" t="s">
        <v>2605</v>
      </c>
      <c r="C2627" s="3" t="s">
        <v>6715</v>
      </c>
      <c r="D2627" s="6">
        <v>100000</v>
      </c>
      <c r="E2627" s="8">
        <v>107421.57</v>
      </c>
      <c r="F2627" t="s">
        <v>8218</v>
      </c>
      <c r="G2627" t="s">
        <v>8223</v>
      </c>
      <c r="H2627" t="s">
        <v>8245</v>
      </c>
      <c r="I2627" s="12">
        <v>42538.541550925926</v>
      </c>
      <c r="J2627" s="12">
        <v>42508.541550925926</v>
      </c>
      <c r="K2627" t="b">
        <v>1</v>
      </c>
      <c r="L2627">
        <v>1762</v>
      </c>
      <c r="M2627" t="b">
        <v>1</v>
      </c>
      <c r="N2627" s="15" t="s">
        <v>8308</v>
      </c>
      <c r="O2627" t="s">
        <v>8344</v>
      </c>
    </row>
    <row r="2628" spans="1:15" ht="64" x14ac:dyDescent="0.2">
      <c r="A2628">
        <v>2606</v>
      </c>
      <c r="B2628" s="3" t="s">
        <v>2606</v>
      </c>
      <c r="C2628" s="3" t="s">
        <v>6716</v>
      </c>
      <c r="D2628" s="6">
        <v>11000</v>
      </c>
      <c r="E2628" s="8">
        <v>12106</v>
      </c>
      <c r="F2628" t="s">
        <v>8218</v>
      </c>
      <c r="G2628" t="s">
        <v>8223</v>
      </c>
      <c r="H2628" t="s">
        <v>8245</v>
      </c>
      <c r="I2628" s="12">
        <v>41758.712754629632</v>
      </c>
      <c r="J2628" s="12">
        <v>41726.712754629632</v>
      </c>
      <c r="K2628" t="b">
        <v>1</v>
      </c>
      <c r="L2628">
        <v>385</v>
      </c>
      <c r="M2628" t="b">
        <v>1</v>
      </c>
      <c r="N2628" s="15" t="s">
        <v>8308</v>
      </c>
      <c r="O2628" t="s">
        <v>8344</v>
      </c>
    </row>
    <row r="2629" spans="1:15" ht="48" x14ac:dyDescent="0.2">
      <c r="A2629">
        <v>2607</v>
      </c>
      <c r="B2629" s="3" t="s">
        <v>2607</v>
      </c>
      <c r="C2629" s="3" t="s">
        <v>6717</v>
      </c>
      <c r="D2629" s="6">
        <v>8000</v>
      </c>
      <c r="E2629" s="8">
        <v>32616</v>
      </c>
      <c r="F2629" t="s">
        <v>8218</v>
      </c>
      <c r="G2629" t="s">
        <v>8223</v>
      </c>
      <c r="H2629" t="s">
        <v>8245</v>
      </c>
      <c r="I2629" s="12">
        <v>42228.083333333328</v>
      </c>
      <c r="J2629" s="12">
        <v>42184.874675925923</v>
      </c>
      <c r="K2629" t="b">
        <v>1</v>
      </c>
      <c r="L2629">
        <v>398</v>
      </c>
      <c r="M2629" t="b">
        <v>1</v>
      </c>
      <c r="N2629" s="15" t="s">
        <v>8308</v>
      </c>
      <c r="O2629" t="s">
        <v>8344</v>
      </c>
    </row>
    <row r="2630" spans="1:15" ht="48" x14ac:dyDescent="0.2">
      <c r="A2630">
        <v>2608</v>
      </c>
      <c r="B2630" s="3" t="s">
        <v>2608</v>
      </c>
      <c r="C2630" s="3" t="s">
        <v>6718</v>
      </c>
      <c r="D2630" s="6">
        <v>8000</v>
      </c>
      <c r="E2630" s="8">
        <v>17914</v>
      </c>
      <c r="F2630" t="s">
        <v>8218</v>
      </c>
      <c r="G2630" t="s">
        <v>8223</v>
      </c>
      <c r="H2630" t="s">
        <v>8245</v>
      </c>
      <c r="I2630" s="12">
        <v>42809</v>
      </c>
      <c r="J2630" s="12">
        <v>42767.801712962959</v>
      </c>
      <c r="K2630" t="b">
        <v>1</v>
      </c>
      <c r="L2630">
        <v>304</v>
      </c>
      <c r="M2630" t="b">
        <v>1</v>
      </c>
      <c r="N2630" s="15" t="s">
        <v>8308</v>
      </c>
      <c r="O2630" t="s">
        <v>8344</v>
      </c>
    </row>
    <row r="2631" spans="1:15" ht="48" x14ac:dyDescent="0.2">
      <c r="A2631">
        <v>2609</v>
      </c>
      <c r="B2631" s="3" t="s">
        <v>2609</v>
      </c>
      <c r="C2631" s="3" t="s">
        <v>6719</v>
      </c>
      <c r="D2631" s="6">
        <v>35000</v>
      </c>
      <c r="E2631" s="8">
        <v>106330.39</v>
      </c>
      <c r="F2631" t="s">
        <v>8218</v>
      </c>
      <c r="G2631" t="s">
        <v>8223</v>
      </c>
      <c r="H2631" t="s">
        <v>8245</v>
      </c>
      <c r="I2631" s="12">
        <v>41105.237858796296</v>
      </c>
      <c r="J2631" s="12">
        <v>41075.237858796296</v>
      </c>
      <c r="K2631" t="b">
        <v>1</v>
      </c>
      <c r="L2631">
        <v>676</v>
      </c>
      <c r="M2631" t="b">
        <v>1</v>
      </c>
      <c r="N2631" s="15" t="s">
        <v>8308</v>
      </c>
      <c r="O2631" t="s">
        <v>8344</v>
      </c>
    </row>
    <row r="2632" spans="1:15" ht="32" x14ac:dyDescent="0.2">
      <c r="A2632">
        <v>2610</v>
      </c>
      <c r="B2632" s="3" t="s">
        <v>2610</v>
      </c>
      <c r="C2632" s="3" t="s">
        <v>6720</v>
      </c>
      <c r="D2632" s="6">
        <v>22765</v>
      </c>
      <c r="E2632" s="8">
        <v>32172.66</v>
      </c>
      <c r="F2632" t="s">
        <v>8218</v>
      </c>
      <c r="G2632" t="s">
        <v>8223</v>
      </c>
      <c r="H2632" t="s">
        <v>8245</v>
      </c>
      <c r="I2632" s="12">
        <v>42604.290972222225</v>
      </c>
      <c r="J2632" s="12">
        <v>42564.881076388891</v>
      </c>
      <c r="K2632" t="b">
        <v>1</v>
      </c>
      <c r="L2632">
        <v>577</v>
      </c>
      <c r="M2632" t="b">
        <v>1</v>
      </c>
      <c r="N2632" s="15" t="s">
        <v>8308</v>
      </c>
      <c r="O2632" t="s">
        <v>8344</v>
      </c>
    </row>
    <row r="2633" spans="1:15" ht="48" x14ac:dyDescent="0.2">
      <c r="A2633">
        <v>2611</v>
      </c>
      <c r="B2633" s="3" t="s">
        <v>2611</v>
      </c>
      <c r="C2633" s="3" t="s">
        <v>6721</v>
      </c>
      <c r="D2633" s="6">
        <v>11000</v>
      </c>
      <c r="E2633" s="8">
        <v>306970</v>
      </c>
      <c r="F2633" t="s">
        <v>8218</v>
      </c>
      <c r="G2633" t="s">
        <v>8235</v>
      </c>
      <c r="H2633" t="s">
        <v>8248</v>
      </c>
      <c r="I2633" s="12">
        <v>42737.957638888889</v>
      </c>
      <c r="J2633" s="12">
        <v>42704.335810185185</v>
      </c>
      <c r="K2633" t="b">
        <v>1</v>
      </c>
      <c r="L2633">
        <v>3663</v>
      </c>
      <c r="M2633" t="b">
        <v>1</v>
      </c>
      <c r="N2633" s="15" t="s">
        <v>8308</v>
      </c>
      <c r="O2633" t="s">
        <v>8344</v>
      </c>
    </row>
    <row r="2634" spans="1:15" ht="48" x14ac:dyDescent="0.2">
      <c r="A2634">
        <v>2612</v>
      </c>
      <c r="B2634" s="3" t="s">
        <v>2612</v>
      </c>
      <c r="C2634" s="3" t="s">
        <v>6722</v>
      </c>
      <c r="D2634" s="6">
        <v>10000</v>
      </c>
      <c r="E2634" s="8">
        <v>17176.13</v>
      </c>
      <c r="F2634" t="s">
        <v>8218</v>
      </c>
      <c r="G2634" t="s">
        <v>8223</v>
      </c>
      <c r="H2634" t="s">
        <v>8245</v>
      </c>
      <c r="I2634" s="12">
        <v>42013.143171296295</v>
      </c>
      <c r="J2634" s="12">
        <v>41982.143171296295</v>
      </c>
      <c r="K2634" t="b">
        <v>1</v>
      </c>
      <c r="L2634">
        <v>294</v>
      </c>
      <c r="M2634" t="b">
        <v>1</v>
      </c>
      <c r="N2634" s="15" t="s">
        <v>8308</v>
      </c>
      <c r="O2634" t="s">
        <v>8344</v>
      </c>
    </row>
    <row r="2635" spans="1:15" ht="48" x14ac:dyDescent="0.2">
      <c r="A2635">
        <v>2613</v>
      </c>
      <c r="B2635" s="3" t="s">
        <v>2613</v>
      </c>
      <c r="C2635" s="3" t="s">
        <v>6723</v>
      </c>
      <c r="D2635" s="6">
        <v>7500</v>
      </c>
      <c r="E2635" s="8">
        <v>7576</v>
      </c>
      <c r="F2635" t="s">
        <v>8218</v>
      </c>
      <c r="G2635" t="s">
        <v>8223</v>
      </c>
      <c r="H2635" t="s">
        <v>8245</v>
      </c>
      <c r="I2635" s="12">
        <v>41173.81821759259</v>
      </c>
      <c r="J2635" s="12">
        <v>41143.81821759259</v>
      </c>
      <c r="K2635" t="b">
        <v>1</v>
      </c>
      <c r="L2635">
        <v>28</v>
      </c>
      <c r="M2635" t="b">
        <v>1</v>
      </c>
      <c r="N2635" s="15" t="s">
        <v>8308</v>
      </c>
      <c r="O2635" t="s">
        <v>8344</v>
      </c>
    </row>
    <row r="2636" spans="1:15" ht="48" x14ac:dyDescent="0.2">
      <c r="A2636">
        <v>2614</v>
      </c>
      <c r="B2636" s="3" t="s">
        <v>2614</v>
      </c>
      <c r="C2636" s="3" t="s">
        <v>6724</v>
      </c>
      <c r="D2636" s="6">
        <v>10500</v>
      </c>
      <c r="E2636" s="8">
        <v>10710</v>
      </c>
      <c r="F2636" t="s">
        <v>8218</v>
      </c>
      <c r="G2636" t="s">
        <v>8223</v>
      </c>
      <c r="H2636" t="s">
        <v>8245</v>
      </c>
      <c r="I2636" s="12">
        <v>41759.208333333336</v>
      </c>
      <c r="J2636" s="12">
        <v>41730.708472222221</v>
      </c>
      <c r="K2636" t="b">
        <v>1</v>
      </c>
      <c r="L2636">
        <v>100</v>
      </c>
      <c r="M2636" t="b">
        <v>1</v>
      </c>
      <c r="N2636" s="15" t="s">
        <v>8308</v>
      </c>
      <c r="O2636" t="s">
        <v>8344</v>
      </c>
    </row>
    <row r="2637" spans="1:15" ht="48" x14ac:dyDescent="0.2">
      <c r="A2637">
        <v>2615</v>
      </c>
      <c r="B2637" s="3" t="s">
        <v>2615</v>
      </c>
      <c r="C2637" s="3" t="s">
        <v>6725</v>
      </c>
      <c r="D2637" s="6">
        <v>2001</v>
      </c>
      <c r="E2637" s="8">
        <v>3397</v>
      </c>
      <c r="F2637" t="s">
        <v>8218</v>
      </c>
      <c r="G2637" t="s">
        <v>8224</v>
      </c>
      <c r="H2637" t="s">
        <v>8246</v>
      </c>
      <c r="I2637" s="12">
        <v>42490.5</v>
      </c>
      <c r="J2637" s="12">
        <v>42453.49726851852</v>
      </c>
      <c r="K2637" t="b">
        <v>0</v>
      </c>
      <c r="L2637">
        <v>72</v>
      </c>
      <c r="M2637" t="b">
        <v>1</v>
      </c>
      <c r="N2637" s="15" t="s">
        <v>8308</v>
      </c>
      <c r="O2637" t="s">
        <v>8344</v>
      </c>
    </row>
    <row r="2638" spans="1:15" ht="48" x14ac:dyDescent="0.2">
      <c r="A2638">
        <v>2616</v>
      </c>
      <c r="B2638" s="3" t="s">
        <v>2616</v>
      </c>
      <c r="C2638" s="3" t="s">
        <v>6726</v>
      </c>
      <c r="D2638" s="6">
        <v>25000</v>
      </c>
      <c r="E2638" s="8">
        <v>28633.5</v>
      </c>
      <c r="F2638" t="s">
        <v>8218</v>
      </c>
      <c r="G2638" t="s">
        <v>8223</v>
      </c>
      <c r="H2638" t="s">
        <v>8245</v>
      </c>
      <c r="I2638" s="12">
        <v>42241.99454861111</v>
      </c>
      <c r="J2638" s="12">
        <v>42211.99454861111</v>
      </c>
      <c r="K2638" t="b">
        <v>1</v>
      </c>
      <c r="L2638">
        <v>238</v>
      </c>
      <c r="M2638" t="b">
        <v>1</v>
      </c>
      <c r="N2638" s="15" t="s">
        <v>8308</v>
      </c>
      <c r="O2638" t="s">
        <v>8344</v>
      </c>
    </row>
    <row r="2639" spans="1:15" ht="48" x14ac:dyDescent="0.2">
      <c r="A2639">
        <v>2617</v>
      </c>
      <c r="B2639" s="3" t="s">
        <v>2617</v>
      </c>
      <c r="C2639" s="3" t="s">
        <v>6727</v>
      </c>
      <c r="D2639" s="6">
        <v>500</v>
      </c>
      <c r="E2639" s="8">
        <v>4388</v>
      </c>
      <c r="F2639" t="s">
        <v>8218</v>
      </c>
      <c r="G2639" t="s">
        <v>8223</v>
      </c>
      <c r="H2639" t="s">
        <v>8245</v>
      </c>
      <c r="I2639" s="12">
        <v>41932.874432870369</v>
      </c>
      <c r="J2639" s="12">
        <v>41902.874432870369</v>
      </c>
      <c r="K2639" t="b">
        <v>1</v>
      </c>
      <c r="L2639">
        <v>159</v>
      </c>
      <c r="M2639" t="b">
        <v>1</v>
      </c>
      <c r="N2639" s="15" t="s">
        <v>8308</v>
      </c>
      <c r="O2639" t="s">
        <v>8344</v>
      </c>
    </row>
    <row r="2640" spans="1:15" ht="32" x14ac:dyDescent="0.2">
      <c r="A2640">
        <v>2618</v>
      </c>
      <c r="B2640" s="3" t="s">
        <v>2618</v>
      </c>
      <c r="C2640" s="3" t="s">
        <v>6728</v>
      </c>
      <c r="D2640" s="6">
        <v>15000</v>
      </c>
      <c r="E2640" s="8">
        <v>15808</v>
      </c>
      <c r="F2640" t="s">
        <v>8218</v>
      </c>
      <c r="G2640" t="s">
        <v>8223</v>
      </c>
      <c r="H2640" t="s">
        <v>8245</v>
      </c>
      <c r="I2640" s="12">
        <v>42339.834039351852</v>
      </c>
      <c r="J2640" s="12">
        <v>42279.792372685188</v>
      </c>
      <c r="K2640" t="b">
        <v>1</v>
      </c>
      <c r="L2640">
        <v>77</v>
      </c>
      <c r="M2640" t="b">
        <v>1</v>
      </c>
      <c r="N2640" s="15" t="s">
        <v>8308</v>
      </c>
      <c r="O2640" t="s">
        <v>8344</v>
      </c>
    </row>
    <row r="2641" spans="1:15" ht="48" x14ac:dyDescent="0.2">
      <c r="A2641">
        <v>2619</v>
      </c>
      <c r="B2641" s="3" t="s">
        <v>2619</v>
      </c>
      <c r="C2641" s="3" t="s">
        <v>6729</v>
      </c>
      <c r="D2641" s="6">
        <v>1000</v>
      </c>
      <c r="E2641" s="8">
        <v>1884</v>
      </c>
      <c r="F2641" t="s">
        <v>8218</v>
      </c>
      <c r="G2641" t="s">
        <v>8223</v>
      </c>
      <c r="H2641" t="s">
        <v>8245</v>
      </c>
      <c r="I2641" s="12">
        <v>42300.458333333328</v>
      </c>
      <c r="J2641" s="12">
        <v>42273.884305555555</v>
      </c>
      <c r="K2641" t="b">
        <v>1</v>
      </c>
      <c r="L2641">
        <v>53</v>
      </c>
      <c r="M2641" t="b">
        <v>1</v>
      </c>
      <c r="N2641" s="15" t="s">
        <v>8308</v>
      </c>
      <c r="O2641" t="s">
        <v>8344</v>
      </c>
    </row>
    <row r="2642" spans="1:15" ht="48" x14ac:dyDescent="0.2">
      <c r="A2642">
        <v>2620</v>
      </c>
      <c r="B2642" s="3" t="s">
        <v>2620</v>
      </c>
      <c r="C2642" s="3" t="s">
        <v>6730</v>
      </c>
      <c r="D2642" s="6">
        <v>65000</v>
      </c>
      <c r="E2642" s="8">
        <v>93374</v>
      </c>
      <c r="F2642" t="s">
        <v>8218</v>
      </c>
      <c r="G2642" t="s">
        <v>8225</v>
      </c>
      <c r="H2642" t="s">
        <v>8247</v>
      </c>
      <c r="I2642" s="12">
        <v>42288.041666666672</v>
      </c>
      <c r="J2642" s="12">
        <v>42251.16715277778</v>
      </c>
      <c r="K2642" t="b">
        <v>1</v>
      </c>
      <c r="L2642">
        <v>1251</v>
      </c>
      <c r="M2642" t="b">
        <v>1</v>
      </c>
      <c r="N2642" s="15" t="s">
        <v>8308</v>
      </c>
      <c r="O2642" t="s">
        <v>8344</v>
      </c>
    </row>
    <row r="2643" spans="1:15" ht="48" x14ac:dyDescent="0.2">
      <c r="A2643">
        <v>2621</v>
      </c>
      <c r="B2643" s="3" t="s">
        <v>2621</v>
      </c>
      <c r="C2643" s="3" t="s">
        <v>6731</v>
      </c>
      <c r="D2643" s="6">
        <v>15000</v>
      </c>
      <c r="E2643" s="8">
        <v>21882</v>
      </c>
      <c r="F2643" t="s">
        <v>8218</v>
      </c>
      <c r="G2643" t="s">
        <v>8223</v>
      </c>
      <c r="H2643" t="s">
        <v>8245</v>
      </c>
      <c r="I2643" s="12">
        <v>42145.74754629629</v>
      </c>
      <c r="J2643" s="12">
        <v>42115.74754629629</v>
      </c>
      <c r="K2643" t="b">
        <v>1</v>
      </c>
      <c r="L2643">
        <v>465</v>
      </c>
      <c r="M2643" t="b">
        <v>1</v>
      </c>
      <c r="N2643" s="15" t="s">
        <v>8308</v>
      </c>
      <c r="O2643" t="s">
        <v>8344</v>
      </c>
    </row>
    <row r="2644" spans="1:15" ht="48" x14ac:dyDescent="0.2">
      <c r="A2644">
        <v>2622</v>
      </c>
      <c r="B2644" s="3" t="s">
        <v>2622</v>
      </c>
      <c r="C2644" s="3" t="s">
        <v>6732</v>
      </c>
      <c r="D2644" s="6">
        <v>1500</v>
      </c>
      <c r="E2644" s="8">
        <v>1967.76</v>
      </c>
      <c r="F2644" t="s">
        <v>8218</v>
      </c>
      <c r="G2644" t="s">
        <v>8236</v>
      </c>
      <c r="H2644" t="s">
        <v>8248</v>
      </c>
      <c r="I2644" s="12">
        <v>42734.74324074074</v>
      </c>
      <c r="J2644" s="12">
        <v>42689.74324074074</v>
      </c>
      <c r="K2644" t="b">
        <v>0</v>
      </c>
      <c r="L2644">
        <v>74</v>
      </c>
      <c r="M2644" t="b">
        <v>1</v>
      </c>
      <c r="N2644" s="15" t="s">
        <v>8308</v>
      </c>
      <c r="O2644" t="s">
        <v>8344</v>
      </c>
    </row>
    <row r="2645" spans="1:15" ht="48" x14ac:dyDescent="0.2">
      <c r="A2645">
        <v>2623</v>
      </c>
      <c r="B2645" s="3" t="s">
        <v>2623</v>
      </c>
      <c r="C2645" s="3" t="s">
        <v>6733</v>
      </c>
      <c r="D2645" s="6">
        <v>2000</v>
      </c>
      <c r="E2645" s="8">
        <v>2280</v>
      </c>
      <c r="F2645" t="s">
        <v>8218</v>
      </c>
      <c r="G2645" t="s">
        <v>8223</v>
      </c>
      <c r="H2645" t="s">
        <v>8245</v>
      </c>
      <c r="I2645" s="12">
        <v>42706.256550925929</v>
      </c>
      <c r="J2645" s="12">
        <v>42692.256550925929</v>
      </c>
      <c r="K2645" t="b">
        <v>0</v>
      </c>
      <c r="L2645">
        <v>62</v>
      </c>
      <c r="M2645" t="b">
        <v>1</v>
      </c>
      <c r="N2645" s="15" t="s">
        <v>8308</v>
      </c>
      <c r="O2645" t="s">
        <v>8344</v>
      </c>
    </row>
    <row r="2646" spans="1:15" ht="48" x14ac:dyDescent="0.2">
      <c r="A2646">
        <v>2624</v>
      </c>
      <c r="B2646" s="3" t="s">
        <v>2624</v>
      </c>
      <c r="C2646" s="3" t="s">
        <v>6734</v>
      </c>
      <c r="D2646" s="6">
        <v>8000</v>
      </c>
      <c r="E2646" s="8">
        <v>110353.65</v>
      </c>
      <c r="F2646" t="s">
        <v>8218</v>
      </c>
      <c r="G2646" t="s">
        <v>8223</v>
      </c>
      <c r="H2646" t="s">
        <v>8245</v>
      </c>
      <c r="I2646" s="12">
        <v>41165.42155092593</v>
      </c>
      <c r="J2646" s="12">
        <v>41144.42155092593</v>
      </c>
      <c r="K2646" t="b">
        <v>0</v>
      </c>
      <c r="L2646">
        <v>3468</v>
      </c>
      <c r="M2646" t="b">
        <v>1</v>
      </c>
      <c r="N2646" s="15" t="s">
        <v>8308</v>
      </c>
      <c r="O2646" t="s">
        <v>8344</v>
      </c>
    </row>
    <row r="2647" spans="1:15" ht="48" x14ac:dyDescent="0.2">
      <c r="A2647">
        <v>2625</v>
      </c>
      <c r="B2647" s="3" t="s">
        <v>2625</v>
      </c>
      <c r="C2647" s="3" t="s">
        <v>6735</v>
      </c>
      <c r="D2647" s="6">
        <v>150</v>
      </c>
      <c r="E2647" s="8">
        <v>1434</v>
      </c>
      <c r="F2647" t="s">
        <v>8218</v>
      </c>
      <c r="G2647" t="s">
        <v>8235</v>
      </c>
      <c r="H2647" t="s">
        <v>8248</v>
      </c>
      <c r="I2647" s="12">
        <v>42683.851944444439</v>
      </c>
      <c r="J2647" s="12">
        <v>42658.810277777782</v>
      </c>
      <c r="K2647" t="b">
        <v>0</v>
      </c>
      <c r="L2647">
        <v>52</v>
      </c>
      <c r="M2647" t="b">
        <v>1</v>
      </c>
      <c r="N2647" s="15" t="s">
        <v>8308</v>
      </c>
      <c r="O2647" t="s">
        <v>8344</v>
      </c>
    </row>
    <row r="2648" spans="1:15" ht="48" x14ac:dyDescent="0.2">
      <c r="A2648">
        <v>2626</v>
      </c>
      <c r="B2648" s="3" t="s">
        <v>2626</v>
      </c>
      <c r="C2648" s="3" t="s">
        <v>6736</v>
      </c>
      <c r="D2648" s="6">
        <v>2500</v>
      </c>
      <c r="E2648" s="8">
        <v>2800</v>
      </c>
      <c r="F2648" t="s">
        <v>8218</v>
      </c>
      <c r="G2648" t="s">
        <v>8223</v>
      </c>
      <c r="H2648" t="s">
        <v>8245</v>
      </c>
      <c r="I2648" s="12">
        <v>42158.628113425926</v>
      </c>
      <c r="J2648" s="12">
        <v>42128.628113425926</v>
      </c>
      <c r="K2648" t="b">
        <v>0</v>
      </c>
      <c r="L2648">
        <v>50</v>
      </c>
      <c r="M2648" t="b">
        <v>1</v>
      </c>
      <c r="N2648" s="15" t="s">
        <v>8308</v>
      </c>
      <c r="O2648" t="s">
        <v>8344</v>
      </c>
    </row>
    <row r="2649" spans="1:15" ht="48" x14ac:dyDescent="0.2">
      <c r="A2649">
        <v>2627</v>
      </c>
      <c r="B2649" s="3" t="s">
        <v>2627</v>
      </c>
      <c r="C2649" s="3" t="s">
        <v>6737</v>
      </c>
      <c r="D2649" s="6">
        <v>150</v>
      </c>
      <c r="E2649" s="8">
        <v>970</v>
      </c>
      <c r="F2649" t="s">
        <v>8218</v>
      </c>
      <c r="G2649" t="s">
        <v>8223</v>
      </c>
      <c r="H2649" t="s">
        <v>8245</v>
      </c>
      <c r="I2649" s="12">
        <v>42334.871076388896</v>
      </c>
      <c r="J2649" s="12">
        <v>42304.829409722224</v>
      </c>
      <c r="K2649" t="b">
        <v>0</v>
      </c>
      <c r="L2649">
        <v>45</v>
      </c>
      <c r="M2649" t="b">
        <v>1</v>
      </c>
      <c r="N2649" s="15" t="s">
        <v>8308</v>
      </c>
      <c r="O2649" t="s">
        <v>8344</v>
      </c>
    </row>
    <row r="2650" spans="1:15" ht="32" x14ac:dyDescent="0.2">
      <c r="A2650">
        <v>2628</v>
      </c>
      <c r="B2650" s="3" t="s">
        <v>2628</v>
      </c>
      <c r="C2650" s="3" t="s">
        <v>6738</v>
      </c>
      <c r="D2650" s="6">
        <v>839</v>
      </c>
      <c r="E2650" s="8">
        <v>926</v>
      </c>
      <c r="F2650" t="s">
        <v>8218</v>
      </c>
      <c r="G2650" t="s">
        <v>8223</v>
      </c>
      <c r="H2650" t="s">
        <v>8245</v>
      </c>
      <c r="I2650" s="12">
        <v>41973.966053240743</v>
      </c>
      <c r="J2650" s="12">
        <v>41953.966053240743</v>
      </c>
      <c r="K2650" t="b">
        <v>0</v>
      </c>
      <c r="L2650">
        <v>21</v>
      </c>
      <c r="M2650" t="b">
        <v>1</v>
      </c>
      <c r="N2650" s="15" t="s">
        <v>8308</v>
      </c>
      <c r="O2650" t="s">
        <v>8344</v>
      </c>
    </row>
    <row r="2651" spans="1:15" ht="32" x14ac:dyDescent="0.2">
      <c r="A2651">
        <v>2629</v>
      </c>
      <c r="B2651" s="3" t="s">
        <v>2629</v>
      </c>
      <c r="C2651" s="3" t="s">
        <v>6739</v>
      </c>
      <c r="D2651" s="6">
        <v>5000</v>
      </c>
      <c r="E2651" s="8">
        <v>6387</v>
      </c>
      <c r="F2651" t="s">
        <v>8218</v>
      </c>
      <c r="G2651" t="s">
        <v>8224</v>
      </c>
      <c r="H2651" t="s">
        <v>8246</v>
      </c>
      <c r="I2651" s="12">
        <v>42138.538449074069</v>
      </c>
      <c r="J2651" s="12">
        <v>42108.538449074069</v>
      </c>
      <c r="K2651" t="b">
        <v>0</v>
      </c>
      <c r="L2651">
        <v>100</v>
      </c>
      <c r="M2651" t="b">
        <v>1</v>
      </c>
      <c r="N2651" s="15" t="s">
        <v>8308</v>
      </c>
      <c r="O2651" t="s">
        <v>8344</v>
      </c>
    </row>
    <row r="2652" spans="1:15" ht="48" x14ac:dyDescent="0.2">
      <c r="A2652">
        <v>2630</v>
      </c>
      <c r="B2652" s="3" t="s">
        <v>2630</v>
      </c>
      <c r="C2652" s="3" t="s">
        <v>6740</v>
      </c>
      <c r="D2652" s="6">
        <v>2000</v>
      </c>
      <c r="E2652" s="8">
        <v>3158</v>
      </c>
      <c r="F2652" t="s">
        <v>8218</v>
      </c>
      <c r="G2652" t="s">
        <v>8225</v>
      </c>
      <c r="H2652" t="s">
        <v>8247</v>
      </c>
      <c r="I2652" s="12">
        <v>42551.416666666672</v>
      </c>
      <c r="J2652" s="12">
        <v>42524.105462962965</v>
      </c>
      <c r="K2652" t="b">
        <v>0</v>
      </c>
      <c r="L2652">
        <v>81</v>
      </c>
      <c r="M2652" t="b">
        <v>1</v>
      </c>
      <c r="N2652" s="15" t="s">
        <v>8308</v>
      </c>
      <c r="O2652" t="s">
        <v>8344</v>
      </c>
    </row>
    <row r="2653" spans="1:15" ht="48" x14ac:dyDescent="0.2">
      <c r="A2653">
        <v>2631</v>
      </c>
      <c r="B2653" s="3" t="s">
        <v>2631</v>
      </c>
      <c r="C2653" s="3" t="s">
        <v>6741</v>
      </c>
      <c r="D2653" s="6">
        <v>20000</v>
      </c>
      <c r="E2653" s="8">
        <v>22933.05</v>
      </c>
      <c r="F2653" t="s">
        <v>8218</v>
      </c>
      <c r="G2653" t="s">
        <v>8223</v>
      </c>
      <c r="H2653" t="s">
        <v>8245</v>
      </c>
      <c r="I2653" s="12">
        <v>42246.169293981482</v>
      </c>
      <c r="J2653" s="12">
        <v>42218.169293981482</v>
      </c>
      <c r="K2653" t="b">
        <v>0</v>
      </c>
      <c r="L2653">
        <v>286</v>
      </c>
      <c r="M2653" t="b">
        <v>1</v>
      </c>
      <c r="N2653" s="15" t="s">
        <v>8308</v>
      </c>
      <c r="O2653" t="s">
        <v>8344</v>
      </c>
    </row>
    <row r="2654" spans="1:15" ht="48" x14ac:dyDescent="0.2">
      <c r="A2654">
        <v>2632</v>
      </c>
      <c r="B2654" s="3" t="s">
        <v>2632</v>
      </c>
      <c r="C2654" s="3" t="s">
        <v>6742</v>
      </c>
      <c r="D2654" s="6">
        <v>1070</v>
      </c>
      <c r="E2654" s="8">
        <v>1466</v>
      </c>
      <c r="F2654" t="s">
        <v>8218</v>
      </c>
      <c r="G2654" t="s">
        <v>8223</v>
      </c>
      <c r="H2654" t="s">
        <v>8245</v>
      </c>
      <c r="I2654" s="12">
        <v>42519.061793981484</v>
      </c>
      <c r="J2654" s="12">
        <v>42494.061793981484</v>
      </c>
      <c r="K2654" t="b">
        <v>0</v>
      </c>
      <c r="L2654">
        <v>42</v>
      </c>
      <c r="M2654" t="b">
        <v>1</v>
      </c>
      <c r="N2654" s="15" t="s">
        <v>8308</v>
      </c>
      <c r="O2654" t="s">
        <v>8344</v>
      </c>
    </row>
    <row r="2655" spans="1:15" ht="48" x14ac:dyDescent="0.2">
      <c r="A2655">
        <v>2633</v>
      </c>
      <c r="B2655" s="3" t="s">
        <v>2633</v>
      </c>
      <c r="C2655" s="3" t="s">
        <v>6743</v>
      </c>
      <c r="D2655" s="6">
        <v>5000</v>
      </c>
      <c r="E2655" s="8">
        <v>17731</v>
      </c>
      <c r="F2655" t="s">
        <v>8218</v>
      </c>
      <c r="G2655" t="s">
        <v>8223</v>
      </c>
      <c r="H2655" t="s">
        <v>8245</v>
      </c>
      <c r="I2655" s="12">
        <v>41697.958333333336</v>
      </c>
      <c r="J2655" s="12">
        <v>41667.823287037041</v>
      </c>
      <c r="K2655" t="b">
        <v>0</v>
      </c>
      <c r="L2655">
        <v>199</v>
      </c>
      <c r="M2655" t="b">
        <v>1</v>
      </c>
      <c r="N2655" s="15" t="s">
        <v>8308</v>
      </c>
      <c r="O2655" t="s">
        <v>8344</v>
      </c>
    </row>
    <row r="2656" spans="1:15" ht="48" x14ac:dyDescent="0.2">
      <c r="A2656">
        <v>2634</v>
      </c>
      <c r="B2656" s="3" t="s">
        <v>2634</v>
      </c>
      <c r="C2656" s="3" t="s">
        <v>6744</v>
      </c>
      <c r="D2656" s="6">
        <v>930</v>
      </c>
      <c r="E2656" s="8">
        <v>986</v>
      </c>
      <c r="F2656" t="s">
        <v>8218</v>
      </c>
      <c r="G2656" t="s">
        <v>8223</v>
      </c>
      <c r="H2656" t="s">
        <v>8245</v>
      </c>
      <c r="I2656" s="12">
        <v>42642.656493055561</v>
      </c>
      <c r="J2656" s="12">
        <v>42612.656493055561</v>
      </c>
      <c r="K2656" t="b">
        <v>0</v>
      </c>
      <c r="L2656">
        <v>25</v>
      </c>
      <c r="M2656" t="b">
        <v>1</v>
      </c>
      <c r="N2656" s="15" t="s">
        <v>8308</v>
      </c>
      <c r="O2656" t="s">
        <v>8344</v>
      </c>
    </row>
    <row r="2657" spans="1:15" ht="48" x14ac:dyDescent="0.2">
      <c r="A2657">
        <v>2635</v>
      </c>
      <c r="B2657" s="3" t="s">
        <v>2635</v>
      </c>
      <c r="C2657" s="3" t="s">
        <v>6745</v>
      </c>
      <c r="D2657" s="6">
        <v>11500</v>
      </c>
      <c r="E2657" s="8">
        <v>11500</v>
      </c>
      <c r="F2657" t="s">
        <v>8218</v>
      </c>
      <c r="G2657" t="s">
        <v>8228</v>
      </c>
      <c r="H2657" t="s">
        <v>8250</v>
      </c>
      <c r="I2657" s="12">
        <v>42072.909270833334</v>
      </c>
      <c r="J2657" s="12">
        <v>42037.950937500005</v>
      </c>
      <c r="K2657" t="b">
        <v>0</v>
      </c>
      <c r="L2657">
        <v>84</v>
      </c>
      <c r="M2657" t="b">
        <v>1</v>
      </c>
      <c r="N2657" s="15" t="s">
        <v>8308</v>
      </c>
      <c r="O2657" t="s">
        <v>8344</v>
      </c>
    </row>
    <row r="2658" spans="1:15" ht="48" x14ac:dyDescent="0.2">
      <c r="A2658">
        <v>2636</v>
      </c>
      <c r="B2658" s="3" t="s">
        <v>2636</v>
      </c>
      <c r="C2658" s="3" t="s">
        <v>6746</v>
      </c>
      <c r="D2658" s="6">
        <v>1000</v>
      </c>
      <c r="E2658" s="8">
        <v>1873</v>
      </c>
      <c r="F2658" t="s">
        <v>8218</v>
      </c>
      <c r="G2658" t="s">
        <v>8223</v>
      </c>
      <c r="H2658" t="s">
        <v>8245</v>
      </c>
      <c r="I2658" s="12">
        <v>42659.041666666672</v>
      </c>
      <c r="J2658" s="12">
        <v>42636.614745370374</v>
      </c>
      <c r="K2658" t="b">
        <v>0</v>
      </c>
      <c r="L2658">
        <v>50</v>
      </c>
      <c r="M2658" t="b">
        <v>1</v>
      </c>
      <c r="N2658" s="15" t="s">
        <v>8308</v>
      </c>
      <c r="O2658" t="s">
        <v>8344</v>
      </c>
    </row>
    <row r="2659" spans="1:15" ht="32" x14ac:dyDescent="0.2">
      <c r="A2659">
        <v>2637</v>
      </c>
      <c r="B2659" s="3" t="s">
        <v>2637</v>
      </c>
      <c r="C2659" s="3" t="s">
        <v>6747</v>
      </c>
      <c r="D2659" s="6">
        <v>500</v>
      </c>
      <c r="E2659" s="8">
        <v>831</v>
      </c>
      <c r="F2659" t="s">
        <v>8218</v>
      </c>
      <c r="G2659" t="s">
        <v>8223</v>
      </c>
      <c r="H2659" t="s">
        <v>8245</v>
      </c>
      <c r="I2659" s="12">
        <v>42655.549479166672</v>
      </c>
      <c r="J2659" s="12">
        <v>42639.549479166672</v>
      </c>
      <c r="K2659" t="b">
        <v>0</v>
      </c>
      <c r="L2659">
        <v>26</v>
      </c>
      <c r="M2659" t="b">
        <v>1</v>
      </c>
      <c r="N2659" s="15" t="s">
        <v>8308</v>
      </c>
      <c r="O2659" t="s">
        <v>8344</v>
      </c>
    </row>
    <row r="2660" spans="1:15" ht="48" x14ac:dyDescent="0.2">
      <c r="A2660">
        <v>2638</v>
      </c>
      <c r="B2660" s="3" t="s">
        <v>2638</v>
      </c>
      <c r="C2660" s="3" t="s">
        <v>6748</v>
      </c>
      <c r="D2660" s="6">
        <v>347</v>
      </c>
      <c r="E2660" s="8">
        <v>353</v>
      </c>
      <c r="F2660" t="s">
        <v>8218</v>
      </c>
      <c r="G2660" t="s">
        <v>8223</v>
      </c>
      <c r="H2660" t="s">
        <v>8245</v>
      </c>
      <c r="I2660" s="12">
        <v>42019.913136574076</v>
      </c>
      <c r="J2660" s="12">
        <v>41989.913136574076</v>
      </c>
      <c r="K2660" t="b">
        <v>0</v>
      </c>
      <c r="L2660">
        <v>14</v>
      </c>
      <c r="M2660" t="b">
        <v>1</v>
      </c>
      <c r="N2660" s="15" t="s">
        <v>8308</v>
      </c>
      <c r="O2660" t="s">
        <v>8344</v>
      </c>
    </row>
    <row r="2661" spans="1:15" ht="48" x14ac:dyDescent="0.2">
      <c r="A2661">
        <v>2639</v>
      </c>
      <c r="B2661" s="3" t="s">
        <v>2639</v>
      </c>
      <c r="C2661" s="3" t="s">
        <v>6749</v>
      </c>
      <c r="D2661" s="6">
        <v>300</v>
      </c>
      <c r="E2661" s="8">
        <v>492</v>
      </c>
      <c r="F2661" t="s">
        <v>8218</v>
      </c>
      <c r="G2661" t="s">
        <v>8224</v>
      </c>
      <c r="H2661" t="s">
        <v>8246</v>
      </c>
      <c r="I2661" s="12">
        <v>42054.86513888889</v>
      </c>
      <c r="J2661" s="12">
        <v>42024.86513888889</v>
      </c>
      <c r="K2661" t="b">
        <v>0</v>
      </c>
      <c r="L2661">
        <v>49</v>
      </c>
      <c r="M2661" t="b">
        <v>1</v>
      </c>
      <c r="N2661" s="15" t="s">
        <v>8308</v>
      </c>
      <c r="O2661" t="s">
        <v>8344</v>
      </c>
    </row>
    <row r="2662" spans="1:15" ht="64" x14ac:dyDescent="0.2">
      <c r="A2662">
        <v>2640</v>
      </c>
      <c r="B2662" s="3" t="s">
        <v>2640</v>
      </c>
      <c r="C2662" s="3" t="s">
        <v>6750</v>
      </c>
      <c r="D2662" s="6">
        <v>3000</v>
      </c>
      <c r="E2662" s="8">
        <v>3170</v>
      </c>
      <c r="F2662" t="s">
        <v>8218</v>
      </c>
      <c r="G2662" t="s">
        <v>8223</v>
      </c>
      <c r="H2662" t="s">
        <v>8245</v>
      </c>
      <c r="I2662" s="12">
        <v>42163.160578703704</v>
      </c>
      <c r="J2662" s="12">
        <v>42103.160578703704</v>
      </c>
      <c r="K2662" t="b">
        <v>0</v>
      </c>
      <c r="L2662">
        <v>69</v>
      </c>
      <c r="M2662" t="b">
        <v>1</v>
      </c>
      <c r="N2662" s="15" t="s">
        <v>8308</v>
      </c>
      <c r="O2662" t="s">
        <v>8344</v>
      </c>
    </row>
    <row r="2663" spans="1:15" ht="32" x14ac:dyDescent="0.2">
      <c r="A2663">
        <v>2641</v>
      </c>
      <c r="B2663" s="3" t="s">
        <v>2641</v>
      </c>
      <c r="C2663" s="3" t="s">
        <v>6751</v>
      </c>
      <c r="D2663" s="6">
        <v>1500</v>
      </c>
      <c r="E2663" s="8">
        <v>15</v>
      </c>
      <c r="F2663" t="s">
        <v>8220</v>
      </c>
      <c r="G2663" t="s">
        <v>8223</v>
      </c>
      <c r="H2663" t="s">
        <v>8245</v>
      </c>
      <c r="I2663" s="12">
        <v>41897.839583333334</v>
      </c>
      <c r="J2663" s="12">
        <v>41880.827118055553</v>
      </c>
      <c r="K2663" t="b">
        <v>0</v>
      </c>
      <c r="L2663">
        <v>1</v>
      </c>
      <c r="M2663" t="b">
        <v>0</v>
      </c>
      <c r="N2663" s="15" t="s">
        <v>8308</v>
      </c>
      <c r="O2663" t="s">
        <v>8344</v>
      </c>
    </row>
    <row r="2664" spans="1:15" ht="64" x14ac:dyDescent="0.2">
      <c r="A2664">
        <v>2642</v>
      </c>
      <c r="B2664" s="3" t="s">
        <v>2642</v>
      </c>
      <c r="C2664" s="3" t="s">
        <v>6752</v>
      </c>
      <c r="D2664" s="6">
        <v>500000</v>
      </c>
      <c r="E2664" s="8">
        <v>0</v>
      </c>
      <c r="F2664" t="s">
        <v>8220</v>
      </c>
      <c r="G2664" t="s">
        <v>8235</v>
      </c>
      <c r="H2664" t="s">
        <v>8248</v>
      </c>
      <c r="I2664" s="12">
        <v>42566.289583333331</v>
      </c>
      <c r="J2664" s="12">
        <v>42536.246620370366</v>
      </c>
      <c r="K2664" t="b">
        <v>0</v>
      </c>
      <c r="L2664">
        <v>0</v>
      </c>
      <c r="M2664" t="b">
        <v>0</v>
      </c>
      <c r="N2664" s="15" t="s">
        <v>8308</v>
      </c>
      <c r="O2664" t="s">
        <v>8344</v>
      </c>
    </row>
    <row r="2665" spans="1:15" ht="48" x14ac:dyDescent="0.2">
      <c r="A2665">
        <v>2643</v>
      </c>
      <c r="B2665" s="3" t="s">
        <v>2643</v>
      </c>
      <c r="C2665" s="3" t="s">
        <v>6753</v>
      </c>
      <c r="D2665" s="6">
        <v>1000000</v>
      </c>
      <c r="E2665" s="8">
        <v>335597.31</v>
      </c>
      <c r="F2665" t="s">
        <v>8219</v>
      </c>
      <c r="G2665" t="s">
        <v>8223</v>
      </c>
      <c r="H2665" t="s">
        <v>8245</v>
      </c>
      <c r="I2665" s="12">
        <v>42725.332638888889</v>
      </c>
      <c r="J2665" s="12">
        <v>42689.582349537035</v>
      </c>
      <c r="K2665" t="b">
        <v>1</v>
      </c>
      <c r="L2665">
        <v>1501</v>
      </c>
      <c r="M2665" t="b">
        <v>0</v>
      </c>
      <c r="N2665" s="15" t="s">
        <v>8308</v>
      </c>
      <c r="O2665" t="s">
        <v>8344</v>
      </c>
    </row>
    <row r="2666" spans="1:15" ht="48" x14ac:dyDescent="0.2">
      <c r="A2666">
        <v>2644</v>
      </c>
      <c r="B2666" s="3" t="s">
        <v>2644</v>
      </c>
      <c r="C2666" s="3" t="s">
        <v>6754</v>
      </c>
      <c r="D2666" s="6">
        <v>100000</v>
      </c>
      <c r="E2666" s="8">
        <v>2053</v>
      </c>
      <c r="F2666" t="s">
        <v>8219</v>
      </c>
      <c r="G2666" t="s">
        <v>8223</v>
      </c>
      <c r="H2666" t="s">
        <v>8245</v>
      </c>
      <c r="I2666" s="12">
        <v>42804.792071759264</v>
      </c>
      <c r="J2666" s="12">
        <v>42774.792071759264</v>
      </c>
      <c r="K2666" t="b">
        <v>1</v>
      </c>
      <c r="L2666">
        <v>52</v>
      </c>
      <c r="M2666" t="b">
        <v>0</v>
      </c>
      <c r="N2666" s="15" t="s">
        <v>8308</v>
      </c>
      <c r="O2666" t="s">
        <v>8344</v>
      </c>
    </row>
    <row r="2667" spans="1:15" ht="48" x14ac:dyDescent="0.2">
      <c r="A2667">
        <v>2645</v>
      </c>
      <c r="B2667" s="3" t="s">
        <v>2645</v>
      </c>
      <c r="C2667" s="3" t="s">
        <v>6755</v>
      </c>
      <c r="D2667" s="6">
        <v>20000</v>
      </c>
      <c r="E2667" s="8">
        <v>2100</v>
      </c>
      <c r="F2667" t="s">
        <v>8219</v>
      </c>
      <c r="G2667" t="s">
        <v>8225</v>
      </c>
      <c r="H2667" t="s">
        <v>8247</v>
      </c>
      <c r="I2667" s="12">
        <v>41951.884293981479</v>
      </c>
      <c r="J2667" s="12">
        <v>41921.842627314814</v>
      </c>
      <c r="K2667" t="b">
        <v>1</v>
      </c>
      <c r="L2667">
        <v>23</v>
      </c>
      <c r="M2667" t="b">
        <v>0</v>
      </c>
      <c r="N2667" s="15" t="s">
        <v>8308</v>
      </c>
      <c r="O2667" t="s">
        <v>8344</v>
      </c>
    </row>
    <row r="2668" spans="1:15" ht="48" x14ac:dyDescent="0.2">
      <c r="A2668">
        <v>2646</v>
      </c>
      <c r="B2668" s="3" t="s">
        <v>2646</v>
      </c>
      <c r="C2668" s="3" t="s">
        <v>6756</v>
      </c>
      <c r="D2668" s="6">
        <v>500000</v>
      </c>
      <c r="E2668" s="8">
        <v>42086.42</v>
      </c>
      <c r="F2668" t="s">
        <v>8219</v>
      </c>
      <c r="G2668" t="s">
        <v>8223</v>
      </c>
      <c r="H2668" t="s">
        <v>8245</v>
      </c>
      <c r="I2668" s="12">
        <v>42256.313298611116</v>
      </c>
      <c r="J2668" s="12">
        <v>42226.313298611116</v>
      </c>
      <c r="K2668" t="b">
        <v>1</v>
      </c>
      <c r="L2668">
        <v>535</v>
      </c>
      <c r="M2668" t="b">
        <v>0</v>
      </c>
      <c r="N2668" s="15" t="s">
        <v>8308</v>
      </c>
      <c r="O2668" t="s">
        <v>8344</v>
      </c>
    </row>
    <row r="2669" spans="1:15" ht="48" x14ac:dyDescent="0.2">
      <c r="A2669">
        <v>2647</v>
      </c>
      <c r="B2669" s="3" t="s">
        <v>2647</v>
      </c>
      <c r="C2669" s="3" t="s">
        <v>6757</v>
      </c>
      <c r="D2669" s="6">
        <v>2500</v>
      </c>
      <c r="E2669" s="8">
        <v>36</v>
      </c>
      <c r="F2669" t="s">
        <v>8219</v>
      </c>
      <c r="G2669" t="s">
        <v>8228</v>
      </c>
      <c r="H2669" t="s">
        <v>8250</v>
      </c>
      <c r="I2669" s="12">
        <v>42230.261793981481</v>
      </c>
      <c r="J2669" s="12">
        <v>42200.261793981481</v>
      </c>
      <c r="K2669" t="b">
        <v>0</v>
      </c>
      <c r="L2669">
        <v>3</v>
      </c>
      <c r="M2669" t="b">
        <v>0</v>
      </c>
      <c r="N2669" s="15" t="s">
        <v>8308</v>
      </c>
      <c r="O2669" t="s">
        <v>8344</v>
      </c>
    </row>
    <row r="2670" spans="1:15" ht="48" x14ac:dyDescent="0.2">
      <c r="A2670">
        <v>2648</v>
      </c>
      <c r="B2670" s="3" t="s">
        <v>2648</v>
      </c>
      <c r="C2670" s="3" t="s">
        <v>6758</v>
      </c>
      <c r="D2670" s="6">
        <v>12000</v>
      </c>
      <c r="E2670" s="8">
        <v>106</v>
      </c>
      <c r="F2670" t="s">
        <v>8219</v>
      </c>
      <c r="G2670" t="s">
        <v>8223</v>
      </c>
      <c r="H2670" t="s">
        <v>8245</v>
      </c>
      <c r="I2670" s="12">
        <v>42438.714814814812</v>
      </c>
      <c r="J2670" s="12">
        <v>42408.714814814812</v>
      </c>
      <c r="K2670" t="b">
        <v>0</v>
      </c>
      <c r="L2670">
        <v>6</v>
      </c>
      <c r="M2670" t="b">
        <v>0</v>
      </c>
      <c r="N2670" s="15" t="s">
        <v>8308</v>
      </c>
      <c r="O2670" t="s">
        <v>8344</v>
      </c>
    </row>
    <row r="2671" spans="1:15" ht="16" x14ac:dyDescent="0.2">
      <c r="A2671">
        <v>2649</v>
      </c>
      <c r="B2671" s="3" t="s">
        <v>2649</v>
      </c>
      <c r="C2671" s="3" t="s">
        <v>6759</v>
      </c>
      <c r="D2671" s="6">
        <v>125000</v>
      </c>
      <c r="E2671" s="8">
        <v>124</v>
      </c>
      <c r="F2671" t="s">
        <v>8219</v>
      </c>
      <c r="G2671" t="s">
        <v>8223</v>
      </c>
      <c r="H2671" t="s">
        <v>8245</v>
      </c>
      <c r="I2671" s="12">
        <v>42401.99700231482</v>
      </c>
      <c r="J2671" s="12">
        <v>42341.99700231482</v>
      </c>
      <c r="K2671" t="b">
        <v>0</v>
      </c>
      <c r="L2671">
        <v>3</v>
      </c>
      <c r="M2671" t="b">
        <v>0</v>
      </c>
      <c r="N2671" s="15" t="s">
        <v>8308</v>
      </c>
      <c r="O2671" t="s">
        <v>8344</v>
      </c>
    </row>
    <row r="2672" spans="1:15" ht="48" x14ac:dyDescent="0.2">
      <c r="A2672">
        <v>2650</v>
      </c>
      <c r="B2672" s="3" t="s">
        <v>2650</v>
      </c>
      <c r="C2672" s="3" t="s">
        <v>6760</v>
      </c>
      <c r="D2672" s="6">
        <v>60000</v>
      </c>
      <c r="E2672" s="8">
        <v>358</v>
      </c>
      <c r="F2672" t="s">
        <v>8219</v>
      </c>
      <c r="G2672" t="s">
        <v>8223</v>
      </c>
      <c r="H2672" t="s">
        <v>8245</v>
      </c>
      <c r="I2672" s="12">
        <v>42725.624340277776</v>
      </c>
      <c r="J2672" s="12">
        <v>42695.624340277776</v>
      </c>
      <c r="K2672" t="b">
        <v>0</v>
      </c>
      <c r="L2672">
        <v>5</v>
      </c>
      <c r="M2672" t="b">
        <v>0</v>
      </c>
      <c r="N2672" s="15" t="s">
        <v>8308</v>
      </c>
      <c r="O2672" t="s">
        <v>8344</v>
      </c>
    </row>
    <row r="2673" spans="1:15" ht="48" x14ac:dyDescent="0.2">
      <c r="A2673">
        <v>2651</v>
      </c>
      <c r="B2673" s="3" t="s">
        <v>2651</v>
      </c>
      <c r="C2673" s="3" t="s">
        <v>6761</v>
      </c>
      <c r="D2673" s="6">
        <v>280000</v>
      </c>
      <c r="E2673" s="8">
        <v>5233</v>
      </c>
      <c r="F2673" t="s">
        <v>8219</v>
      </c>
      <c r="G2673" t="s">
        <v>8223</v>
      </c>
      <c r="H2673" t="s">
        <v>8245</v>
      </c>
      <c r="I2673" s="12">
        <v>42355.805659722217</v>
      </c>
      <c r="J2673" s="12">
        <v>42327.805659722217</v>
      </c>
      <c r="K2673" t="b">
        <v>0</v>
      </c>
      <c r="L2673">
        <v>17</v>
      </c>
      <c r="M2673" t="b">
        <v>0</v>
      </c>
      <c r="N2673" s="15" t="s">
        <v>8308</v>
      </c>
      <c r="O2673" t="s">
        <v>8344</v>
      </c>
    </row>
    <row r="2674" spans="1:15" ht="48" x14ac:dyDescent="0.2">
      <c r="A2674">
        <v>2652</v>
      </c>
      <c r="B2674" s="3" t="s">
        <v>2652</v>
      </c>
      <c r="C2674" s="3" t="s">
        <v>6762</v>
      </c>
      <c r="D2674" s="6">
        <v>100000</v>
      </c>
      <c r="E2674" s="8">
        <v>885</v>
      </c>
      <c r="F2674" t="s">
        <v>8219</v>
      </c>
      <c r="G2674" t="s">
        <v>8225</v>
      </c>
      <c r="H2674" t="s">
        <v>8247</v>
      </c>
      <c r="I2674" s="12">
        <v>41983.158854166672</v>
      </c>
      <c r="J2674" s="12">
        <v>41953.158854166672</v>
      </c>
      <c r="K2674" t="b">
        <v>0</v>
      </c>
      <c r="L2674">
        <v>11</v>
      </c>
      <c r="M2674" t="b">
        <v>0</v>
      </c>
      <c r="N2674" s="15" t="s">
        <v>8308</v>
      </c>
      <c r="O2674" t="s">
        <v>8344</v>
      </c>
    </row>
    <row r="2675" spans="1:15" ht="48" x14ac:dyDescent="0.2">
      <c r="A2675">
        <v>2653</v>
      </c>
      <c r="B2675" s="3" t="s">
        <v>2653</v>
      </c>
      <c r="C2675" s="3" t="s">
        <v>6763</v>
      </c>
      <c r="D2675" s="6">
        <v>51000</v>
      </c>
      <c r="E2675" s="8">
        <v>5876</v>
      </c>
      <c r="F2675" t="s">
        <v>8219</v>
      </c>
      <c r="G2675" t="s">
        <v>8223</v>
      </c>
      <c r="H2675" t="s">
        <v>8245</v>
      </c>
      <c r="I2675" s="12">
        <v>41803.166666666664</v>
      </c>
      <c r="J2675" s="12">
        <v>41771.651932870373</v>
      </c>
      <c r="K2675" t="b">
        <v>0</v>
      </c>
      <c r="L2675">
        <v>70</v>
      </c>
      <c r="M2675" t="b">
        <v>0</v>
      </c>
      <c r="N2675" s="15" t="s">
        <v>8308</v>
      </c>
      <c r="O2675" t="s">
        <v>8344</v>
      </c>
    </row>
    <row r="2676" spans="1:15" ht="48" x14ac:dyDescent="0.2">
      <c r="A2676">
        <v>2654</v>
      </c>
      <c r="B2676" s="3" t="s">
        <v>2654</v>
      </c>
      <c r="C2676" s="3" t="s">
        <v>6764</v>
      </c>
      <c r="D2676" s="6">
        <v>100000</v>
      </c>
      <c r="E2676" s="8">
        <v>51</v>
      </c>
      <c r="F2676" t="s">
        <v>8219</v>
      </c>
      <c r="G2676" t="s">
        <v>8223</v>
      </c>
      <c r="H2676" t="s">
        <v>8245</v>
      </c>
      <c r="I2676" s="12">
        <v>42115.559328703705</v>
      </c>
      <c r="J2676" s="12">
        <v>42055.600995370376</v>
      </c>
      <c r="K2676" t="b">
        <v>0</v>
      </c>
      <c r="L2676">
        <v>6</v>
      </c>
      <c r="M2676" t="b">
        <v>0</v>
      </c>
      <c r="N2676" s="15" t="s">
        <v>8308</v>
      </c>
      <c r="O2676" t="s">
        <v>8344</v>
      </c>
    </row>
    <row r="2677" spans="1:15" ht="16" x14ac:dyDescent="0.2">
      <c r="A2677">
        <v>2655</v>
      </c>
      <c r="B2677" s="3" t="s">
        <v>2655</v>
      </c>
      <c r="C2677" s="3" t="s">
        <v>6765</v>
      </c>
      <c r="D2677" s="6">
        <v>15000</v>
      </c>
      <c r="E2677" s="8">
        <v>3155</v>
      </c>
      <c r="F2677" t="s">
        <v>8219</v>
      </c>
      <c r="G2677" t="s">
        <v>8223</v>
      </c>
      <c r="H2677" t="s">
        <v>8245</v>
      </c>
      <c r="I2677" s="12">
        <v>42409.833333333328</v>
      </c>
      <c r="J2677" s="12">
        <v>42381.866284722222</v>
      </c>
      <c r="K2677" t="b">
        <v>0</v>
      </c>
      <c r="L2677">
        <v>43</v>
      </c>
      <c r="M2677" t="b">
        <v>0</v>
      </c>
      <c r="N2677" s="15" t="s">
        <v>8308</v>
      </c>
      <c r="O2677" t="s">
        <v>8344</v>
      </c>
    </row>
    <row r="2678" spans="1:15" ht="32" x14ac:dyDescent="0.2">
      <c r="A2678">
        <v>2656</v>
      </c>
      <c r="B2678" s="3" t="s">
        <v>2656</v>
      </c>
      <c r="C2678" s="3" t="s">
        <v>6766</v>
      </c>
      <c r="D2678" s="6">
        <v>150000</v>
      </c>
      <c r="E2678" s="8">
        <v>17155</v>
      </c>
      <c r="F2678" t="s">
        <v>8219</v>
      </c>
      <c r="G2678" t="s">
        <v>8223</v>
      </c>
      <c r="H2678" t="s">
        <v>8245</v>
      </c>
      <c r="I2678" s="12">
        <v>42806.791666666672</v>
      </c>
      <c r="J2678" s="12">
        <v>42767.688518518517</v>
      </c>
      <c r="K2678" t="b">
        <v>0</v>
      </c>
      <c r="L2678">
        <v>152</v>
      </c>
      <c r="M2678" t="b">
        <v>0</v>
      </c>
      <c r="N2678" s="15" t="s">
        <v>8308</v>
      </c>
      <c r="O2678" t="s">
        <v>8344</v>
      </c>
    </row>
    <row r="2679" spans="1:15" ht="48" x14ac:dyDescent="0.2">
      <c r="A2679">
        <v>2657</v>
      </c>
      <c r="B2679" s="3" t="s">
        <v>2657</v>
      </c>
      <c r="C2679" s="3" t="s">
        <v>6767</v>
      </c>
      <c r="D2679" s="6">
        <v>30000</v>
      </c>
      <c r="E2679" s="8">
        <v>5621.38</v>
      </c>
      <c r="F2679" t="s">
        <v>8219</v>
      </c>
      <c r="G2679" t="s">
        <v>8223</v>
      </c>
      <c r="H2679" t="s">
        <v>8245</v>
      </c>
      <c r="I2679" s="12">
        <v>42585.0625</v>
      </c>
      <c r="J2679" s="12">
        <v>42551.928854166668</v>
      </c>
      <c r="K2679" t="b">
        <v>0</v>
      </c>
      <c r="L2679">
        <v>59</v>
      </c>
      <c r="M2679" t="b">
        <v>0</v>
      </c>
      <c r="N2679" s="15" t="s">
        <v>8308</v>
      </c>
      <c r="O2679" t="s">
        <v>8344</v>
      </c>
    </row>
    <row r="2680" spans="1:15" ht="48" x14ac:dyDescent="0.2">
      <c r="A2680">
        <v>2658</v>
      </c>
      <c r="B2680" s="3" t="s">
        <v>2658</v>
      </c>
      <c r="C2680" s="3" t="s">
        <v>6768</v>
      </c>
      <c r="D2680" s="6">
        <v>98000</v>
      </c>
      <c r="E2680" s="8">
        <v>91</v>
      </c>
      <c r="F2680" t="s">
        <v>8219</v>
      </c>
      <c r="G2680" t="s">
        <v>8223</v>
      </c>
      <c r="H2680" t="s">
        <v>8245</v>
      </c>
      <c r="I2680" s="12">
        <v>42581.884189814817</v>
      </c>
      <c r="J2680" s="12">
        <v>42551.884189814817</v>
      </c>
      <c r="K2680" t="b">
        <v>0</v>
      </c>
      <c r="L2680">
        <v>4</v>
      </c>
      <c r="M2680" t="b">
        <v>0</v>
      </c>
      <c r="N2680" s="15" t="s">
        <v>8308</v>
      </c>
      <c r="O2680" t="s">
        <v>8344</v>
      </c>
    </row>
    <row r="2681" spans="1:15" ht="16" x14ac:dyDescent="0.2">
      <c r="A2681">
        <v>2659</v>
      </c>
      <c r="B2681" s="3" t="s">
        <v>2659</v>
      </c>
      <c r="C2681" s="3" t="s">
        <v>6769</v>
      </c>
      <c r="D2681" s="6">
        <v>49000</v>
      </c>
      <c r="E2681" s="8">
        <v>1333</v>
      </c>
      <c r="F2681" t="s">
        <v>8219</v>
      </c>
      <c r="G2681" t="s">
        <v>8223</v>
      </c>
      <c r="H2681" t="s">
        <v>8245</v>
      </c>
      <c r="I2681" s="12">
        <v>42112.069560185191</v>
      </c>
      <c r="J2681" s="12">
        <v>42082.069560185191</v>
      </c>
      <c r="K2681" t="b">
        <v>0</v>
      </c>
      <c r="L2681">
        <v>10</v>
      </c>
      <c r="M2681" t="b">
        <v>0</v>
      </c>
      <c r="N2681" s="15" t="s">
        <v>8308</v>
      </c>
      <c r="O2681" t="s">
        <v>8344</v>
      </c>
    </row>
    <row r="2682" spans="1:15" ht="48" x14ac:dyDescent="0.2">
      <c r="A2682">
        <v>2660</v>
      </c>
      <c r="B2682" s="3" t="s">
        <v>2660</v>
      </c>
      <c r="C2682" s="3" t="s">
        <v>6770</v>
      </c>
      <c r="D2682" s="6">
        <v>20000</v>
      </c>
      <c r="E2682" s="8">
        <v>19</v>
      </c>
      <c r="F2682" t="s">
        <v>8219</v>
      </c>
      <c r="G2682" t="s">
        <v>8223</v>
      </c>
      <c r="H2682" t="s">
        <v>8245</v>
      </c>
      <c r="I2682" s="12">
        <v>42332.754837962959</v>
      </c>
      <c r="J2682" s="12">
        <v>42272.713171296295</v>
      </c>
      <c r="K2682" t="b">
        <v>0</v>
      </c>
      <c r="L2682">
        <v>5</v>
      </c>
      <c r="M2682" t="b">
        <v>0</v>
      </c>
      <c r="N2682" s="15" t="s">
        <v>8308</v>
      </c>
      <c r="O2682" t="s">
        <v>8344</v>
      </c>
    </row>
    <row r="2683" spans="1:15" ht="48" x14ac:dyDescent="0.2">
      <c r="A2683">
        <v>2661</v>
      </c>
      <c r="B2683" s="3" t="s">
        <v>2661</v>
      </c>
      <c r="C2683" s="3" t="s">
        <v>6771</v>
      </c>
      <c r="D2683" s="6">
        <v>5000</v>
      </c>
      <c r="E2683" s="8">
        <v>5145</v>
      </c>
      <c r="F2683" t="s">
        <v>8218</v>
      </c>
      <c r="G2683" t="s">
        <v>8223</v>
      </c>
      <c r="H2683" t="s">
        <v>8245</v>
      </c>
      <c r="I2683" s="12">
        <v>41572.958449074074</v>
      </c>
      <c r="J2683" s="12">
        <v>41542.958449074074</v>
      </c>
      <c r="K2683" t="b">
        <v>0</v>
      </c>
      <c r="L2683">
        <v>60</v>
      </c>
      <c r="M2683" t="b">
        <v>1</v>
      </c>
      <c r="N2683" s="15" t="s">
        <v>8308</v>
      </c>
      <c r="O2683" t="s">
        <v>8345</v>
      </c>
    </row>
    <row r="2684" spans="1:15" ht="48" x14ac:dyDescent="0.2">
      <c r="A2684">
        <v>2662</v>
      </c>
      <c r="B2684" s="3" t="s">
        <v>2662</v>
      </c>
      <c r="C2684" s="3" t="s">
        <v>6772</v>
      </c>
      <c r="D2684" s="6">
        <v>20000</v>
      </c>
      <c r="E2684" s="8">
        <v>21360</v>
      </c>
      <c r="F2684" t="s">
        <v>8218</v>
      </c>
      <c r="G2684" t="s">
        <v>8223</v>
      </c>
      <c r="H2684" t="s">
        <v>8245</v>
      </c>
      <c r="I2684" s="12">
        <v>42237.746678240743</v>
      </c>
      <c r="J2684" s="12">
        <v>42207.746678240743</v>
      </c>
      <c r="K2684" t="b">
        <v>0</v>
      </c>
      <c r="L2684">
        <v>80</v>
      </c>
      <c r="M2684" t="b">
        <v>1</v>
      </c>
      <c r="N2684" s="15" t="s">
        <v>8308</v>
      </c>
      <c r="O2684" t="s">
        <v>8345</v>
      </c>
    </row>
    <row r="2685" spans="1:15" ht="48" x14ac:dyDescent="0.2">
      <c r="A2685">
        <v>2663</v>
      </c>
      <c r="B2685" s="3" t="s">
        <v>2663</v>
      </c>
      <c r="C2685" s="3" t="s">
        <v>6773</v>
      </c>
      <c r="D2685" s="6">
        <v>20000</v>
      </c>
      <c r="E2685" s="8">
        <v>20919.25</v>
      </c>
      <c r="F2685" t="s">
        <v>8218</v>
      </c>
      <c r="G2685" t="s">
        <v>8228</v>
      </c>
      <c r="H2685" t="s">
        <v>8250</v>
      </c>
      <c r="I2685" s="12">
        <v>42251.625</v>
      </c>
      <c r="J2685" s="12">
        <v>42222.622766203705</v>
      </c>
      <c r="K2685" t="b">
        <v>0</v>
      </c>
      <c r="L2685">
        <v>56</v>
      </c>
      <c r="M2685" t="b">
        <v>1</v>
      </c>
      <c r="N2685" s="15" t="s">
        <v>8308</v>
      </c>
      <c r="O2685" t="s">
        <v>8345</v>
      </c>
    </row>
    <row r="2686" spans="1:15" ht="48" x14ac:dyDescent="0.2">
      <c r="A2686">
        <v>2664</v>
      </c>
      <c r="B2686" s="3" t="s">
        <v>2664</v>
      </c>
      <c r="C2686" s="3" t="s">
        <v>6774</v>
      </c>
      <c r="D2686" s="6">
        <v>17500</v>
      </c>
      <c r="E2686" s="8">
        <v>18100</v>
      </c>
      <c r="F2686" t="s">
        <v>8218</v>
      </c>
      <c r="G2686" t="s">
        <v>8223</v>
      </c>
      <c r="H2686" t="s">
        <v>8245</v>
      </c>
      <c r="I2686" s="12">
        <v>42347.290972222225</v>
      </c>
      <c r="J2686" s="12">
        <v>42313.02542824074</v>
      </c>
      <c r="K2686" t="b">
        <v>0</v>
      </c>
      <c r="L2686">
        <v>104</v>
      </c>
      <c r="M2686" t="b">
        <v>1</v>
      </c>
      <c r="N2686" s="15" t="s">
        <v>8308</v>
      </c>
      <c r="O2686" t="s">
        <v>8345</v>
      </c>
    </row>
    <row r="2687" spans="1:15" ht="48" x14ac:dyDescent="0.2">
      <c r="A2687">
        <v>2665</v>
      </c>
      <c r="B2687" s="3" t="s">
        <v>2665</v>
      </c>
      <c r="C2687" s="3" t="s">
        <v>6775</v>
      </c>
      <c r="D2687" s="6">
        <v>3500</v>
      </c>
      <c r="E2687" s="8">
        <v>4310</v>
      </c>
      <c r="F2687" t="s">
        <v>8218</v>
      </c>
      <c r="G2687" t="s">
        <v>8223</v>
      </c>
      <c r="H2687" t="s">
        <v>8245</v>
      </c>
      <c r="I2687" s="12">
        <v>42128.895532407405</v>
      </c>
      <c r="J2687" s="12">
        <v>42083.895532407405</v>
      </c>
      <c r="K2687" t="b">
        <v>0</v>
      </c>
      <c r="L2687">
        <v>46</v>
      </c>
      <c r="M2687" t="b">
        <v>1</v>
      </c>
      <c r="N2687" s="15" t="s">
        <v>8308</v>
      </c>
      <c r="O2687" t="s">
        <v>8345</v>
      </c>
    </row>
    <row r="2688" spans="1:15" ht="48" x14ac:dyDescent="0.2">
      <c r="A2688">
        <v>2666</v>
      </c>
      <c r="B2688" s="3" t="s">
        <v>2666</v>
      </c>
      <c r="C2688" s="3" t="s">
        <v>6776</v>
      </c>
      <c r="D2688" s="6">
        <v>10000</v>
      </c>
      <c r="E2688" s="8">
        <v>15929.51</v>
      </c>
      <c r="F2688" t="s">
        <v>8218</v>
      </c>
      <c r="G2688" t="s">
        <v>8223</v>
      </c>
      <c r="H2688" t="s">
        <v>8245</v>
      </c>
      <c r="I2688" s="12">
        <v>42272.875</v>
      </c>
      <c r="J2688" s="12">
        <v>42235.764340277776</v>
      </c>
      <c r="K2688" t="b">
        <v>0</v>
      </c>
      <c r="L2688">
        <v>206</v>
      </c>
      <c r="M2688" t="b">
        <v>1</v>
      </c>
      <c r="N2688" s="15" t="s">
        <v>8308</v>
      </c>
      <c r="O2688" t="s">
        <v>8345</v>
      </c>
    </row>
    <row r="2689" spans="1:15" ht="48" x14ac:dyDescent="0.2">
      <c r="A2689">
        <v>2667</v>
      </c>
      <c r="B2689" s="3" t="s">
        <v>2667</v>
      </c>
      <c r="C2689" s="3" t="s">
        <v>6777</v>
      </c>
      <c r="D2689" s="6">
        <v>1500</v>
      </c>
      <c r="E2689" s="8">
        <v>1660</v>
      </c>
      <c r="F2689" t="s">
        <v>8218</v>
      </c>
      <c r="G2689" t="s">
        <v>8223</v>
      </c>
      <c r="H2689" t="s">
        <v>8245</v>
      </c>
      <c r="I2689" s="12">
        <v>42410.926111111112</v>
      </c>
      <c r="J2689" s="12">
        <v>42380.926111111112</v>
      </c>
      <c r="K2689" t="b">
        <v>0</v>
      </c>
      <c r="L2689">
        <v>18</v>
      </c>
      <c r="M2689" t="b">
        <v>1</v>
      </c>
      <c r="N2689" s="15" t="s">
        <v>8308</v>
      </c>
      <c r="O2689" t="s">
        <v>8345</v>
      </c>
    </row>
    <row r="2690" spans="1:15" ht="32" x14ac:dyDescent="0.2">
      <c r="A2690">
        <v>2668</v>
      </c>
      <c r="B2690" s="3" t="s">
        <v>2668</v>
      </c>
      <c r="C2690" s="3" t="s">
        <v>6778</v>
      </c>
      <c r="D2690" s="6">
        <v>1000</v>
      </c>
      <c r="E2690" s="8">
        <v>1707</v>
      </c>
      <c r="F2690" t="s">
        <v>8218</v>
      </c>
      <c r="G2690" t="s">
        <v>8228</v>
      </c>
      <c r="H2690" t="s">
        <v>8250</v>
      </c>
      <c r="I2690" s="12">
        <v>42317.60555555555</v>
      </c>
      <c r="J2690" s="12">
        <v>42275.588715277772</v>
      </c>
      <c r="K2690" t="b">
        <v>0</v>
      </c>
      <c r="L2690">
        <v>28</v>
      </c>
      <c r="M2690" t="b">
        <v>1</v>
      </c>
      <c r="N2690" s="15" t="s">
        <v>8308</v>
      </c>
      <c r="O2690" t="s">
        <v>8345</v>
      </c>
    </row>
    <row r="2691" spans="1:15" ht="48" x14ac:dyDescent="0.2">
      <c r="A2691">
        <v>2669</v>
      </c>
      <c r="B2691" s="3" t="s">
        <v>2669</v>
      </c>
      <c r="C2691" s="3" t="s">
        <v>6779</v>
      </c>
      <c r="D2691" s="6">
        <v>800</v>
      </c>
      <c r="E2691" s="8">
        <v>1001</v>
      </c>
      <c r="F2691" t="s">
        <v>8218</v>
      </c>
      <c r="G2691" t="s">
        <v>8223</v>
      </c>
      <c r="H2691" t="s">
        <v>8245</v>
      </c>
      <c r="I2691" s="12">
        <v>42379.035833333335</v>
      </c>
      <c r="J2691" s="12">
        <v>42319.035833333335</v>
      </c>
      <c r="K2691" t="b">
        <v>0</v>
      </c>
      <c r="L2691">
        <v>11</v>
      </c>
      <c r="M2691" t="b">
        <v>1</v>
      </c>
      <c r="N2691" s="15" t="s">
        <v>8308</v>
      </c>
      <c r="O2691" t="s">
        <v>8345</v>
      </c>
    </row>
    <row r="2692" spans="1:15" ht="48" x14ac:dyDescent="0.2">
      <c r="A2692">
        <v>2670</v>
      </c>
      <c r="B2692" s="3" t="s">
        <v>2670</v>
      </c>
      <c r="C2692" s="3" t="s">
        <v>6780</v>
      </c>
      <c r="D2692" s="6">
        <v>38888</v>
      </c>
      <c r="E2692" s="8">
        <v>2495</v>
      </c>
      <c r="F2692" t="s">
        <v>8220</v>
      </c>
      <c r="G2692" t="s">
        <v>8225</v>
      </c>
      <c r="H2692" t="s">
        <v>8247</v>
      </c>
      <c r="I2692" s="12">
        <v>41849.020601851851</v>
      </c>
      <c r="J2692" s="12">
        <v>41821.020601851851</v>
      </c>
      <c r="K2692" t="b">
        <v>1</v>
      </c>
      <c r="L2692">
        <v>60</v>
      </c>
      <c r="M2692" t="b">
        <v>0</v>
      </c>
      <c r="N2692" s="15" t="s">
        <v>8308</v>
      </c>
      <c r="O2692" t="s">
        <v>8345</v>
      </c>
    </row>
    <row r="2693" spans="1:15" ht="48" x14ac:dyDescent="0.2">
      <c r="A2693">
        <v>2671</v>
      </c>
      <c r="B2693" s="3" t="s">
        <v>2671</v>
      </c>
      <c r="C2693" s="3" t="s">
        <v>6781</v>
      </c>
      <c r="D2693" s="6">
        <v>25000</v>
      </c>
      <c r="E2693" s="8">
        <v>2836</v>
      </c>
      <c r="F2693" t="s">
        <v>8220</v>
      </c>
      <c r="G2693" t="s">
        <v>8223</v>
      </c>
      <c r="H2693" t="s">
        <v>8245</v>
      </c>
      <c r="I2693" s="12">
        <v>41992.818055555559</v>
      </c>
      <c r="J2693" s="12">
        <v>41962.749027777783</v>
      </c>
      <c r="K2693" t="b">
        <v>1</v>
      </c>
      <c r="L2693">
        <v>84</v>
      </c>
      <c r="M2693" t="b">
        <v>0</v>
      </c>
      <c r="N2693" s="15" t="s">
        <v>8308</v>
      </c>
      <c r="O2693" t="s">
        <v>8345</v>
      </c>
    </row>
    <row r="2694" spans="1:15" ht="48" x14ac:dyDescent="0.2">
      <c r="A2694">
        <v>2672</v>
      </c>
      <c r="B2694" s="3" t="s">
        <v>2672</v>
      </c>
      <c r="C2694" s="3" t="s">
        <v>6782</v>
      </c>
      <c r="D2694" s="6">
        <v>10000</v>
      </c>
      <c r="E2694" s="8">
        <v>3319</v>
      </c>
      <c r="F2694" t="s">
        <v>8220</v>
      </c>
      <c r="G2694" t="s">
        <v>8223</v>
      </c>
      <c r="H2694" t="s">
        <v>8245</v>
      </c>
      <c r="I2694" s="12">
        <v>42366.25</v>
      </c>
      <c r="J2694" s="12">
        <v>42344.884143518517</v>
      </c>
      <c r="K2694" t="b">
        <v>1</v>
      </c>
      <c r="L2694">
        <v>47</v>
      </c>
      <c r="M2694" t="b">
        <v>0</v>
      </c>
      <c r="N2694" s="15" t="s">
        <v>8308</v>
      </c>
      <c r="O2694" t="s">
        <v>8345</v>
      </c>
    </row>
    <row r="2695" spans="1:15" ht="48" x14ac:dyDescent="0.2">
      <c r="A2695">
        <v>2673</v>
      </c>
      <c r="B2695" s="3" t="s">
        <v>2673</v>
      </c>
      <c r="C2695" s="3" t="s">
        <v>6783</v>
      </c>
      <c r="D2695" s="6">
        <v>40000</v>
      </c>
      <c r="E2695" s="8">
        <v>11032</v>
      </c>
      <c r="F2695" t="s">
        <v>8220</v>
      </c>
      <c r="G2695" t="s">
        <v>8223</v>
      </c>
      <c r="H2695" t="s">
        <v>8245</v>
      </c>
      <c r="I2695" s="12">
        <v>41941.947916666664</v>
      </c>
      <c r="J2695" s="12">
        <v>41912.541655092595</v>
      </c>
      <c r="K2695" t="b">
        <v>1</v>
      </c>
      <c r="L2695">
        <v>66</v>
      </c>
      <c r="M2695" t="b">
        <v>0</v>
      </c>
      <c r="N2695" s="15" t="s">
        <v>8308</v>
      </c>
      <c r="O2695" t="s">
        <v>8345</v>
      </c>
    </row>
    <row r="2696" spans="1:15" ht="64" x14ac:dyDescent="0.2">
      <c r="A2696">
        <v>2674</v>
      </c>
      <c r="B2696" s="3" t="s">
        <v>2674</v>
      </c>
      <c r="C2696" s="3" t="s">
        <v>6784</v>
      </c>
      <c r="D2696" s="6">
        <v>35000</v>
      </c>
      <c r="E2696" s="8">
        <v>21994</v>
      </c>
      <c r="F2696" t="s">
        <v>8220</v>
      </c>
      <c r="G2696" t="s">
        <v>8223</v>
      </c>
      <c r="H2696" t="s">
        <v>8245</v>
      </c>
      <c r="I2696" s="12">
        <v>42556.207638888889</v>
      </c>
      <c r="J2696" s="12">
        <v>42529.632754629631</v>
      </c>
      <c r="K2696" t="b">
        <v>1</v>
      </c>
      <c r="L2696">
        <v>171</v>
      </c>
      <c r="M2696" t="b">
        <v>0</v>
      </c>
      <c r="N2696" s="15" t="s">
        <v>8308</v>
      </c>
      <c r="O2696" t="s">
        <v>8345</v>
      </c>
    </row>
    <row r="2697" spans="1:15" ht="48" x14ac:dyDescent="0.2">
      <c r="A2697">
        <v>2675</v>
      </c>
      <c r="B2697" s="3" t="s">
        <v>2675</v>
      </c>
      <c r="C2697" s="3" t="s">
        <v>6785</v>
      </c>
      <c r="D2697" s="6">
        <v>25000</v>
      </c>
      <c r="E2697" s="8">
        <v>1897</v>
      </c>
      <c r="F2697" t="s">
        <v>8220</v>
      </c>
      <c r="G2697" t="s">
        <v>8223</v>
      </c>
      <c r="H2697" t="s">
        <v>8245</v>
      </c>
      <c r="I2697" s="12">
        <v>41953.899178240739</v>
      </c>
      <c r="J2697" s="12">
        <v>41923.857511574075</v>
      </c>
      <c r="K2697" t="b">
        <v>1</v>
      </c>
      <c r="L2697">
        <v>29</v>
      </c>
      <c r="M2697" t="b">
        <v>0</v>
      </c>
      <c r="N2697" s="15" t="s">
        <v>8308</v>
      </c>
      <c r="O2697" t="s">
        <v>8345</v>
      </c>
    </row>
    <row r="2698" spans="1:15" ht="48" x14ac:dyDescent="0.2">
      <c r="A2698">
        <v>2676</v>
      </c>
      <c r="B2698" s="3" t="s">
        <v>2676</v>
      </c>
      <c r="C2698" s="3" t="s">
        <v>6786</v>
      </c>
      <c r="D2698" s="6">
        <v>2100</v>
      </c>
      <c r="E2698" s="8">
        <v>1058</v>
      </c>
      <c r="F2698" t="s">
        <v>8220</v>
      </c>
      <c r="G2698" t="s">
        <v>8228</v>
      </c>
      <c r="H2698" t="s">
        <v>8250</v>
      </c>
      <c r="I2698" s="12">
        <v>42512.624699074076</v>
      </c>
      <c r="J2698" s="12">
        <v>42482.624699074076</v>
      </c>
      <c r="K2698" t="b">
        <v>0</v>
      </c>
      <c r="L2698">
        <v>9</v>
      </c>
      <c r="M2698" t="b">
        <v>0</v>
      </c>
      <c r="N2698" s="15" t="s">
        <v>8308</v>
      </c>
      <c r="O2698" t="s">
        <v>8345</v>
      </c>
    </row>
    <row r="2699" spans="1:15" ht="48" x14ac:dyDescent="0.2">
      <c r="A2699">
        <v>2677</v>
      </c>
      <c r="B2699" s="3" t="s">
        <v>2677</v>
      </c>
      <c r="C2699" s="3" t="s">
        <v>6787</v>
      </c>
      <c r="D2699" s="6">
        <v>19500</v>
      </c>
      <c r="E2699" s="8">
        <v>3415</v>
      </c>
      <c r="F2699" t="s">
        <v>8220</v>
      </c>
      <c r="G2699" t="s">
        <v>8223</v>
      </c>
      <c r="H2699" t="s">
        <v>8245</v>
      </c>
      <c r="I2699" s="12">
        <v>41823.029432870368</v>
      </c>
      <c r="J2699" s="12">
        <v>41793.029432870368</v>
      </c>
      <c r="K2699" t="b">
        <v>0</v>
      </c>
      <c r="L2699">
        <v>27</v>
      </c>
      <c r="M2699" t="b">
        <v>0</v>
      </c>
      <c r="N2699" s="15" t="s">
        <v>8308</v>
      </c>
      <c r="O2699" t="s">
        <v>8345</v>
      </c>
    </row>
    <row r="2700" spans="1:15" ht="48" x14ac:dyDescent="0.2">
      <c r="A2700">
        <v>2678</v>
      </c>
      <c r="B2700" s="3" t="s">
        <v>2678</v>
      </c>
      <c r="C2700" s="3" t="s">
        <v>6788</v>
      </c>
      <c r="D2700" s="6">
        <v>8000000</v>
      </c>
      <c r="E2700" s="8">
        <v>1100</v>
      </c>
      <c r="F2700" t="s">
        <v>8220</v>
      </c>
      <c r="G2700" t="s">
        <v>8226</v>
      </c>
      <c r="H2700" t="s">
        <v>8248</v>
      </c>
      <c r="I2700" s="12">
        <v>42271.798206018517</v>
      </c>
      <c r="J2700" s="12">
        <v>42241.798206018517</v>
      </c>
      <c r="K2700" t="b">
        <v>0</v>
      </c>
      <c r="L2700">
        <v>2</v>
      </c>
      <c r="M2700" t="b">
        <v>0</v>
      </c>
      <c r="N2700" s="15" t="s">
        <v>8308</v>
      </c>
      <c r="O2700" t="s">
        <v>8345</v>
      </c>
    </row>
    <row r="2701" spans="1:15" ht="48" x14ac:dyDescent="0.2">
      <c r="A2701">
        <v>2679</v>
      </c>
      <c r="B2701" s="3" t="s">
        <v>2679</v>
      </c>
      <c r="C2701" s="3" t="s">
        <v>6789</v>
      </c>
      <c r="D2701" s="6">
        <v>40000</v>
      </c>
      <c r="E2701" s="8">
        <v>132</v>
      </c>
      <c r="F2701" t="s">
        <v>8220</v>
      </c>
      <c r="G2701" t="s">
        <v>8223</v>
      </c>
      <c r="H2701" t="s">
        <v>8245</v>
      </c>
      <c r="I2701" s="12">
        <v>42063.001087962963</v>
      </c>
      <c r="J2701" s="12">
        <v>42033.001087962963</v>
      </c>
      <c r="K2701" t="b">
        <v>0</v>
      </c>
      <c r="L2701">
        <v>3</v>
      </c>
      <c r="M2701" t="b">
        <v>0</v>
      </c>
      <c r="N2701" s="15" t="s">
        <v>8308</v>
      </c>
      <c r="O2701" t="s">
        <v>8345</v>
      </c>
    </row>
    <row r="2702" spans="1:15" ht="16" x14ac:dyDescent="0.2">
      <c r="A2702">
        <v>2680</v>
      </c>
      <c r="B2702" s="3" t="s">
        <v>2680</v>
      </c>
      <c r="C2702" s="3" t="s">
        <v>6790</v>
      </c>
      <c r="D2702" s="6">
        <v>32000</v>
      </c>
      <c r="E2702" s="8">
        <v>276</v>
      </c>
      <c r="F2702" t="s">
        <v>8220</v>
      </c>
      <c r="G2702" t="s">
        <v>8226</v>
      </c>
      <c r="H2702" t="s">
        <v>8248</v>
      </c>
      <c r="I2702" s="12">
        <v>42466.170034722221</v>
      </c>
      <c r="J2702" s="12">
        <v>42436.211701388893</v>
      </c>
      <c r="K2702" t="b">
        <v>0</v>
      </c>
      <c r="L2702">
        <v>4</v>
      </c>
      <c r="M2702" t="b">
        <v>0</v>
      </c>
      <c r="N2702" s="15" t="s">
        <v>8308</v>
      </c>
      <c r="O2702" t="s">
        <v>8345</v>
      </c>
    </row>
    <row r="2703" spans="1:15" ht="48" x14ac:dyDescent="0.2">
      <c r="A2703">
        <v>2721</v>
      </c>
      <c r="B2703" s="3" t="s">
        <v>2721</v>
      </c>
      <c r="C2703" s="3" t="s">
        <v>6831</v>
      </c>
      <c r="D2703" s="6">
        <v>750</v>
      </c>
      <c r="E2703" s="8">
        <v>10965</v>
      </c>
      <c r="F2703" t="s">
        <v>8218</v>
      </c>
      <c r="G2703" t="s">
        <v>8224</v>
      </c>
      <c r="H2703" t="s">
        <v>8246</v>
      </c>
      <c r="I2703" s="12">
        <v>41523.791666666664</v>
      </c>
      <c r="J2703" s="12">
        <v>41493.543958333335</v>
      </c>
      <c r="K2703" t="b">
        <v>0</v>
      </c>
      <c r="L2703">
        <v>269</v>
      </c>
      <c r="M2703" t="b">
        <v>1</v>
      </c>
      <c r="N2703" s="15" t="s">
        <v>8308</v>
      </c>
      <c r="O2703" t="s">
        <v>8338</v>
      </c>
    </row>
    <row r="2704" spans="1:15" ht="48" x14ac:dyDescent="0.2">
      <c r="A2704">
        <v>2722</v>
      </c>
      <c r="B2704" s="3" t="s">
        <v>2722</v>
      </c>
      <c r="C2704" s="3" t="s">
        <v>6832</v>
      </c>
      <c r="D2704" s="6">
        <v>5000</v>
      </c>
      <c r="E2704" s="8">
        <v>12627</v>
      </c>
      <c r="F2704" t="s">
        <v>8218</v>
      </c>
      <c r="G2704" t="s">
        <v>8223</v>
      </c>
      <c r="H2704" t="s">
        <v>8245</v>
      </c>
      <c r="I2704" s="12">
        <v>42764.857094907406</v>
      </c>
      <c r="J2704" s="12">
        <v>42704.857094907406</v>
      </c>
      <c r="K2704" t="b">
        <v>0</v>
      </c>
      <c r="L2704">
        <v>185</v>
      </c>
      <c r="M2704" t="b">
        <v>1</v>
      </c>
      <c r="N2704" s="15" t="s">
        <v>8308</v>
      </c>
      <c r="O2704" t="s">
        <v>8338</v>
      </c>
    </row>
    <row r="2705" spans="1:15" ht="48" x14ac:dyDescent="0.2">
      <c r="A2705">
        <v>2723</v>
      </c>
      <c r="B2705" s="3" t="s">
        <v>2723</v>
      </c>
      <c r="C2705" s="3" t="s">
        <v>6833</v>
      </c>
      <c r="D2705" s="6">
        <v>12000</v>
      </c>
      <c r="E2705" s="8">
        <v>16806</v>
      </c>
      <c r="F2705" t="s">
        <v>8218</v>
      </c>
      <c r="G2705" t="s">
        <v>8223</v>
      </c>
      <c r="H2705" t="s">
        <v>8245</v>
      </c>
      <c r="I2705" s="12">
        <v>42004.880648148144</v>
      </c>
      <c r="J2705" s="12">
        <v>41944.83898148148</v>
      </c>
      <c r="K2705" t="b">
        <v>0</v>
      </c>
      <c r="L2705">
        <v>176</v>
      </c>
      <c r="M2705" t="b">
        <v>1</v>
      </c>
      <c r="N2705" s="15" t="s">
        <v>8308</v>
      </c>
      <c r="O2705" t="s">
        <v>8338</v>
      </c>
    </row>
    <row r="2706" spans="1:15" ht="48" x14ac:dyDescent="0.2">
      <c r="A2706">
        <v>2724</v>
      </c>
      <c r="B2706" s="3" t="s">
        <v>2724</v>
      </c>
      <c r="C2706" s="3" t="s">
        <v>6834</v>
      </c>
      <c r="D2706" s="6">
        <v>2468</v>
      </c>
      <c r="E2706" s="8">
        <v>7326.88</v>
      </c>
      <c r="F2706" t="s">
        <v>8218</v>
      </c>
      <c r="G2706" t="s">
        <v>8224</v>
      </c>
      <c r="H2706" t="s">
        <v>8246</v>
      </c>
      <c r="I2706" s="12">
        <v>42231.32707175926</v>
      </c>
      <c r="J2706" s="12">
        <v>42199.32707175926</v>
      </c>
      <c r="K2706" t="b">
        <v>0</v>
      </c>
      <c r="L2706">
        <v>1019</v>
      </c>
      <c r="M2706" t="b">
        <v>1</v>
      </c>
      <c r="N2706" s="15" t="s">
        <v>8308</v>
      </c>
      <c r="O2706" t="s">
        <v>8338</v>
      </c>
    </row>
    <row r="2707" spans="1:15" ht="32" x14ac:dyDescent="0.2">
      <c r="A2707">
        <v>2725</v>
      </c>
      <c r="B2707" s="3" t="s">
        <v>2725</v>
      </c>
      <c r="C2707" s="3" t="s">
        <v>6835</v>
      </c>
      <c r="D2707" s="6">
        <v>40000</v>
      </c>
      <c r="E2707" s="8">
        <v>57817</v>
      </c>
      <c r="F2707" t="s">
        <v>8218</v>
      </c>
      <c r="G2707" t="s">
        <v>8228</v>
      </c>
      <c r="H2707" t="s">
        <v>8250</v>
      </c>
      <c r="I2707" s="12">
        <v>42795.744618055556</v>
      </c>
      <c r="J2707" s="12">
        <v>42745.744618055556</v>
      </c>
      <c r="K2707" t="b">
        <v>0</v>
      </c>
      <c r="L2707">
        <v>113</v>
      </c>
      <c r="M2707" t="b">
        <v>1</v>
      </c>
      <c r="N2707" s="15" t="s">
        <v>8308</v>
      </c>
      <c r="O2707" t="s">
        <v>8338</v>
      </c>
    </row>
    <row r="2708" spans="1:15" ht="16" x14ac:dyDescent="0.2">
      <c r="A2708">
        <v>2726</v>
      </c>
      <c r="B2708" s="3" t="s">
        <v>2726</v>
      </c>
      <c r="C2708" s="3" t="s">
        <v>6836</v>
      </c>
      <c r="D2708" s="6">
        <v>100000</v>
      </c>
      <c r="E2708" s="8">
        <v>105745</v>
      </c>
      <c r="F2708" t="s">
        <v>8218</v>
      </c>
      <c r="G2708" t="s">
        <v>8223</v>
      </c>
      <c r="H2708" t="s">
        <v>8245</v>
      </c>
      <c r="I2708" s="12">
        <v>42482.579988425925</v>
      </c>
      <c r="J2708" s="12">
        <v>42452.579988425925</v>
      </c>
      <c r="K2708" t="b">
        <v>0</v>
      </c>
      <c r="L2708">
        <v>404</v>
      </c>
      <c r="M2708" t="b">
        <v>1</v>
      </c>
      <c r="N2708" s="15" t="s">
        <v>8308</v>
      </c>
      <c r="O2708" t="s">
        <v>8338</v>
      </c>
    </row>
    <row r="2709" spans="1:15" ht="48" x14ac:dyDescent="0.2">
      <c r="A2709">
        <v>2727</v>
      </c>
      <c r="B2709" s="3" t="s">
        <v>2727</v>
      </c>
      <c r="C2709" s="3" t="s">
        <v>6837</v>
      </c>
      <c r="D2709" s="6">
        <v>10000</v>
      </c>
      <c r="E2709" s="8">
        <v>49321</v>
      </c>
      <c r="F2709" t="s">
        <v>8218</v>
      </c>
      <c r="G2709" t="s">
        <v>8223</v>
      </c>
      <c r="H2709" t="s">
        <v>8245</v>
      </c>
      <c r="I2709" s="12">
        <v>42223.676655092597</v>
      </c>
      <c r="J2709" s="12">
        <v>42198.676655092597</v>
      </c>
      <c r="K2709" t="b">
        <v>0</v>
      </c>
      <c r="L2709">
        <v>707</v>
      </c>
      <c r="M2709" t="b">
        <v>1</v>
      </c>
      <c r="N2709" s="15" t="s">
        <v>8308</v>
      </c>
      <c r="O2709" t="s">
        <v>8338</v>
      </c>
    </row>
    <row r="2710" spans="1:15" ht="32" x14ac:dyDescent="0.2">
      <c r="A2710">
        <v>2728</v>
      </c>
      <c r="B2710" s="3" t="s">
        <v>2728</v>
      </c>
      <c r="C2710" s="3" t="s">
        <v>6838</v>
      </c>
      <c r="D2710" s="6">
        <v>15000</v>
      </c>
      <c r="E2710" s="8">
        <v>30274</v>
      </c>
      <c r="F2710" t="s">
        <v>8218</v>
      </c>
      <c r="G2710" t="s">
        <v>8223</v>
      </c>
      <c r="H2710" t="s">
        <v>8245</v>
      </c>
      <c r="I2710" s="12">
        <v>42368.59993055556</v>
      </c>
      <c r="J2710" s="12">
        <v>42333.59993055556</v>
      </c>
      <c r="K2710" t="b">
        <v>0</v>
      </c>
      <c r="L2710">
        <v>392</v>
      </c>
      <c r="M2710" t="b">
        <v>1</v>
      </c>
      <c r="N2710" s="15" t="s">
        <v>8308</v>
      </c>
      <c r="O2710" t="s">
        <v>8338</v>
      </c>
    </row>
    <row r="2711" spans="1:15" ht="32" x14ac:dyDescent="0.2">
      <c r="A2711">
        <v>2729</v>
      </c>
      <c r="B2711" s="3" t="s">
        <v>2729</v>
      </c>
      <c r="C2711" s="3" t="s">
        <v>6839</v>
      </c>
      <c r="D2711" s="6">
        <v>7500</v>
      </c>
      <c r="E2711" s="8">
        <v>7833</v>
      </c>
      <c r="F2711" t="s">
        <v>8218</v>
      </c>
      <c r="G2711" t="s">
        <v>8223</v>
      </c>
      <c r="H2711" t="s">
        <v>8245</v>
      </c>
      <c r="I2711" s="12">
        <v>42125.240706018521</v>
      </c>
      <c r="J2711" s="12">
        <v>42095.240706018521</v>
      </c>
      <c r="K2711" t="b">
        <v>0</v>
      </c>
      <c r="L2711">
        <v>23</v>
      </c>
      <c r="M2711" t="b">
        <v>1</v>
      </c>
      <c r="N2711" s="15" t="s">
        <v>8308</v>
      </c>
      <c r="O2711" t="s">
        <v>8338</v>
      </c>
    </row>
    <row r="2712" spans="1:15" ht="32" x14ac:dyDescent="0.2">
      <c r="A2712">
        <v>2730</v>
      </c>
      <c r="B2712" s="3" t="s">
        <v>2730</v>
      </c>
      <c r="C2712" s="3" t="s">
        <v>6840</v>
      </c>
      <c r="D2712" s="6">
        <v>27000</v>
      </c>
      <c r="E2712" s="8">
        <v>45979.01</v>
      </c>
      <c r="F2712" t="s">
        <v>8218</v>
      </c>
      <c r="G2712" t="s">
        <v>8223</v>
      </c>
      <c r="H2712" t="s">
        <v>8245</v>
      </c>
      <c r="I2712" s="12">
        <v>41386.541377314818</v>
      </c>
      <c r="J2712" s="12">
        <v>41351.541377314818</v>
      </c>
      <c r="K2712" t="b">
        <v>0</v>
      </c>
      <c r="L2712">
        <v>682</v>
      </c>
      <c r="M2712" t="b">
        <v>1</v>
      </c>
      <c r="N2712" s="15" t="s">
        <v>8308</v>
      </c>
      <c r="O2712" t="s">
        <v>8338</v>
      </c>
    </row>
    <row r="2713" spans="1:15" ht="48" x14ac:dyDescent="0.2">
      <c r="A2713">
        <v>2731</v>
      </c>
      <c r="B2713" s="3" t="s">
        <v>2731</v>
      </c>
      <c r="C2713" s="3" t="s">
        <v>6841</v>
      </c>
      <c r="D2713" s="6">
        <v>30000</v>
      </c>
      <c r="E2713" s="8">
        <v>31291</v>
      </c>
      <c r="F2713" t="s">
        <v>8218</v>
      </c>
      <c r="G2713" t="s">
        <v>8223</v>
      </c>
      <c r="H2713" t="s">
        <v>8245</v>
      </c>
      <c r="I2713" s="12">
        <v>41930.166666666664</v>
      </c>
      <c r="J2713" s="12">
        <v>41872.525717592594</v>
      </c>
      <c r="K2713" t="b">
        <v>0</v>
      </c>
      <c r="L2713">
        <v>37</v>
      </c>
      <c r="M2713" t="b">
        <v>1</v>
      </c>
      <c r="N2713" s="15" t="s">
        <v>8308</v>
      </c>
      <c r="O2713" t="s">
        <v>8338</v>
      </c>
    </row>
    <row r="2714" spans="1:15" ht="48" x14ac:dyDescent="0.2">
      <c r="A2714">
        <v>2732</v>
      </c>
      <c r="B2714" s="3" t="s">
        <v>2732</v>
      </c>
      <c r="C2714" s="3" t="s">
        <v>6842</v>
      </c>
      <c r="D2714" s="6">
        <v>12000</v>
      </c>
      <c r="E2714" s="8">
        <v>14190</v>
      </c>
      <c r="F2714" t="s">
        <v>8218</v>
      </c>
      <c r="G2714" t="s">
        <v>8223</v>
      </c>
      <c r="H2714" t="s">
        <v>8245</v>
      </c>
      <c r="I2714" s="12">
        <v>41422</v>
      </c>
      <c r="J2714" s="12">
        <v>41389.808194444442</v>
      </c>
      <c r="K2714" t="b">
        <v>0</v>
      </c>
      <c r="L2714">
        <v>146</v>
      </c>
      <c r="M2714" t="b">
        <v>1</v>
      </c>
      <c r="N2714" s="15" t="s">
        <v>8308</v>
      </c>
      <c r="O2714" t="s">
        <v>8338</v>
      </c>
    </row>
    <row r="2715" spans="1:15" ht="48" x14ac:dyDescent="0.2">
      <c r="A2715">
        <v>2733</v>
      </c>
      <c r="B2715" s="3" t="s">
        <v>2733</v>
      </c>
      <c r="C2715" s="3" t="s">
        <v>6843</v>
      </c>
      <c r="D2715" s="6">
        <v>50000</v>
      </c>
      <c r="E2715" s="8">
        <v>53769</v>
      </c>
      <c r="F2715" t="s">
        <v>8218</v>
      </c>
      <c r="G2715" t="s">
        <v>8223</v>
      </c>
      <c r="H2715" t="s">
        <v>8245</v>
      </c>
      <c r="I2715" s="12">
        <v>42104.231180555551</v>
      </c>
      <c r="J2715" s="12">
        <v>42044.272847222222</v>
      </c>
      <c r="K2715" t="b">
        <v>0</v>
      </c>
      <c r="L2715">
        <v>119</v>
      </c>
      <c r="M2715" t="b">
        <v>1</v>
      </c>
      <c r="N2715" s="15" t="s">
        <v>8308</v>
      </c>
      <c r="O2715" t="s">
        <v>8338</v>
      </c>
    </row>
    <row r="2716" spans="1:15" ht="48" x14ac:dyDescent="0.2">
      <c r="A2716">
        <v>2734</v>
      </c>
      <c r="B2716" s="3" t="s">
        <v>2734</v>
      </c>
      <c r="C2716" s="3" t="s">
        <v>6844</v>
      </c>
      <c r="D2716" s="6">
        <v>1</v>
      </c>
      <c r="E2716" s="8">
        <v>22603</v>
      </c>
      <c r="F2716" t="s">
        <v>8218</v>
      </c>
      <c r="G2716" t="s">
        <v>8223</v>
      </c>
      <c r="H2716" t="s">
        <v>8245</v>
      </c>
      <c r="I2716" s="12">
        <v>42656.915972222225</v>
      </c>
      <c r="J2716" s="12">
        <v>42626.668888888889</v>
      </c>
      <c r="K2716" t="b">
        <v>0</v>
      </c>
      <c r="L2716">
        <v>163</v>
      </c>
      <c r="M2716" t="b">
        <v>1</v>
      </c>
      <c r="N2716" s="15" t="s">
        <v>8308</v>
      </c>
      <c r="O2716" t="s">
        <v>8338</v>
      </c>
    </row>
    <row r="2717" spans="1:15" ht="48" x14ac:dyDescent="0.2">
      <c r="A2717">
        <v>2735</v>
      </c>
      <c r="B2717" s="3" t="s">
        <v>2735</v>
      </c>
      <c r="C2717" s="3" t="s">
        <v>6845</v>
      </c>
      <c r="D2717" s="6">
        <v>750</v>
      </c>
      <c r="E2717" s="8">
        <v>7336.01</v>
      </c>
      <c r="F2717" t="s">
        <v>8218</v>
      </c>
      <c r="G2717" t="s">
        <v>8224</v>
      </c>
      <c r="H2717" t="s">
        <v>8246</v>
      </c>
      <c r="I2717" s="12">
        <v>41346.833333333336</v>
      </c>
      <c r="J2717" s="12">
        <v>41316.120949074073</v>
      </c>
      <c r="K2717" t="b">
        <v>0</v>
      </c>
      <c r="L2717">
        <v>339</v>
      </c>
      <c r="M2717" t="b">
        <v>1</v>
      </c>
      <c r="N2717" s="15" t="s">
        <v>8308</v>
      </c>
      <c r="O2717" t="s">
        <v>8338</v>
      </c>
    </row>
    <row r="2718" spans="1:15" ht="64" x14ac:dyDescent="0.2">
      <c r="A2718">
        <v>2736</v>
      </c>
      <c r="B2718" s="3" t="s">
        <v>2736</v>
      </c>
      <c r="C2718" s="3" t="s">
        <v>6846</v>
      </c>
      <c r="D2718" s="6">
        <v>8000</v>
      </c>
      <c r="E2718" s="8">
        <v>9832</v>
      </c>
      <c r="F2718" t="s">
        <v>8218</v>
      </c>
      <c r="G2718" t="s">
        <v>8228</v>
      </c>
      <c r="H2718" t="s">
        <v>8250</v>
      </c>
      <c r="I2718" s="12">
        <v>41752.666354166664</v>
      </c>
      <c r="J2718" s="12">
        <v>41722.666354166664</v>
      </c>
      <c r="K2718" t="b">
        <v>0</v>
      </c>
      <c r="L2718">
        <v>58</v>
      </c>
      <c r="M2718" t="b">
        <v>1</v>
      </c>
      <c r="N2718" s="15" t="s">
        <v>8308</v>
      </c>
      <c r="O2718" t="s">
        <v>8338</v>
      </c>
    </row>
    <row r="2719" spans="1:15" ht="48" x14ac:dyDescent="0.2">
      <c r="A2719">
        <v>2737</v>
      </c>
      <c r="B2719" s="3" t="s">
        <v>2737</v>
      </c>
      <c r="C2719" s="3" t="s">
        <v>6847</v>
      </c>
      <c r="D2719" s="6">
        <v>30000</v>
      </c>
      <c r="E2719" s="8">
        <v>73818.240000000005</v>
      </c>
      <c r="F2719" t="s">
        <v>8218</v>
      </c>
      <c r="G2719" t="s">
        <v>8223</v>
      </c>
      <c r="H2719" t="s">
        <v>8245</v>
      </c>
      <c r="I2719" s="12">
        <v>41654.791666666664</v>
      </c>
      <c r="J2719" s="12">
        <v>41611.917673611111</v>
      </c>
      <c r="K2719" t="b">
        <v>0</v>
      </c>
      <c r="L2719">
        <v>456</v>
      </c>
      <c r="M2719" t="b">
        <v>1</v>
      </c>
      <c r="N2719" s="15" t="s">
        <v>8308</v>
      </c>
      <c r="O2719" t="s">
        <v>8338</v>
      </c>
    </row>
    <row r="2720" spans="1:15" ht="48" x14ac:dyDescent="0.2">
      <c r="A2720">
        <v>2738</v>
      </c>
      <c r="B2720" s="3" t="s">
        <v>2738</v>
      </c>
      <c r="C2720" s="3" t="s">
        <v>6848</v>
      </c>
      <c r="D2720" s="6">
        <v>5000</v>
      </c>
      <c r="E2720" s="8">
        <v>7397</v>
      </c>
      <c r="F2720" t="s">
        <v>8218</v>
      </c>
      <c r="G2720" t="s">
        <v>8223</v>
      </c>
      <c r="H2720" t="s">
        <v>8245</v>
      </c>
      <c r="I2720" s="12">
        <v>42680.143564814818</v>
      </c>
      <c r="J2720" s="12">
        <v>42620.143564814818</v>
      </c>
      <c r="K2720" t="b">
        <v>0</v>
      </c>
      <c r="L2720">
        <v>15</v>
      </c>
      <c r="M2720" t="b">
        <v>1</v>
      </c>
      <c r="N2720" s="15" t="s">
        <v>8308</v>
      </c>
      <c r="O2720" t="s">
        <v>8338</v>
      </c>
    </row>
    <row r="2721" spans="1:15" ht="48" x14ac:dyDescent="0.2">
      <c r="A2721">
        <v>2739</v>
      </c>
      <c r="B2721" s="3" t="s">
        <v>2739</v>
      </c>
      <c r="C2721" s="3" t="s">
        <v>6849</v>
      </c>
      <c r="D2721" s="6">
        <v>1100</v>
      </c>
      <c r="E2721" s="8">
        <v>4225</v>
      </c>
      <c r="F2721" t="s">
        <v>8218</v>
      </c>
      <c r="G2721" t="s">
        <v>8224</v>
      </c>
      <c r="H2721" t="s">
        <v>8246</v>
      </c>
      <c r="I2721" s="12">
        <v>41764.887928240743</v>
      </c>
      <c r="J2721" s="12">
        <v>41719.887928240743</v>
      </c>
      <c r="K2721" t="b">
        <v>0</v>
      </c>
      <c r="L2721">
        <v>191</v>
      </c>
      <c r="M2721" t="b">
        <v>1</v>
      </c>
      <c r="N2721" s="15" t="s">
        <v>8308</v>
      </c>
      <c r="O2721" t="s">
        <v>8338</v>
      </c>
    </row>
    <row r="2722" spans="1:15" ht="32" x14ac:dyDescent="0.2">
      <c r="A2722">
        <v>2740</v>
      </c>
      <c r="B2722" s="3" t="s">
        <v>2740</v>
      </c>
      <c r="C2722" s="3" t="s">
        <v>6850</v>
      </c>
      <c r="D2722" s="6">
        <v>300</v>
      </c>
      <c r="E2722" s="8">
        <v>310</v>
      </c>
      <c r="F2722" t="s">
        <v>8218</v>
      </c>
      <c r="G2722" t="s">
        <v>8223</v>
      </c>
      <c r="H2722" t="s">
        <v>8245</v>
      </c>
      <c r="I2722" s="12">
        <v>42074.99018518519</v>
      </c>
      <c r="J2722" s="12">
        <v>42045.031851851847</v>
      </c>
      <c r="K2722" t="b">
        <v>0</v>
      </c>
      <c r="L2722">
        <v>17</v>
      </c>
      <c r="M2722" t="b">
        <v>1</v>
      </c>
      <c r="N2722" s="15" t="s">
        <v>8308</v>
      </c>
      <c r="O2722" t="s">
        <v>8338</v>
      </c>
    </row>
    <row r="2723" spans="1:15" ht="48" x14ac:dyDescent="0.2">
      <c r="A2723">
        <v>520</v>
      </c>
      <c r="B2723" s="3" t="s">
        <v>521</v>
      </c>
      <c r="C2723" s="3" t="s">
        <v>4630</v>
      </c>
      <c r="D2723" s="6">
        <v>5000</v>
      </c>
      <c r="E2723" s="8">
        <v>5105</v>
      </c>
      <c r="F2723" t="s">
        <v>8218</v>
      </c>
      <c r="G2723" t="s">
        <v>8224</v>
      </c>
      <c r="H2723" t="s">
        <v>8246</v>
      </c>
      <c r="I2723" s="12">
        <v>42348.702094907407</v>
      </c>
      <c r="J2723" s="12">
        <v>42318.702094907407</v>
      </c>
      <c r="K2723" t="b">
        <v>0</v>
      </c>
      <c r="L2723">
        <v>34</v>
      </c>
      <c r="M2723" t="b">
        <v>1</v>
      </c>
      <c r="N2723" s="15" t="s">
        <v>8306</v>
      </c>
      <c r="O2723" t="s">
        <v>8307</v>
      </c>
    </row>
    <row r="2724" spans="1:15" ht="48" x14ac:dyDescent="0.2">
      <c r="A2724">
        <v>521</v>
      </c>
      <c r="B2724" s="3" t="s">
        <v>522</v>
      </c>
      <c r="C2724" s="3" t="s">
        <v>4631</v>
      </c>
      <c r="D2724" s="6">
        <v>5000</v>
      </c>
      <c r="E2724" s="8">
        <v>5232</v>
      </c>
      <c r="F2724" t="s">
        <v>8218</v>
      </c>
      <c r="G2724" t="s">
        <v>8223</v>
      </c>
      <c r="H2724" t="s">
        <v>8245</v>
      </c>
      <c r="I2724" s="12">
        <v>42675.207638888889</v>
      </c>
      <c r="J2724" s="12">
        <v>42646.092812499999</v>
      </c>
      <c r="K2724" t="b">
        <v>0</v>
      </c>
      <c r="L2724">
        <v>56</v>
      </c>
      <c r="M2724" t="b">
        <v>1</v>
      </c>
      <c r="N2724" s="15" t="s">
        <v>8306</v>
      </c>
      <c r="O2724" t="s">
        <v>8307</v>
      </c>
    </row>
    <row r="2725" spans="1:15" ht="48" x14ac:dyDescent="0.2">
      <c r="A2725">
        <v>522</v>
      </c>
      <c r="B2725" s="3" t="s">
        <v>523</v>
      </c>
      <c r="C2725" s="3" t="s">
        <v>4632</v>
      </c>
      <c r="D2725" s="6">
        <v>3000</v>
      </c>
      <c r="E2725" s="8">
        <v>3440</v>
      </c>
      <c r="F2725" t="s">
        <v>8218</v>
      </c>
      <c r="G2725" t="s">
        <v>8223</v>
      </c>
      <c r="H2725" t="s">
        <v>8245</v>
      </c>
      <c r="I2725" s="12">
        <v>42449.999131944445</v>
      </c>
      <c r="J2725" s="12">
        <v>42430.040798611109</v>
      </c>
      <c r="K2725" t="b">
        <v>0</v>
      </c>
      <c r="L2725">
        <v>31</v>
      </c>
      <c r="M2725" t="b">
        <v>1</v>
      </c>
      <c r="N2725" s="15" t="s">
        <v>8306</v>
      </c>
      <c r="O2725" t="s">
        <v>8307</v>
      </c>
    </row>
    <row r="2726" spans="1:15" ht="48" x14ac:dyDescent="0.2">
      <c r="A2726">
        <v>523</v>
      </c>
      <c r="B2726" s="3" t="s">
        <v>524</v>
      </c>
      <c r="C2726" s="3" t="s">
        <v>4633</v>
      </c>
      <c r="D2726" s="6">
        <v>5000</v>
      </c>
      <c r="E2726" s="8">
        <v>6030</v>
      </c>
      <c r="F2726" t="s">
        <v>8218</v>
      </c>
      <c r="G2726" t="s">
        <v>8223</v>
      </c>
      <c r="H2726" t="s">
        <v>8245</v>
      </c>
      <c r="I2726" s="12">
        <v>42268.13282407407</v>
      </c>
      <c r="J2726" s="12">
        <v>42238.13282407407</v>
      </c>
      <c r="K2726" t="b">
        <v>0</v>
      </c>
      <c r="L2726">
        <v>84</v>
      </c>
      <c r="M2726" t="b">
        <v>1</v>
      </c>
      <c r="N2726" s="15" t="s">
        <v>8306</v>
      </c>
      <c r="O2726" t="s">
        <v>8307</v>
      </c>
    </row>
    <row r="2727" spans="1:15" ht="48" x14ac:dyDescent="0.2">
      <c r="A2727">
        <v>524</v>
      </c>
      <c r="B2727" s="3" t="s">
        <v>525</v>
      </c>
      <c r="C2727" s="3" t="s">
        <v>4634</v>
      </c>
      <c r="D2727" s="6">
        <v>3500</v>
      </c>
      <c r="E2727" s="8">
        <v>3803.55</v>
      </c>
      <c r="F2727" t="s">
        <v>8218</v>
      </c>
      <c r="G2727" t="s">
        <v>8224</v>
      </c>
      <c r="H2727" t="s">
        <v>8246</v>
      </c>
      <c r="I2727" s="12">
        <v>42522.717233796298</v>
      </c>
      <c r="J2727" s="12">
        <v>42492.717233796298</v>
      </c>
      <c r="K2727" t="b">
        <v>0</v>
      </c>
      <c r="L2727">
        <v>130</v>
      </c>
      <c r="M2727" t="b">
        <v>1</v>
      </c>
      <c r="N2727" s="15" t="s">
        <v>8306</v>
      </c>
      <c r="O2727" t="s">
        <v>8307</v>
      </c>
    </row>
    <row r="2728" spans="1:15" ht="48" x14ac:dyDescent="0.2">
      <c r="A2728">
        <v>525</v>
      </c>
      <c r="B2728" s="3" t="s">
        <v>526</v>
      </c>
      <c r="C2728" s="3" t="s">
        <v>4635</v>
      </c>
      <c r="D2728" s="6">
        <v>12000</v>
      </c>
      <c r="E2728" s="8">
        <v>12000</v>
      </c>
      <c r="F2728" t="s">
        <v>8218</v>
      </c>
      <c r="G2728" t="s">
        <v>8223</v>
      </c>
      <c r="H2728" t="s">
        <v>8245</v>
      </c>
      <c r="I2728" s="12">
        <v>41895.400937500002</v>
      </c>
      <c r="J2728" s="12">
        <v>41850.400937500002</v>
      </c>
      <c r="K2728" t="b">
        <v>0</v>
      </c>
      <c r="L2728">
        <v>12</v>
      </c>
      <c r="M2728" t="b">
        <v>1</v>
      </c>
      <c r="N2728" s="15" t="s">
        <v>8306</v>
      </c>
      <c r="O2728" t="s">
        <v>8307</v>
      </c>
    </row>
    <row r="2729" spans="1:15" ht="48" x14ac:dyDescent="0.2">
      <c r="A2729">
        <v>526</v>
      </c>
      <c r="B2729" s="3" t="s">
        <v>527</v>
      </c>
      <c r="C2729" s="3" t="s">
        <v>4636</v>
      </c>
      <c r="D2729" s="6">
        <v>1500</v>
      </c>
      <c r="E2729" s="8">
        <v>1710</v>
      </c>
      <c r="F2729" t="s">
        <v>8218</v>
      </c>
      <c r="G2729" t="s">
        <v>8224</v>
      </c>
      <c r="H2729" t="s">
        <v>8246</v>
      </c>
      <c r="I2729" s="12">
        <v>42223.708333333328</v>
      </c>
      <c r="J2729" s="12">
        <v>42192.591944444444</v>
      </c>
      <c r="K2729" t="b">
        <v>0</v>
      </c>
      <c r="L2729">
        <v>23</v>
      </c>
      <c r="M2729" t="b">
        <v>1</v>
      </c>
      <c r="N2729" s="15" t="s">
        <v>8306</v>
      </c>
      <c r="O2729" t="s">
        <v>8307</v>
      </c>
    </row>
    <row r="2730" spans="1:15" ht="48" x14ac:dyDescent="0.2">
      <c r="A2730">
        <v>527</v>
      </c>
      <c r="B2730" s="3" t="s">
        <v>528</v>
      </c>
      <c r="C2730" s="3" t="s">
        <v>4637</v>
      </c>
      <c r="D2730" s="6">
        <v>10000</v>
      </c>
      <c r="E2730" s="8">
        <v>10085</v>
      </c>
      <c r="F2730" t="s">
        <v>8218</v>
      </c>
      <c r="G2730" t="s">
        <v>8223</v>
      </c>
      <c r="H2730" t="s">
        <v>8245</v>
      </c>
      <c r="I2730" s="12">
        <v>42783.670138888891</v>
      </c>
      <c r="J2730" s="12">
        <v>42753.205625000002</v>
      </c>
      <c r="K2730" t="b">
        <v>0</v>
      </c>
      <c r="L2730">
        <v>158</v>
      </c>
      <c r="M2730" t="b">
        <v>1</v>
      </c>
      <c r="N2730" s="15" t="s">
        <v>8306</v>
      </c>
      <c r="O2730" t="s">
        <v>8307</v>
      </c>
    </row>
    <row r="2731" spans="1:15" ht="16" x14ac:dyDescent="0.2">
      <c r="A2731">
        <v>528</v>
      </c>
      <c r="B2731" s="3" t="s">
        <v>529</v>
      </c>
      <c r="C2731" s="3" t="s">
        <v>4638</v>
      </c>
      <c r="D2731" s="6">
        <v>1150</v>
      </c>
      <c r="E2731" s="8">
        <v>1330</v>
      </c>
      <c r="F2731" t="s">
        <v>8218</v>
      </c>
      <c r="G2731" t="s">
        <v>8223</v>
      </c>
      <c r="H2731" t="s">
        <v>8245</v>
      </c>
      <c r="I2731" s="12">
        <v>42176.888888888891</v>
      </c>
      <c r="J2731" s="12">
        <v>42155.920219907406</v>
      </c>
      <c r="K2731" t="b">
        <v>0</v>
      </c>
      <c r="L2731">
        <v>30</v>
      </c>
      <c r="M2731" t="b">
        <v>1</v>
      </c>
      <c r="N2731" s="15" t="s">
        <v>8306</v>
      </c>
      <c r="O2731" t="s">
        <v>8307</v>
      </c>
    </row>
    <row r="2732" spans="1:15" ht="48" x14ac:dyDescent="0.2">
      <c r="A2732">
        <v>529</v>
      </c>
      <c r="B2732" s="3" t="s">
        <v>530</v>
      </c>
      <c r="C2732" s="3" t="s">
        <v>4639</v>
      </c>
      <c r="D2732" s="6">
        <v>1200</v>
      </c>
      <c r="E2732" s="8">
        <v>1565</v>
      </c>
      <c r="F2732" t="s">
        <v>8218</v>
      </c>
      <c r="G2732" t="s">
        <v>8228</v>
      </c>
      <c r="H2732" t="s">
        <v>8250</v>
      </c>
      <c r="I2732" s="12">
        <v>42746.208333333328</v>
      </c>
      <c r="J2732" s="12">
        <v>42725.031180555554</v>
      </c>
      <c r="K2732" t="b">
        <v>0</v>
      </c>
      <c r="L2732">
        <v>18</v>
      </c>
      <c r="M2732" t="b">
        <v>1</v>
      </c>
      <c r="N2732" s="15" t="s">
        <v>8306</v>
      </c>
      <c r="O2732" t="s">
        <v>8307</v>
      </c>
    </row>
    <row r="2733" spans="1:15" ht="48" x14ac:dyDescent="0.2">
      <c r="A2733">
        <v>530</v>
      </c>
      <c r="B2733" s="3" t="s">
        <v>531</v>
      </c>
      <c r="C2733" s="3" t="s">
        <v>4640</v>
      </c>
      <c r="D2733" s="6">
        <v>3405</v>
      </c>
      <c r="E2733" s="8">
        <v>3670</v>
      </c>
      <c r="F2733" t="s">
        <v>8218</v>
      </c>
      <c r="G2733" t="s">
        <v>8223</v>
      </c>
      <c r="H2733" t="s">
        <v>8245</v>
      </c>
      <c r="I2733" s="12">
        <v>42179.083333333328</v>
      </c>
      <c r="J2733" s="12">
        <v>42157.591064814813</v>
      </c>
      <c r="K2733" t="b">
        <v>0</v>
      </c>
      <c r="L2733">
        <v>29</v>
      </c>
      <c r="M2733" t="b">
        <v>1</v>
      </c>
      <c r="N2733" s="15" t="s">
        <v>8306</v>
      </c>
      <c r="O2733" t="s">
        <v>8307</v>
      </c>
    </row>
    <row r="2734" spans="1:15" ht="48" x14ac:dyDescent="0.2">
      <c r="A2734">
        <v>531</v>
      </c>
      <c r="B2734" s="3" t="s">
        <v>532</v>
      </c>
      <c r="C2734" s="3" t="s">
        <v>4641</v>
      </c>
      <c r="D2734" s="6">
        <v>4000</v>
      </c>
      <c r="E2734" s="8">
        <v>4000</v>
      </c>
      <c r="F2734" t="s">
        <v>8218</v>
      </c>
      <c r="G2734" t="s">
        <v>8223</v>
      </c>
      <c r="H2734" t="s">
        <v>8245</v>
      </c>
      <c r="I2734" s="12">
        <v>42721.290972222225</v>
      </c>
      <c r="J2734" s="12">
        <v>42676.065150462964</v>
      </c>
      <c r="K2734" t="b">
        <v>0</v>
      </c>
      <c r="L2734">
        <v>31</v>
      </c>
      <c r="M2734" t="b">
        <v>1</v>
      </c>
      <c r="N2734" s="15" t="s">
        <v>8306</v>
      </c>
      <c r="O2734" t="s">
        <v>8307</v>
      </c>
    </row>
    <row r="2735" spans="1:15" ht="48" x14ac:dyDescent="0.2">
      <c r="A2735">
        <v>532</v>
      </c>
      <c r="B2735" s="3" t="s">
        <v>533</v>
      </c>
      <c r="C2735" s="3" t="s">
        <v>4642</v>
      </c>
      <c r="D2735" s="6">
        <v>10000</v>
      </c>
      <c r="E2735" s="8">
        <v>12325</v>
      </c>
      <c r="F2735" t="s">
        <v>8218</v>
      </c>
      <c r="G2735" t="s">
        <v>8223</v>
      </c>
      <c r="H2735" t="s">
        <v>8245</v>
      </c>
      <c r="I2735" s="12">
        <v>42503.007037037038</v>
      </c>
      <c r="J2735" s="12">
        <v>42473.007037037038</v>
      </c>
      <c r="K2735" t="b">
        <v>0</v>
      </c>
      <c r="L2735">
        <v>173</v>
      </c>
      <c r="M2735" t="b">
        <v>1</v>
      </c>
      <c r="N2735" s="15" t="s">
        <v>8306</v>
      </c>
      <c r="O2735" t="s">
        <v>8307</v>
      </c>
    </row>
    <row r="2736" spans="1:15" ht="48" x14ac:dyDescent="0.2">
      <c r="A2736">
        <v>533</v>
      </c>
      <c r="B2736" s="3" t="s">
        <v>534</v>
      </c>
      <c r="C2736" s="3" t="s">
        <v>4643</v>
      </c>
      <c r="D2736" s="6">
        <v>2000</v>
      </c>
      <c r="E2736" s="8">
        <v>2004</v>
      </c>
      <c r="F2736" t="s">
        <v>8218</v>
      </c>
      <c r="G2736" t="s">
        <v>8224</v>
      </c>
      <c r="H2736" t="s">
        <v>8246</v>
      </c>
      <c r="I2736" s="12">
        <v>42506.43478009259</v>
      </c>
      <c r="J2736" s="12">
        <v>42482.43478009259</v>
      </c>
      <c r="K2736" t="b">
        <v>0</v>
      </c>
      <c r="L2736">
        <v>17</v>
      </c>
      <c r="M2736" t="b">
        <v>1</v>
      </c>
      <c r="N2736" s="15" t="s">
        <v>8306</v>
      </c>
      <c r="O2736" t="s">
        <v>8307</v>
      </c>
    </row>
    <row r="2737" spans="1:15" ht="48" x14ac:dyDescent="0.2">
      <c r="A2737">
        <v>534</v>
      </c>
      <c r="B2737" s="3" t="s">
        <v>535</v>
      </c>
      <c r="C2737" s="3" t="s">
        <v>4644</v>
      </c>
      <c r="D2737" s="6">
        <v>15000</v>
      </c>
      <c r="E2737" s="8">
        <v>15700</v>
      </c>
      <c r="F2737" t="s">
        <v>8218</v>
      </c>
      <c r="G2737" t="s">
        <v>8233</v>
      </c>
      <c r="H2737" t="s">
        <v>8253</v>
      </c>
      <c r="I2737" s="12">
        <v>42309.958333333328</v>
      </c>
      <c r="J2737" s="12">
        <v>42270.810995370368</v>
      </c>
      <c r="K2737" t="b">
        <v>0</v>
      </c>
      <c r="L2737">
        <v>48</v>
      </c>
      <c r="M2737" t="b">
        <v>1</v>
      </c>
      <c r="N2737" s="15" t="s">
        <v>8306</v>
      </c>
      <c r="O2737" t="s">
        <v>8307</v>
      </c>
    </row>
    <row r="2738" spans="1:15" ht="32" x14ac:dyDescent="0.2">
      <c r="A2738">
        <v>535</v>
      </c>
      <c r="B2738" s="3" t="s">
        <v>536</v>
      </c>
      <c r="C2738" s="3" t="s">
        <v>4645</v>
      </c>
      <c r="D2738" s="6">
        <v>2000</v>
      </c>
      <c r="E2738" s="8">
        <v>2050</v>
      </c>
      <c r="F2738" t="s">
        <v>8218</v>
      </c>
      <c r="G2738" t="s">
        <v>8224</v>
      </c>
      <c r="H2738" t="s">
        <v>8246</v>
      </c>
      <c r="I2738" s="12">
        <v>42741.545196759253</v>
      </c>
      <c r="J2738" s="12">
        <v>42711.545196759253</v>
      </c>
      <c r="K2738" t="b">
        <v>0</v>
      </c>
      <c r="L2738">
        <v>59</v>
      </c>
      <c r="M2738" t="b">
        <v>1</v>
      </c>
      <c r="N2738" s="15" t="s">
        <v>8306</v>
      </c>
      <c r="O2738" t="s">
        <v>8307</v>
      </c>
    </row>
    <row r="2739" spans="1:15" ht="48" x14ac:dyDescent="0.2">
      <c r="A2739">
        <v>536</v>
      </c>
      <c r="B2739" s="3" t="s">
        <v>537</v>
      </c>
      <c r="C2739" s="3" t="s">
        <v>4646</v>
      </c>
      <c r="D2739" s="6">
        <v>3300</v>
      </c>
      <c r="E2739" s="8">
        <v>3902.5</v>
      </c>
      <c r="F2739" t="s">
        <v>8218</v>
      </c>
      <c r="G2739" t="s">
        <v>8224</v>
      </c>
      <c r="H2739" t="s">
        <v>8246</v>
      </c>
      <c r="I2739" s="12">
        <v>42219.75</v>
      </c>
      <c r="J2739" s="12">
        <v>42179.344988425932</v>
      </c>
      <c r="K2739" t="b">
        <v>0</v>
      </c>
      <c r="L2739">
        <v>39</v>
      </c>
      <c r="M2739" t="b">
        <v>1</v>
      </c>
      <c r="N2739" s="15" t="s">
        <v>8306</v>
      </c>
      <c r="O2739" t="s">
        <v>8307</v>
      </c>
    </row>
    <row r="2740" spans="1:15" ht="48" x14ac:dyDescent="0.2">
      <c r="A2740">
        <v>537</v>
      </c>
      <c r="B2740" s="3" t="s">
        <v>538</v>
      </c>
      <c r="C2740" s="3" t="s">
        <v>4647</v>
      </c>
      <c r="D2740" s="6">
        <v>2000</v>
      </c>
      <c r="E2740" s="8">
        <v>2410</v>
      </c>
      <c r="F2740" t="s">
        <v>8218</v>
      </c>
      <c r="G2740" t="s">
        <v>8223</v>
      </c>
      <c r="H2740" t="s">
        <v>8245</v>
      </c>
      <c r="I2740" s="12">
        <v>42312.810081018513</v>
      </c>
      <c r="J2740" s="12">
        <v>42282.768414351856</v>
      </c>
      <c r="K2740" t="b">
        <v>0</v>
      </c>
      <c r="L2740">
        <v>59</v>
      </c>
      <c r="M2740" t="b">
        <v>1</v>
      </c>
      <c r="N2740" s="15" t="s">
        <v>8306</v>
      </c>
      <c r="O2740" t="s">
        <v>8307</v>
      </c>
    </row>
    <row r="2741" spans="1:15" ht="48" x14ac:dyDescent="0.2">
      <c r="A2741">
        <v>538</v>
      </c>
      <c r="B2741" s="3" t="s">
        <v>539</v>
      </c>
      <c r="C2741" s="3" t="s">
        <v>4648</v>
      </c>
      <c r="D2741" s="6">
        <v>5000</v>
      </c>
      <c r="E2741" s="8">
        <v>15121</v>
      </c>
      <c r="F2741" t="s">
        <v>8218</v>
      </c>
      <c r="G2741" t="s">
        <v>8223</v>
      </c>
      <c r="H2741" t="s">
        <v>8245</v>
      </c>
      <c r="I2741" s="12">
        <v>42503.794710648144</v>
      </c>
      <c r="J2741" s="12">
        <v>42473.794710648144</v>
      </c>
      <c r="K2741" t="b">
        <v>0</v>
      </c>
      <c r="L2741">
        <v>60</v>
      </c>
      <c r="M2741" t="b">
        <v>1</v>
      </c>
      <c r="N2741" s="15" t="s">
        <v>8306</v>
      </c>
      <c r="O2741" t="s">
        <v>8307</v>
      </c>
    </row>
    <row r="2742" spans="1:15" ht="48" x14ac:dyDescent="0.2">
      <c r="A2742">
        <v>539</v>
      </c>
      <c r="B2742" s="3" t="s">
        <v>540</v>
      </c>
      <c r="C2742" s="3" t="s">
        <v>4649</v>
      </c>
      <c r="D2742" s="6">
        <v>500</v>
      </c>
      <c r="E2742" s="8">
        <v>503.22</v>
      </c>
      <c r="F2742" t="s">
        <v>8218</v>
      </c>
      <c r="G2742" t="s">
        <v>8224</v>
      </c>
      <c r="H2742" t="s">
        <v>8246</v>
      </c>
      <c r="I2742" s="12">
        <v>42556.049849537041</v>
      </c>
      <c r="J2742" s="12">
        <v>42535.049849537041</v>
      </c>
      <c r="K2742" t="b">
        <v>0</v>
      </c>
      <c r="L2742">
        <v>20</v>
      </c>
      <c r="M2742" t="b">
        <v>1</v>
      </c>
      <c r="N2742" s="15" t="s">
        <v>8306</v>
      </c>
      <c r="O2742" t="s">
        <v>8307</v>
      </c>
    </row>
    <row r="2743" spans="1:15" ht="48" x14ac:dyDescent="0.2">
      <c r="A2743">
        <v>1284</v>
      </c>
      <c r="B2743" s="3" t="s">
        <v>1285</v>
      </c>
      <c r="C2743" s="3" t="s">
        <v>5394</v>
      </c>
      <c r="D2743" s="6">
        <v>2000</v>
      </c>
      <c r="E2743" s="8">
        <v>2020</v>
      </c>
      <c r="F2743" t="s">
        <v>8218</v>
      </c>
      <c r="G2743" t="s">
        <v>8223</v>
      </c>
      <c r="H2743" t="s">
        <v>8245</v>
      </c>
      <c r="I2743" s="12">
        <v>42735.707638888889</v>
      </c>
      <c r="J2743" s="12">
        <v>42712.23474537037</v>
      </c>
      <c r="K2743" t="b">
        <v>0</v>
      </c>
      <c r="L2743">
        <v>31</v>
      </c>
      <c r="M2743" t="b">
        <v>1</v>
      </c>
      <c r="N2743" s="15" t="s">
        <v>8306</v>
      </c>
      <c r="O2743" t="s">
        <v>8307</v>
      </c>
    </row>
    <row r="2744" spans="1:15" ht="48" x14ac:dyDescent="0.2">
      <c r="A2744">
        <v>1285</v>
      </c>
      <c r="B2744" s="3" t="s">
        <v>1286</v>
      </c>
      <c r="C2744" s="3" t="s">
        <v>5395</v>
      </c>
      <c r="D2744" s="6">
        <v>2000</v>
      </c>
      <c r="E2744" s="8">
        <v>2033</v>
      </c>
      <c r="F2744" t="s">
        <v>8218</v>
      </c>
      <c r="G2744" t="s">
        <v>8224</v>
      </c>
      <c r="H2744" t="s">
        <v>8246</v>
      </c>
      <c r="I2744" s="12">
        <v>42175.583043981482</v>
      </c>
      <c r="J2744" s="12">
        <v>42160.583043981482</v>
      </c>
      <c r="K2744" t="b">
        <v>0</v>
      </c>
      <c r="L2744">
        <v>63</v>
      </c>
      <c r="M2744" t="b">
        <v>1</v>
      </c>
      <c r="N2744" s="15" t="s">
        <v>8306</v>
      </c>
      <c r="O2744" t="s">
        <v>8307</v>
      </c>
    </row>
    <row r="2745" spans="1:15" ht="48" x14ac:dyDescent="0.2">
      <c r="A2745">
        <v>1286</v>
      </c>
      <c r="B2745" s="3" t="s">
        <v>1287</v>
      </c>
      <c r="C2745" s="3" t="s">
        <v>5396</v>
      </c>
      <c r="D2745" s="6">
        <v>1500</v>
      </c>
      <c r="E2745" s="8">
        <v>1625</v>
      </c>
      <c r="F2745" t="s">
        <v>8218</v>
      </c>
      <c r="G2745" t="s">
        <v>8224</v>
      </c>
      <c r="H2745" t="s">
        <v>8246</v>
      </c>
      <c r="I2745" s="12">
        <v>42052.583333333328</v>
      </c>
      <c r="J2745" s="12">
        <v>42039.384571759263</v>
      </c>
      <c r="K2745" t="b">
        <v>0</v>
      </c>
      <c r="L2745">
        <v>20</v>
      </c>
      <c r="M2745" t="b">
        <v>1</v>
      </c>
      <c r="N2745" s="15" t="s">
        <v>8306</v>
      </c>
      <c r="O2745" t="s">
        <v>8307</v>
      </c>
    </row>
    <row r="2746" spans="1:15" ht="64" x14ac:dyDescent="0.2">
      <c r="A2746">
        <v>1287</v>
      </c>
      <c r="B2746" s="3" t="s">
        <v>1288</v>
      </c>
      <c r="C2746" s="3" t="s">
        <v>5397</v>
      </c>
      <c r="D2746" s="6">
        <v>250</v>
      </c>
      <c r="E2746" s="8">
        <v>605</v>
      </c>
      <c r="F2746" t="s">
        <v>8218</v>
      </c>
      <c r="G2746" t="s">
        <v>8224</v>
      </c>
      <c r="H2746" t="s">
        <v>8246</v>
      </c>
      <c r="I2746" s="12">
        <v>42167.621018518519</v>
      </c>
      <c r="J2746" s="12">
        <v>42107.621018518519</v>
      </c>
      <c r="K2746" t="b">
        <v>0</v>
      </c>
      <c r="L2746">
        <v>25</v>
      </c>
      <c r="M2746" t="b">
        <v>1</v>
      </c>
      <c r="N2746" s="15" t="s">
        <v>8306</v>
      </c>
      <c r="O2746" t="s">
        <v>8307</v>
      </c>
    </row>
    <row r="2747" spans="1:15" ht="48" x14ac:dyDescent="0.2">
      <c r="A2747">
        <v>1288</v>
      </c>
      <c r="B2747" s="3" t="s">
        <v>1289</v>
      </c>
      <c r="C2747" s="3" t="s">
        <v>5398</v>
      </c>
      <c r="D2747" s="6">
        <v>4000</v>
      </c>
      <c r="E2747" s="8">
        <v>4018</v>
      </c>
      <c r="F2747" t="s">
        <v>8218</v>
      </c>
      <c r="G2747" t="s">
        <v>8223</v>
      </c>
      <c r="H2747" t="s">
        <v>8245</v>
      </c>
      <c r="I2747" s="12">
        <v>42592.166666666672</v>
      </c>
      <c r="J2747" s="12">
        <v>42561.154664351852</v>
      </c>
      <c r="K2747" t="b">
        <v>0</v>
      </c>
      <c r="L2747">
        <v>61</v>
      </c>
      <c r="M2747" t="b">
        <v>1</v>
      </c>
      <c r="N2747" s="15" t="s">
        <v>8306</v>
      </c>
      <c r="O2747" t="s">
        <v>8307</v>
      </c>
    </row>
    <row r="2748" spans="1:15" ht="48" x14ac:dyDescent="0.2">
      <c r="A2748">
        <v>1289</v>
      </c>
      <c r="B2748" s="3" t="s">
        <v>1290</v>
      </c>
      <c r="C2748" s="3" t="s">
        <v>5399</v>
      </c>
      <c r="D2748" s="6">
        <v>1500</v>
      </c>
      <c r="E2748" s="8">
        <v>1876</v>
      </c>
      <c r="F2748" t="s">
        <v>8218</v>
      </c>
      <c r="G2748" t="s">
        <v>8223</v>
      </c>
      <c r="H2748" t="s">
        <v>8245</v>
      </c>
      <c r="I2748" s="12">
        <v>42739.134780092587</v>
      </c>
      <c r="J2748" s="12">
        <v>42709.134780092587</v>
      </c>
      <c r="K2748" t="b">
        <v>0</v>
      </c>
      <c r="L2748">
        <v>52</v>
      </c>
      <c r="M2748" t="b">
        <v>1</v>
      </c>
      <c r="N2748" s="15" t="s">
        <v>8306</v>
      </c>
      <c r="O2748" t="s">
        <v>8307</v>
      </c>
    </row>
    <row r="2749" spans="1:15" ht="32" x14ac:dyDescent="0.2">
      <c r="A2749">
        <v>1290</v>
      </c>
      <c r="B2749" s="3" t="s">
        <v>1291</v>
      </c>
      <c r="C2749" s="3" t="s">
        <v>5400</v>
      </c>
      <c r="D2749" s="6">
        <v>3500</v>
      </c>
      <c r="E2749" s="8">
        <v>3800</v>
      </c>
      <c r="F2749" t="s">
        <v>8218</v>
      </c>
      <c r="G2749" t="s">
        <v>8223</v>
      </c>
      <c r="H2749" t="s">
        <v>8245</v>
      </c>
      <c r="I2749" s="12">
        <v>42117.290972222225</v>
      </c>
      <c r="J2749" s="12">
        <v>42086.614942129629</v>
      </c>
      <c r="K2749" t="b">
        <v>0</v>
      </c>
      <c r="L2749">
        <v>86</v>
      </c>
      <c r="M2749" t="b">
        <v>1</v>
      </c>
      <c r="N2749" s="15" t="s">
        <v>8306</v>
      </c>
      <c r="O2749" t="s">
        <v>8307</v>
      </c>
    </row>
    <row r="2750" spans="1:15" ht="48" x14ac:dyDescent="0.2">
      <c r="A2750">
        <v>1291</v>
      </c>
      <c r="B2750" s="3" t="s">
        <v>1292</v>
      </c>
      <c r="C2750" s="3" t="s">
        <v>5401</v>
      </c>
      <c r="D2750" s="6">
        <v>3000</v>
      </c>
      <c r="E2750" s="8">
        <v>4371</v>
      </c>
      <c r="F2750" t="s">
        <v>8218</v>
      </c>
      <c r="G2750" t="s">
        <v>8223</v>
      </c>
      <c r="H2750" t="s">
        <v>8245</v>
      </c>
      <c r="I2750" s="12">
        <v>42101.291666666672</v>
      </c>
      <c r="J2750" s="12">
        <v>42064.652673611112</v>
      </c>
      <c r="K2750" t="b">
        <v>0</v>
      </c>
      <c r="L2750">
        <v>42</v>
      </c>
      <c r="M2750" t="b">
        <v>1</v>
      </c>
      <c r="N2750" s="15" t="s">
        <v>8306</v>
      </c>
      <c r="O2750" t="s">
        <v>8307</v>
      </c>
    </row>
    <row r="2751" spans="1:15" ht="48" x14ac:dyDescent="0.2">
      <c r="A2751">
        <v>1292</v>
      </c>
      <c r="B2751" s="3" t="s">
        <v>1293</v>
      </c>
      <c r="C2751" s="3" t="s">
        <v>5402</v>
      </c>
      <c r="D2751" s="6">
        <v>1700</v>
      </c>
      <c r="E2751" s="8">
        <v>1870</v>
      </c>
      <c r="F2751" t="s">
        <v>8218</v>
      </c>
      <c r="G2751" t="s">
        <v>8224</v>
      </c>
      <c r="H2751" t="s">
        <v>8246</v>
      </c>
      <c r="I2751" s="12">
        <v>42283.957638888889</v>
      </c>
      <c r="J2751" s="12">
        <v>42256.764212962968</v>
      </c>
      <c r="K2751" t="b">
        <v>0</v>
      </c>
      <c r="L2751">
        <v>52</v>
      </c>
      <c r="M2751" t="b">
        <v>1</v>
      </c>
      <c r="N2751" s="15" t="s">
        <v>8306</v>
      </c>
      <c r="O2751" t="s">
        <v>8307</v>
      </c>
    </row>
    <row r="2752" spans="1:15" ht="48" x14ac:dyDescent="0.2">
      <c r="A2752">
        <v>1293</v>
      </c>
      <c r="B2752" s="3" t="s">
        <v>1294</v>
      </c>
      <c r="C2752" s="3" t="s">
        <v>5403</v>
      </c>
      <c r="D2752" s="6">
        <v>15000</v>
      </c>
      <c r="E2752" s="8">
        <v>15335</v>
      </c>
      <c r="F2752" t="s">
        <v>8218</v>
      </c>
      <c r="G2752" t="s">
        <v>8223</v>
      </c>
      <c r="H2752" t="s">
        <v>8245</v>
      </c>
      <c r="I2752" s="12">
        <v>42322.742719907401</v>
      </c>
      <c r="J2752" s="12">
        <v>42292.701053240744</v>
      </c>
      <c r="K2752" t="b">
        <v>0</v>
      </c>
      <c r="L2752">
        <v>120</v>
      </c>
      <c r="M2752" t="b">
        <v>1</v>
      </c>
      <c r="N2752" s="15" t="s">
        <v>8306</v>
      </c>
      <c r="O2752" t="s">
        <v>8307</v>
      </c>
    </row>
    <row r="2753" spans="1:15" ht="48" x14ac:dyDescent="0.2">
      <c r="A2753">
        <v>1294</v>
      </c>
      <c r="B2753" s="3" t="s">
        <v>1295</v>
      </c>
      <c r="C2753" s="3" t="s">
        <v>5404</v>
      </c>
      <c r="D2753" s="6">
        <v>500</v>
      </c>
      <c r="E2753" s="8">
        <v>610</v>
      </c>
      <c r="F2753" t="s">
        <v>8218</v>
      </c>
      <c r="G2753" t="s">
        <v>8224</v>
      </c>
      <c r="H2753" t="s">
        <v>8246</v>
      </c>
      <c r="I2753" s="12">
        <v>42296.458333333328</v>
      </c>
      <c r="J2753" s="12">
        <v>42278.453668981485</v>
      </c>
      <c r="K2753" t="b">
        <v>0</v>
      </c>
      <c r="L2753">
        <v>22</v>
      </c>
      <c r="M2753" t="b">
        <v>1</v>
      </c>
      <c r="N2753" s="15" t="s">
        <v>8306</v>
      </c>
      <c r="O2753" t="s">
        <v>8307</v>
      </c>
    </row>
    <row r="2754" spans="1:15" ht="48" x14ac:dyDescent="0.2">
      <c r="A2754">
        <v>1295</v>
      </c>
      <c r="B2754" s="3" t="s">
        <v>1296</v>
      </c>
      <c r="C2754" s="3" t="s">
        <v>5405</v>
      </c>
      <c r="D2754" s="6">
        <v>2500</v>
      </c>
      <c r="E2754" s="8">
        <v>2549</v>
      </c>
      <c r="F2754" t="s">
        <v>8218</v>
      </c>
      <c r="G2754" t="s">
        <v>8224</v>
      </c>
      <c r="H2754" t="s">
        <v>8246</v>
      </c>
      <c r="I2754" s="12">
        <v>42214.708333333328</v>
      </c>
      <c r="J2754" s="12">
        <v>42184.572881944448</v>
      </c>
      <c r="K2754" t="b">
        <v>0</v>
      </c>
      <c r="L2754">
        <v>64</v>
      </c>
      <c r="M2754" t="b">
        <v>1</v>
      </c>
      <c r="N2754" s="15" t="s">
        <v>8306</v>
      </c>
      <c r="O2754" t="s">
        <v>8307</v>
      </c>
    </row>
    <row r="2755" spans="1:15" ht="48" x14ac:dyDescent="0.2">
      <c r="A2755">
        <v>1296</v>
      </c>
      <c r="B2755" s="3" t="s">
        <v>1297</v>
      </c>
      <c r="C2755" s="3" t="s">
        <v>5406</v>
      </c>
      <c r="D2755" s="6">
        <v>850</v>
      </c>
      <c r="E2755" s="8">
        <v>1200</v>
      </c>
      <c r="F2755" t="s">
        <v>8218</v>
      </c>
      <c r="G2755" t="s">
        <v>8224</v>
      </c>
      <c r="H2755" t="s">
        <v>8246</v>
      </c>
      <c r="I2755" s="12">
        <v>42443.008946759262</v>
      </c>
      <c r="J2755" s="12">
        <v>42423.050613425927</v>
      </c>
      <c r="K2755" t="b">
        <v>0</v>
      </c>
      <c r="L2755">
        <v>23</v>
      </c>
      <c r="M2755" t="b">
        <v>1</v>
      </c>
      <c r="N2755" s="15" t="s">
        <v>8306</v>
      </c>
      <c r="O2755" t="s">
        <v>8307</v>
      </c>
    </row>
    <row r="2756" spans="1:15" ht="48" x14ac:dyDescent="0.2">
      <c r="A2756">
        <v>1297</v>
      </c>
      <c r="B2756" s="3" t="s">
        <v>1298</v>
      </c>
      <c r="C2756" s="3" t="s">
        <v>5407</v>
      </c>
      <c r="D2756" s="6">
        <v>20000</v>
      </c>
      <c r="E2756" s="8">
        <v>21905</v>
      </c>
      <c r="F2756" t="s">
        <v>8218</v>
      </c>
      <c r="G2756" t="s">
        <v>8223</v>
      </c>
      <c r="H2756" t="s">
        <v>8245</v>
      </c>
      <c r="I2756" s="12">
        <v>42491.747199074074</v>
      </c>
      <c r="J2756" s="12">
        <v>42461.747199074074</v>
      </c>
      <c r="K2756" t="b">
        <v>0</v>
      </c>
      <c r="L2756">
        <v>238</v>
      </c>
      <c r="M2756" t="b">
        <v>1</v>
      </c>
      <c r="N2756" s="15" t="s">
        <v>8306</v>
      </c>
      <c r="O2756" t="s">
        <v>8307</v>
      </c>
    </row>
    <row r="2757" spans="1:15" ht="48" x14ac:dyDescent="0.2">
      <c r="A2757">
        <v>1298</v>
      </c>
      <c r="B2757" s="3" t="s">
        <v>1299</v>
      </c>
      <c r="C2757" s="3" t="s">
        <v>5408</v>
      </c>
      <c r="D2757" s="6">
        <v>2000</v>
      </c>
      <c r="E2757" s="8">
        <v>2093</v>
      </c>
      <c r="F2757" t="s">
        <v>8218</v>
      </c>
      <c r="G2757" t="s">
        <v>8224</v>
      </c>
      <c r="H2757" t="s">
        <v>8246</v>
      </c>
      <c r="I2757" s="12">
        <v>42488.680925925932</v>
      </c>
      <c r="J2757" s="12">
        <v>42458.680925925932</v>
      </c>
      <c r="K2757" t="b">
        <v>0</v>
      </c>
      <c r="L2757">
        <v>33</v>
      </c>
      <c r="M2757" t="b">
        <v>1</v>
      </c>
      <c r="N2757" s="15" t="s">
        <v>8306</v>
      </c>
      <c r="O2757" t="s">
        <v>8307</v>
      </c>
    </row>
    <row r="2758" spans="1:15" ht="48" x14ac:dyDescent="0.2">
      <c r="A2758">
        <v>1299</v>
      </c>
      <c r="B2758" s="3" t="s">
        <v>1300</v>
      </c>
      <c r="C2758" s="3" t="s">
        <v>5409</v>
      </c>
      <c r="D2758" s="6">
        <v>3500</v>
      </c>
      <c r="E2758" s="8">
        <v>4340</v>
      </c>
      <c r="F2758" t="s">
        <v>8218</v>
      </c>
      <c r="G2758" t="s">
        <v>8223</v>
      </c>
      <c r="H2758" t="s">
        <v>8245</v>
      </c>
      <c r="I2758" s="12">
        <v>42199.814340277779</v>
      </c>
      <c r="J2758" s="12">
        <v>42169.814340277779</v>
      </c>
      <c r="K2758" t="b">
        <v>0</v>
      </c>
      <c r="L2758">
        <v>32</v>
      </c>
      <c r="M2758" t="b">
        <v>1</v>
      </c>
      <c r="N2758" s="15" t="s">
        <v>8306</v>
      </c>
      <c r="O2758" t="s">
        <v>8307</v>
      </c>
    </row>
    <row r="2759" spans="1:15" ht="48" x14ac:dyDescent="0.2">
      <c r="A2759">
        <v>1300</v>
      </c>
      <c r="B2759" s="3" t="s">
        <v>1301</v>
      </c>
      <c r="C2759" s="3" t="s">
        <v>5410</v>
      </c>
      <c r="D2759" s="6">
        <v>3000</v>
      </c>
      <c r="E2759" s="8">
        <v>4050</v>
      </c>
      <c r="F2759" t="s">
        <v>8218</v>
      </c>
      <c r="G2759" t="s">
        <v>8223</v>
      </c>
      <c r="H2759" t="s">
        <v>8245</v>
      </c>
      <c r="I2759" s="12">
        <v>42522.789583333331</v>
      </c>
      <c r="J2759" s="12">
        <v>42483.675208333334</v>
      </c>
      <c r="K2759" t="b">
        <v>0</v>
      </c>
      <c r="L2759">
        <v>24</v>
      </c>
      <c r="M2759" t="b">
        <v>1</v>
      </c>
      <c r="N2759" s="15" t="s">
        <v>8306</v>
      </c>
      <c r="O2759" t="s">
        <v>8307</v>
      </c>
    </row>
    <row r="2760" spans="1:15" ht="48" x14ac:dyDescent="0.2">
      <c r="A2760">
        <v>1301</v>
      </c>
      <c r="B2760" s="3" t="s">
        <v>1302</v>
      </c>
      <c r="C2760" s="3" t="s">
        <v>5411</v>
      </c>
      <c r="D2760" s="6">
        <v>2000</v>
      </c>
      <c r="E2760" s="8">
        <v>2055</v>
      </c>
      <c r="F2760" t="s">
        <v>8218</v>
      </c>
      <c r="G2760" t="s">
        <v>8223</v>
      </c>
      <c r="H2760" t="s">
        <v>8245</v>
      </c>
      <c r="I2760" s="12">
        <v>42206.125</v>
      </c>
      <c r="J2760" s="12">
        <v>42195.749745370369</v>
      </c>
      <c r="K2760" t="b">
        <v>0</v>
      </c>
      <c r="L2760">
        <v>29</v>
      </c>
      <c r="M2760" t="b">
        <v>1</v>
      </c>
      <c r="N2760" s="15" t="s">
        <v>8306</v>
      </c>
      <c r="O2760" t="s">
        <v>8307</v>
      </c>
    </row>
    <row r="2761" spans="1:15" ht="48" x14ac:dyDescent="0.2">
      <c r="A2761">
        <v>1302</v>
      </c>
      <c r="B2761" s="3" t="s">
        <v>1303</v>
      </c>
      <c r="C2761" s="3" t="s">
        <v>5412</v>
      </c>
      <c r="D2761" s="6">
        <v>2500</v>
      </c>
      <c r="E2761" s="8">
        <v>2500</v>
      </c>
      <c r="F2761" t="s">
        <v>8218</v>
      </c>
      <c r="G2761" t="s">
        <v>8223</v>
      </c>
      <c r="H2761" t="s">
        <v>8245</v>
      </c>
      <c r="I2761" s="12">
        <v>42705.099664351852</v>
      </c>
      <c r="J2761" s="12">
        <v>42675.057997685188</v>
      </c>
      <c r="K2761" t="b">
        <v>0</v>
      </c>
      <c r="L2761">
        <v>50</v>
      </c>
      <c r="M2761" t="b">
        <v>1</v>
      </c>
      <c r="N2761" s="15" t="s">
        <v>8306</v>
      </c>
      <c r="O2761" t="s">
        <v>8307</v>
      </c>
    </row>
    <row r="2762" spans="1:15" ht="32" x14ac:dyDescent="0.2">
      <c r="A2762">
        <v>1303</v>
      </c>
      <c r="B2762" s="3" t="s">
        <v>1304</v>
      </c>
      <c r="C2762" s="3" t="s">
        <v>5413</v>
      </c>
      <c r="D2762" s="6">
        <v>3500</v>
      </c>
      <c r="E2762" s="8">
        <v>4559.13</v>
      </c>
      <c r="F2762" t="s">
        <v>8218</v>
      </c>
      <c r="G2762" t="s">
        <v>8224</v>
      </c>
      <c r="H2762" t="s">
        <v>8246</v>
      </c>
      <c r="I2762" s="12">
        <v>42582.458333333328</v>
      </c>
      <c r="J2762" s="12">
        <v>42566.441203703704</v>
      </c>
      <c r="K2762" t="b">
        <v>0</v>
      </c>
      <c r="L2762">
        <v>108</v>
      </c>
      <c r="M2762" t="b">
        <v>1</v>
      </c>
      <c r="N2762" s="15" t="s">
        <v>8306</v>
      </c>
      <c r="O2762" t="s">
        <v>8307</v>
      </c>
    </row>
    <row r="2763" spans="1:15" ht="48" x14ac:dyDescent="0.2">
      <c r="A2763">
        <v>2701</v>
      </c>
      <c r="B2763" s="3" t="s">
        <v>2701</v>
      </c>
      <c r="C2763" s="3" t="s">
        <v>6811</v>
      </c>
      <c r="D2763" s="6">
        <v>3400</v>
      </c>
      <c r="E2763" s="8">
        <v>1570</v>
      </c>
      <c r="F2763" t="s">
        <v>8221</v>
      </c>
      <c r="G2763" t="s">
        <v>8240</v>
      </c>
      <c r="H2763" t="s">
        <v>8248</v>
      </c>
      <c r="I2763" s="12">
        <v>42832.733032407406</v>
      </c>
      <c r="J2763" s="12">
        <v>42801.774699074071</v>
      </c>
      <c r="K2763" t="b">
        <v>0</v>
      </c>
      <c r="L2763">
        <v>46</v>
      </c>
      <c r="M2763" t="b">
        <v>0</v>
      </c>
      <c r="N2763" s="15" t="s">
        <v>8306</v>
      </c>
      <c r="O2763" t="s">
        <v>8346</v>
      </c>
    </row>
    <row r="2764" spans="1:15" ht="48" x14ac:dyDescent="0.2">
      <c r="A2764">
        <v>2702</v>
      </c>
      <c r="B2764" s="3" t="s">
        <v>2702</v>
      </c>
      <c r="C2764" s="3" t="s">
        <v>6812</v>
      </c>
      <c r="D2764" s="6">
        <v>10000</v>
      </c>
      <c r="E2764" s="8">
        <v>3441</v>
      </c>
      <c r="F2764" t="s">
        <v>8221</v>
      </c>
      <c r="G2764" t="s">
        <v>8223</v>
      </c>
      <c r="H2764" t="s">
        <v>8245</v>
      </c>
      <c r="I2764" s="12">
        <v>42830.760150462964</v>
      </c>
      <c r="J2764" s="12">
        <v>42800.801817129628</v>
      </c>
      <c r="K2764" t="b">
        <v>1</v>
      </c>
      <c r="L2764">
        <v>26</v>
      </c>
      <c r="M2764" t="b">
        <v>0</v>
      </c>
      <c r="N2764" s="15" t="s">
        <v>8306</v>
      </c>
      <c r="O2764" t="s">
        <v>8346</v>
      </c>
    </row>
    <row r="2765" spans="1:15" ht="32" x14ac:dyDescent="0.2">
      <c r="A2765">
        <v>2703</v>
      </c>
      <c r="B2765" s="3" t="s">
        <v>2703</v>
      </c>
      <c r="C2765" s="3" t="s">
        <v>6813</v>
      </c>
      <c r="D2765" s="6">
        <v>40000</v>
      </c>
      <c r="E2765" s="8">
        <v>41500</v>
      </c>
      <c r="F2765" t="s">
        <v>8221</v>
      </c>
      <c r="G2765" t="s">
        <v>8237</v>
      </c>
      <c r="H2765" t="s">
        <v>8255</v>
      </c>
      <c r="I2765" s="12">
        <v>42816.648495370369</v>
      </c>
      <c r="J2765" s="12">
        <v>42756.690162037034</v>
      </c>
      <c r="K2765" t="b">
        <v>0</v>
      </c>
      <c r="L2765">
        <v>45</v>
      </c>
      <c r="M2765" t="b">
        <v>0</v>
      </c>
      <c r="N2765" s="15" t="s">
        <v>8306</v>
      </c>
      <c r="O2765" t="s">
        <v>8346</v>
      </c>
    </row>
    <row r="2766" spans="1:15" ht="48" x14ac:dyDescent="0.2">
      <c r="A2766">
        <v>2704</v>
      </c>
      <c r="B2766" s="3" t="s">
        <v>2704</v>
      </c>
      <c r="C2766" s="3" t="s">
        <v>6814</v>
      </c>
      <c r="D2766" s="6">
        <v>19000</v>
      </c>
      <c r="E2766" s="8">
        <v>1145</v>
      </c>
      <c r="F2766" t="s">
        <v>8221</v>
      </c>
      <c r="G2766" t="s">
        <v>8223</v>
      </c>
      <c r="H2766" t="s">
        <v>8245</v>
      </c>
      <c r="I2766" s="12">
        <v>42830.820763888885</v>
      </c>
      <c r="J2766" s="12">
        <v>42787.862430555557</v>
      </c>
      <c r="K2766" t="b">
        <v>0</v>
      </c>
      <c r="L2766">
        <v>7</v>
      </c>
      <c r="M2766" t="b">
        <v>0</v>
      </c>
      <c r="N2766" s="15" t="s">
        <v>8306</v>
      </c>
      <c r="O2766" t="s">
        <v>8346</v>
      </c>
    </row>
    <row r="2767" spans="1:15" ht="32" x14ac:dyDescent="0.2">
      <c r="A2767">
        <v>2705</v>
      </c>
      <c r="B2767" s="3" t="s">
        <v>2705</v>
      </c>
      <c r="C2767" s="3" t="s">
        <v>6815</v>
      </c>
      <c r="D2767" s="6">
        <v>16500</v>
      </c>
      <c r="E2767" s="8">
        <v>1739</v>
      </c>
      <c r="F2767" t="s">
        <v>8221</v>
      </c>
      <c r="G2767" t="s">
        <v>8223</v>
      </c>
      <c r="H2767" t="s">
        <v>8245</v>
      </c>
      <c r="I2767" s="12">
        <v>42818.874513888892</v>
      </c>
      <c r="J2767" s="12">
        <v>42773.916180555556</v>
      </c>
      <c r="K2767" t="b">
        <v>0</v>
      </c>
      <c r="L2767">
        <v>8</v>
      </c>
      <c r="M2767" t="b">
        <v>0</v>
      </c>
      <c r="N2767" s="15" t="s">
        <v>8306</v>
      </c>
      <c r="O2767" t="s">
        <v>8346</v>
      </c>
    </row>
    <row r="2768" spans="1:15" ht="48" x14ac:dyDescent="0.2">
      <c r="A2768">
        <v>2706</v>
      </c>
      <c r="B2768" s="3" t="s">
        <v>2706</v>
      </c>
      <c r="C2768" s="3" t="s">
        <v>6816</v>
      </c>
      <c r="D2768" s="6">
        <v>35000</v>
      </c>
      <c r="E2768" s="8">
        <v>39304</v>
      </c>
      <c r="F2768" t="s">
        <v>8218</v>
      </c>
      <c r="G2768" t="s">
        <v>8223</v>
      </c>
      <c r="H2768" t="s">
        <v>8245</v>
      </c>
      <c r="I2768" s="12">
        <v>41928.290972222225</v>
      </c>
      <c r="J2768" s="12">
        <v>41899.294942129629</v>
      </c>
      <c r="K2768" t="b">
        <v>1</v>
      </c>
      <c r="L2768">
        <v>263</v>
      </c>
      <c r="M2768" t="b">
        <v>1</v>
      </c>
      <c r="N2768" s="15" t="s">
        <v>8306</v>
      </c>
      <c r="O2768" t="s">
        <v>8346</v>
      </c>
    </row>
    <row r="2769" spans="1:15" ht="48" x14ac:dyDescent="0.2">
      <c r="A2769">
        <v>2707</v>
      </c>
      <c r="B2769" s="3" t="s">
        <v>2707</v>
      </c>
      <c r="C2769" s="3" t="s">
        <v>6817</v>
      </c>
      <c r="D2769" s="6">
        <v>8000</v>
      </c>
      <c r="E2769" s="8">
        <v>28067.57</v>
      </c>
      <c r="F2769" t="s">
        <v>8218</v>
      </c>
      <c r="G2769" t="s">
        <v>8223</v>
      </c>
      <c r="H2769" t="s">
        <v>8245</v>
      </c>
      <c r="I2769" s="12">
        <v>41421.290972222225</v>
      </c>
      <c r="J2769" s="12">
        <v>41391.782905092594</v>
      </c>
      <c r="K2769" t="b">
        <v>1</v>
      </c>
      <c r="L2769">
        <v>394</v>
      </c>
      <c r="M2769" t="b">
        <v>1</v>
      </c>
      <c r="N2769" s="15" t="s">
        <v>8306</v>
      </c>
      <c r="O2769" t="s">
        <v>8346</v>
      </c>
    </row>
    <row r="2770" spans="1:15" ht="48" x14ac:dyDescent="0.2">
      <c r="A2770">
        <v>2708</v>
      </c>
      <c r="B2770" s="3" t="s">
        <v>2708</v>
      </c>
      <c r="C2770" s="3" t="s">
        <v>6818</v>
      </c>
      <c r="D2770" s="6">
        <v>20000</v>
      </c>
      <c r="E2770" s="8">
        <v>46643.07</v>
      </c>
      <c r="F2770" t="s">
        <v>8218</v>
      </c>
      <c r="G2770" t="s">
        <v>8224</v>
      </c>
      <c r="H2770" t="s">
        <v>8246</v>
      </c>
      <c r="I2770" s="12">
        <v>42572.698217592595</v>
      </c>
      <c r="J2770" s="12">
        <v>42512.698217592595</v>
      </c>
      <c r="K2770" t="b">
        <v>1</v>
      </c>
      <c r="L2770">
        <v>1049</v>
      </c>
      <c r="M2770" t="b">
        <v>1</v>
      </c>
      <c r="N2770" s="15" t="s">
        <v>8306</v>
      </c>
      <c r="O2770" t="s">
        <v>8346</v>
      </c>
    </row>
    <row r="2771" spans="1:15" ht="48" x14ac:dyDescent="0.2">
      <c r="A2771">
        <v>2709</v>
      </c>
      <c r="B2771" s="3" t="s">
        <v>2709</v>
      </c>
      <c r="C2771" s="3" t="s">
        <v>6819</v>
      </c>
      <c r="D2771" s="6">
        <v>50000</v>
      </c>
      <c r="E2771" s="8">
        <v>50803</v>
      </c>
      <c r="F2771" t="s">
        <v>8218</v>
      </c>
      <c r="G2771" t="s">
        <v>8223</v>
      </c>
      <c r="H2771" t="s">
        <v>8245</v>
      </c>
      <c r="I2771" s="12">
        <v>42647.165972222225</v>
      </c>
      <c r="J2771" s="12">
        <v>42612.149780092594</v>
      </c>
      <c r="K2771" t="b">
        <v>1</v>
      </c>
      <c r="L2771">
        <v>308</v>
      </c>
      <c r="M2771" t="b">
        <v>1</v>
      </c>
      <c r="N2771" s="15" t="s">
        <v>8306</v>
      </c>
      <c r="O2771" t="s">
        <v>8346</v>
      </c>
    </row>
    <row r="2772" spans="1:15" ht="32" x14ac:dyDescent="0.2">
      <c r="A2772">
        <v>2710</v>
      </c>
      <c r="B2772" s="3" t="s">
        <v>2710</v>
      </c>
      <c r="C2772" s="3" t="s">
        <v>6820</v>
      </c>
      <c r="D2772" s="6">
        <v>60000</v>
      </c>
      <c r="E2772" s="8">
        <v>92340.21</v>
      </c>
      <c r="F2772" t="s">
        <v>8218</v>
      </c>
      <c r="G2772" t="s">
        <v>8223</v>
      </c>
      <c r="H2772" t="s">
        <v>8245</v>
      </c>
      <c r="I2772" s="12">
        <v>41860.083333333336</v>
      </c>
      <c r="J2772" s="12">
        <v>41828.229490740741</v>
      </c>
      <c r="K2772" t="b">
        <v>1</v>
      </c>
      <c r="L2772">
        <v>1088</v>
      </c>
      <c r="M2772" t="b">
        <v>1</v>
      </c>
      <c r="N2772" s="15" t="s">
        <v>8306</v>
      </c>
      <c r="O2772" t="s">
        <v>8346</v>
      </c>
    </row>
    <row r="2773" spans="1:15" ht="48" x14ac:dyDescent="0.2">
      <c r="A2773">
        <v>2711</v>
      </c>
      <c r="B2773" s="3" t="s">
        <v>2711</v>
      </c>
      <c r="C2773" s="3" t="s">
        <v>6821</v>
      </c>
      <c r="D2773" s="6">
        <v>3910</v>
      </c>
      <c r="E2773" s="8">
        <v>3938</v>
      </c>
      <c r="F2773" t="s">
        <v>8218</v>
      </c>
      <c r="G2773" t="s">
        <v>8224</v>
      </c>
      <c r="H2773" t="s">
        <v>8246</v>
      </c>
      <c r="I2773" s="12">
        <v>41810.917361111111</v>
      </c>
      <c r="J2773" s="12">
        <v>41780.745254629634</v>
      </c>
      <c r="K2773" t="b">
        <v>1</v>
      </c>
      <c r="L2773">
        <v>73</v>
      </c>
      <c r="M2773" t="b">
        <v>1</v>
      </c>
      <c r="N2773" s="15" t="s">
        <v>8306</v>
      </c>
      <c r="O2773" t="s">
        <v>8346</v>
      </c>
    </row>
    <row r="2774" spans="1:15" ht="48" x14ac:dyDescent="0.2">
      <c r="A2774">
        <v>2712</v>
      </c>
      <c r="B2774" s="3" t="s">
        <v>2712</v>
      </c>
      <c r="C2774" s="3" t="s">
        <v>6822</v>
      </c>
      <c r="D2774" s="6">
        <v>5500</v>
      </c>
      <c r="E2774" s="8">
        <v>7226</v>
      </c>
      <c r="F2774" t="s">
        <v>8218</v>
      </c>
      <c r="G2774" t="s">
        <v>8223</v>
      </c>
      <c r="H2774" t="s">
        <v>8245</v>
      </c>
      <c r="I2774" s="12">
        <v>41468.75</v>
      </c>
      <c r="J2774" s="12">
        <v>41432.062037037038</v>
      </c>
      <c r="K2774" t="b">
        <v>1</v>
      </c>
      <c r="L2774">
        <v>143</v>
      </c>
      <c r="M2774" t="b">
        <v>1</v>
      </c>
      <c r="N2774" s="15" t="s">
        <v>8306</v>
      </c>
      <c r="O2774" t="s">
        <v>8346</v>
      </c>
    </row>
    <row r="2775" spans="1:15" ht="48" x14ac:dyDescent="0.2">
      <c r="A2775">
        <v>2713</v>
      </c>
      <c r="B2775" s="3" t="s">
        <v>2713</v>
      </c>
      <c r="C2775" s="3" t="s">
        <v>6823</v>
      </c>
      <c r="D2775" s="6">
        <v>150000</v>
      </c>
      <c r="E2775" s="8">
        <v>153362</v>
      </c>
      <c r="F2775" t="s">
        <v>8218</v>
      </c>
      <c r="G2775" t="s">
        <v>8223</v>
      </c>
      <c r="H2775" t="s">
        <v>8245</v>
      </c>
      <c r="I2775" s="12">
        <v>42362.653749999998</v>
      </c>
      <c r="J2775" s="12">
        <v>42322.653749999998</v>
      </c>
      <c r="K2775" t="b">
        <v>1</v>
      </c>
      <c r="L2775">
        <v>1420</v>
      </c>
      <c r="M2775" t="b">
        <v>1</v>
      </c>
      <c r="N2775" s="15" t="s">
        <v>8306</v>
      </c>
      <c r="O2775" t="s">
        <v>8346</v>
      </c>
    </row>
    <row r="2776" spans="1:15" ht="32" x14ac:dyDescent="0.2">
      <c r="A2776">
        <v>2714</v>
      </c>
      <c r="B2776" s="3" t="s">
        <v>2714</v>
      </c>
      <c r="C2776" s="3" t="s">
        <v>6824</v>
      </c>
      <c r="D2776" s="6">
        <v>25000</v>
      </c>
      <c r="E2776" s="8">
        <v>29089</v>
      </c>
      <c r="F2776" t="s">
        <v>8218</v>
      </c>
      <c r="G2776" t="s">
        <v>8223</v>
      </c>
      <c r="H2776" t="s">
        <v>8245</v>
      </c>
      <c r="I2776" s="12">
        <v>42657.958333333328</v>
      </c>
      <c r="J2776" s="12">
        <v>42629.655046296291</v>
      </c>
      <c r="K2776" t="b">
        <v>1</v>
      </c>
      <c r="L2776">
        <v>305</v>
      </c>
      <c r="M2776" t="b">
        <v>1</v>
      </c>
      <c r="N2776" s="15" t="s">
        <v>8306</v>
      </c>
      <c r="O2776" t="s">
        <v>8346</v>
      </c>
    </row>
    <row r="2777" spans="1:15" ht="48" x14ac:dyDescent="0.2">
      <c r="A2777">
        <v>2715</v>
      </c>
      <c r="B2777" s="3" t="s">
        <v>2715</v>
      </c>
      <c r="C2777" s="3" t="s">
        <v>6825</v>
      </c>
      <c r="D2777" s="6">
        <v>12000</v>
      </c>
      <c r="E2777" s="8">
        <v>31754.69</v>
      </c>
      <c r="F2777" t="s">
        <v>8218</v>
      </c>
      <c r="G2777" t="s">
        <v>8223</v>
      </c>
      <c r="H2777" t="s">
        <v>8245</v>
      </c>
      <c r="I2777" s="12">
        <v>42421.398472222223</v>
      </c>
      <c r="J2777" s="12">
        <v>42387.398472222223</v>
      </c>
      <c r="K2777" t="b">
        <v>1</v>
      </c>
      <c r="L2777">
        <v>551</v>
      </c>
      <c r="M2777" t="b">
        <v>1</v>
      </c>
      <c r="N2777" s="15" t="s">
        <v>8306</v>
      </c>
      <c r="O2777" t="s">
        <v>8346</v>
      </c>
    </row>
    <row r="2778" spans="1:15" ht="64" x14ac:dyDescent="0.2">
      <c r="A2778">
        <v>2716</v>
      </c>
      <c r="B2778" s="3" t="s">
        <v>2716</v>
      </c>
      <c r="C2778" s="3" t="s">
        <v>6826</v>
      </c>
      <c r="D2778" s="6">
        <v>10000</v>
      </c>
      <c r="E2778" s="8">
        <v>11998.01</v>
      </c>
      <c r="F2778" t="s">
        <v>8218</v>
      </c>
      <c r="G2778" t="s">
        <v>8235</v>
      </c>
      <c r="H2778" t="s">
        <v>8248</v>
      </c>
      <c r="I2778" s="12">
        <v>42285.333252314813</v>
      </c>
      <c r="J2778" s="12">
        <v>42255.333252314813</v>
      </c>
      <c r="K2778" t="b">
        <v>1</v>
      </c>
      <c r="L2778">
        <v>187</v>
      </c>
      <c r="M2778" t="b">
        <v>1</v>
      </c>
      <c r="N2778" s="15" t="s">
        <v>8306</v>
      </c>
      <c r="O2778" t="s">
        <v>8346</v>
      </c>
    </row>
    <row r="2779" spans="1:15" ht="48" x14ac:dyDescent="0.2">
      <c r="A2779">
        <v>2717</v>
      </c>
      <c r="B2779" s="3" t="s">
        <v>2717</v>
      </c>
      <c r="C2779" s="3" t="s">
        <v>6827</v>
      </c>
      <c r="D2779" s="6">
        <v>25000</v>
      </c>
      <c r="E2779" s="8">
        <v>30026</v>
      </c>
      <c r="F2779" t="s">
        <v>8218</v>
      </c>
      <c r="G2779" t="s">
        <v>8223</v>
      </c>
      <c r="H2779" t="s">
        <v>8245</v>
      </c>
      <c r="I2779" s="12">
        <v>41979.956585648149</v>
      </c>
      <c r="J2779" s="12">
        <v>41934.914918981485</v>
      </c>
      <c r="K2779" t="b">
        <v>1</v>
      </c>
      <c r="L2779">
        <v>325</v>
      </c>
      <c r="M2779" t="b">
        <v>1</v>
      </c>
      <c r="N2779" s="15" t="s">
        <v>8306</v>
      </c>
      <c r="O2779" t="s">
        <v>8346</v>
      </c>
    </row>
    <row r="2780" spans="1:15" ht="48" x14ac:dyDescent="0.2">
      <c r="A2780">
        <v>2718</v>
      </c>
      <c r="B2780" s="3" t="s">
        <v>2718</v>
      </c>
      <c r="C2780" s="3" t="s">
        <v>6828</v>
      </c>
      <c r="D2780" s="6">
        <v>18000</v>
      </c>
      <c r="E2780" s="8">
        <v>18645</v>
      </c>
      <c r="F2780" t="s">
        <v>8218</v>
      </c>
      <c r="G2780" t="s">
        <v>8223</v>
      </c>
      <c r="H2780" t="s">
        <v>8245</v>
      </c>
      <c r="I2780" s="12">
        <v>42493.958333333328</v>
      </c>
      <c r="J2780" s="12">
        <v>42465.596585648149</v>
      </c>
      <c r="K2780" t="b">
        <v>1</v>
      </c>
      <c r="L2780">
        <v>148</v>
      </c>
      <c r="M2780" t="b">
        <v>1</v>
      </c>
      <c r="N2780" s="15" t="s">
        <v>8306</v>
      </c>
      <c r="O2780" t="s">
        <v>8346</v>
      </c>
    </row>
    <row r="2781" spans="1:15" ht="48" x14ac:dyDescent="0.2">
      <c r="A2781">
        <v>2719</v>
      </c>
      <c r="B2781" s="3" t="s">
        <v>2719</v>
      </c>
      <c r="C2781" s="3" t="s">
        <v>6829</v>
      </c>
      <c r="D2781" s="6">
        <v>6000</v>
      </c>
      <c r="E2781" s="8">
        <v>6530</v>
      </c>
      <c r="F2781" t="s">
        <v>8218</v>
      </c>
      <c r="G2781" t="s">
        <v>8223</v>
      </c>
      <c r="H2781" t="s">
        <v>8245</v>
      </c>
      <c r="I2781" s="12">
        <v>42477.989513888882</v>
      </c>
      <c r="J2781" s="12">
        <v>42418.031180555554</v>
      </c>
      <c r="K2781" t="b">
        <v>0</v>
      </c>
      <c r="L2781">
        <v>69</v>
      </c>
      <c r="M2781" t="b">
        <v>1</v>
      </c>
      <c r="N2781" s="15" t="s">
        <v>8306</v>
      </c>
      <c r="O2781" t="s">
        <v>8346</v>
      </c>
    </row>
    <row r="2782" spans="1:15" ht="48" x14ac:dyDescent="0.2">
      <c r="A2782">
        <v>2720</v>
      </c>
      <c r="B2782" s="3" t="s">
        <v>2720</v>
      </c>
      <c r="C2782" s="3" t="s">
        <v>6830</v>
      </c>
      <c r="D2782" s="6">
        <v>25000</v>
      </c>
      <c r="E2782" s="8">
        <v>29531</v>
      </c>
      <c r="F2782" t="s">
        <v>8218</v>
      </c>
      <c r="G2782" t="s">
        <v>8223</v>
      </c>
      <c r="H2782" t="s">
        <v>8245</v>
      </c>
      <c r="I2782" s="12">
        <v>42685.507557870369</v>
      </c>
      <c r="J2782" s="12">
        <v>42655.465891203698</v>
      </c>
      <c r="K2782" t="b">
        <v>0</v>
      </c>
      <c r="L2782">
        <v>173</v>
      </c>
      <c r="M2782" t="b">
        <v>1</v>
      </c>
      <c r="N2782" s="15" t="s">
        <v>8306</v>
      </c>
      <c r="O2782" t="s">
        <v>8346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2">
        <v>42047.291666666672</v>
      </c>
      <c r="J2783" s="12">
        <v>42018.94159722222</v>
      </c>
      <c r="K2783" t="b">
        <v>0</v>
      </c>
      <c r="L2783">
        <v>28</v>
      </c>
      <c r="M2783" t="b">
        <v>1</v>
      </c>
      <c r="N2783" s="15" t="s">
        <v>8306</v>
      </c>
      <c r="O2783" t="s">
        <v>8307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2">
        <v>42052.207638888889</v>
      </c>
      <c r="J2784" s="12">
        <v>42026.924976851849</v>
      </c>
      <c r="K2784" t="b">
        <v>0</v>
      </c>
      <c r="L2784">
        <v>18</v>
      </c>
      <c r="M2784" t="b">
        <v>1</v>
      </c>
      <c r="N2784" s="15" t="s">
        <v>8306</v>
      </c>
      <c r="O2784" t="s">
        <v>8307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2">
        <v>42117.535254629634</v>
      </c>
      <c r="J2785" s="12">
        <v>42103.535254629634</v>
      </c>
      <c r="K2785" t="b">
        <v>0</v>
      </c>
      <c r="L2785">
        <v>61</v>
      </c>
      <c r="M2785" t="b">
        <v>1</v>
      </c>
      <c r="N2785" s="15" t="s">
        <v>8306</v>
      </c>
      <c r="O2785" t="s">
        <v>8307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2">
        <v>41941.787534722222</v>
      </c>
      <c r="J2786" s="12">
        <v>41920.787534722222</v>
      </c>
      <c r="K2786" t="b">
        <v>0</v>
      </c>
      <c r="L2786">
        <v>108</v>
      </c>
      <c r="M2786" t="b">
        <v>1</v>
      </c>
      <c r="N2786" s="15" t="s">
        <v>8306</v>
      </c>
      <c r="O2786" t="s">
        <v>8307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2">
        <v>42587.875</v>
      </c>
      <c r="J2787" s="12">
        <v>42558.189432870371</v>
      </c>
      <c r="K2787" t="b">
        <v>0</v>
      </c>
      <c r="L2787">
        <v>142</v>
      </c>
      <c r="M2787" t="b">
        <v>1</v>
      </c>
      <c r="N2787" s="15" t="s">
        <v>8306</v>
      </c>
      <c r="O2787" t="s">
        <v>8307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2">
        <v>41829.569212962961</v>
      </c>
      <c r="J2788" s="12">
        <v>41815.569212962961</v>
      </c>
      <c r="K2788" t="b">
        <v>0</v>
      </c>
      <c r="L2788">
        <v>74</v>
      </c>
      <c r="M2788" t="b">
        <v>1</v>
      </c>
      <c r="N2788" s="15" t="s">
        <v>8306</v>
      </c>
      <c r="O2788" t="s">
        <v>8307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2">
        <v>41838.198518518519</v>
      </c>
      <c r="J2789" s="12">
        <v>41808.198518518519</v>
      </c>
      <c r="K2789" t="b">
        <v>0</v>
      </c>
      <c r="L2789">
        <v>38</v>
      </c>
      <c r="M2789" t="b">
        <v>1</v>
      </c>
      <c r="N2789" s="15" t="s">
        <v>8306</v>
      </c>
      <c r="O2789" t="s">
        <v>8307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2">
        <v>42580.701886574068</v>
      </c>
      <c r="J2790" s="12">
        <v>42550.701886574068</v>
      </c>
      <c r="K2790" t="b">
        <v>0</v>
      </c>
      <c r="L2790">
        <v>20</v>
      </c>
      <c r="M2790" t="b">
        <v>1</v>
      </c>
      <c r="N2790" s="15" t="s">
        <v>8306</v>
      </c>
      <c r="O2790" t="s">
        <v>8307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2">
        <v>42075.166666666672</v>
      </c>
      <c r="J2791" s="12">
        <v>42056.013124999998</v>
      </c>
      <c r="K2791" t="b">
        <v>0</v>
      </c>
      <c r="L2791">
        <v>24</v>
      </c>
      <c r="M2791" t="b">
        <v>1</v>
      </c>
      <c r="N2791" s="15" t="s">
        <v>8306</v>
      </c>
      <c r="O2791" t="s">
        <v>8307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2">
        <v>42046.938692129625</v>
      </c>
      <c r="J2792" s="12">
        <v>42016.938692129625</v>
      </c>
      <c r="K2792" t="b">
        <v>0</v>
      </c>
      <c r="L2792">
        <v>66</v>
      </c>
      <c r="M2792" t="b">
        <v>1</v>
      </c>
      <c r="N2792" s="15" t="s">
        <v>8306</v>
      </c>
      <c r="O2792" t="s">
        <v>8307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2">
        <v>42622.166666666672</v>
      </c>
      <c r="J2793" s="12">
        <v>42591.899988425925</v>
      </c>
      <c r="K2793" t="b">
        <v>0</v>
      </c>
      <c r="L2793">
        <v>28</v>
      </c>
      <c r="M2793" t="b">
        <v>1</v>
      </c>
      <c r="N2793" s="15" t="s">
        <v>8306</v>
      </c>
      <c r="O2793" t="s">
        <v>8307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2">
        <v>42228.231006944443</v>
      </c>
      <c r="J2794" s="12">
        <v>42183.231006944443</v>
      </c>
      <c r="K2794" t="b">
        <v>0</v>
      </c>
      <c r="L2794">
        <v>24</v>
      </c>
      <c r="M2794" t="b">
        <v>1</v>
      </c>
      <c r="N2794" s="15" t="s">
        <v>8306</v>
      </c>
      <c r="O2794" t="s">
        <v>8307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2">
        <v>42206.419039351851</v>
      </c>
      <c r="J2795" s="12">
        <v>42176.419039351851</v>
      </c>
      <c r="K2795" t="b">
        <v>0</v>
      </c>
      <c r="L2795">
        <v>73</v>
      </c>
      <c r="M2795" t="b">
        <v>1</v>
      </c>
      <c r="N2795" s="15" t="s">
        <v>8306</v>
      </c>
      <c r="O2795" t="s">
        <v>8307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2">
        <v>42432.791666666672</v>
      </c>
      <c r="J2796" s="12">
        <v>42416.691655092596</v>
      </c>
      <c r="K2796" t="b">
        <v>0</v>
      </c>
      <c r="L2796">
        <v>3</v>
      </c>
      <c r="M2796" t="b">
        <v>1</v>
      </c>
      <c r="N2796" s="15" t="s">
        <v>8306</v>
      </c>
      <c r="O2796" t="s">
        <v>8307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2">
        <v>41796.958333333336</v>
      </c>
      <c r="J2797" s="12">
        <v>41780.525937500002</v>
      </c>
      <c r="K2797" t="b">
        <v>0</v>
      </c>
      <c r="L2797">
        <v>20</v>
      </c>
      <c r="M2797" t="b">
        <v>1</v>
      </c>
      <c r="N2797" s="15" t="s">
        <v>8306</v>
      </c>
      <c r="O2797" t="s">
        <v>8307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2">
        <v>41825.528101851851</v>
      </c>
      <c r="J2798" s="12">
        <v>41795.528101851851</v>
      </c>
      <c r="K2798" t="b">
        <v>0</v>
      </c>
      <c r="L2798">
        <v>21</v>
      </c>
      <c r="M2798" t="b">
        <v>1</v>
      </c>
      <c r="N2798" s="15" t="s">
        <v>8306</v>
      </c>
      <c r="O2798" t="s">
        <v>8307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2">
        <v>41828.94027777778</v>
      </c>
      <c r="J2799" s="12">
        <v>41798.94027777778</v>
      </c>
      <c r="K2799" t="b">
        <v>0</v>
      </c>
      <c r="L2799">
        <v>94</v>
      </c>
      <c r="M2799" t="b">
        <v>1</v>
      </c>
      <c r="N2799" s="15" t="s">
        <v>8306</v>
      </c>
      <c r="O2799" t="s">
        <v>8307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2">
        <v>42216.666666666672</v>
      </c>
      <c r="J2800" s="12">
        <v>42201.675011574072</v>
      </c>
      <c r="K2800" t="b">
        <v>0</v>
      </c>
      <c r="L2800">
        <v>139</v>
      </c>
      <c r="M2800" t="b">
        <v>1</v>
      </c>
      <c r="N2800" s="15" t="s">
        <v>8306</v>
      </c>
      <c r="O2800" t="s">
        <v>8307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2">
        <v>42538.666666666672</v>
      </c>
      <c r="J2801" s="12">
        <v>42507.264699074076</v>
      </c>
      <c r="K2801" t="b">
        <v>0</v>
      </c>
      <c r="L2801">
        <v>130</v>
      </c>
      <c r="M2801" t="b">
        <v>1</v>
      </c>
      <c r="N2801" s="15" t="s">
        <v>8306</v>
      </c>
      <c r="O2801" t="s">
        <v>8307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2">
        <v>42008.552847222221</v>
      </c>
      <c r="J2802" s="12">
        <v>41948.552847222221</v>
      </c>
      <c r="K2802" t="b">
        <v>0</v>
      </c>
      <c r="L2802">
        <v>31</v>
      </c>
      <c r="M2802" t="b">
        <v>1</v>
      </c>
      <c r="N2802" s="15" t="s">
        <v>8306</v>
      </c>
      <c r="O2802" t="s">
        <v>8307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2">
        <v>41922.458333333336</v>
      </c>
      <c r="J2803" s="12">
        <v>41900.243159722224</v>
      </c>
      <c r="K2803" t="b">
        <v>0</v>
      </c>
      <c r="L2803">
        <v>13</v>
      </c>
      <c r="M2803" t="b">
        <v>1</v>
      </c>
      <c r="N2803" s="15" t="s">
        <v>8306</v>
      </c>
      <c r="O2803" t="s">
        <v>8307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2">
        <v>42222.64707175926</v>
      </c>
      <c r="J2804" s="12">
        <v>42192.64707175926</v>
      </c>
      <c r="K2804" t="b">
        <v>0</v>
      </c>
      <c r="L2804">
        <v>90</v>
      </c>
      <c r="M2804" t="b">
        <v>1</v>
      </c>
      <c r="N2804" s="15" t="s">
        <v>8306</v>
      </c>
      <c r="O2804" t="s">
        <v>8307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2">
        <v>42201</v>
      </c>
      <c r="J2805" s="12">
        <v>42158.065694444449</v>
      </c>
      <c r="K2805" t="b">
        <v>0</v>
      </c>
      <c r="L2805">
        <v>141</v>
      </c>
      <c r="M2805" t="b">
        <v>1</v>
      </c>
      <c r="N2805" s="15" t="s">
        <v>8306</v>
      </c>
      <c r="O2805" t="s">
        <v>8307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2">
        <v>41911.453587962962</v>
      </c>
      <c r="J2806" s="12">
        <v>41881.453587962962</v>
      </c>
      <c r="K2806" t="b">
        <v>0</v>
      </c>
      <c r="L2806">
        <v>23</v>
      </c>
      <c r="M2806" t="b">
        <v>1</v>
      </c>
      <c r="N2806" s="15" t="s">
        <v>8306</v>
      </c>
      <c r="O2806" t="s">
        <v>8307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2">
        <v>42238.505474537036</v>
      </c>
      <c r="J2807" s="12">
        <v>42213.505474537036</v>
      </c>
      <c r="K2807" t="b">
        <v>0</v>
      </c>
      <c r="L2807">
        <v>18</v>
      </c>
      <c r="M2807" t="b">
        <v>1</v>
      </c>
      <c r="N2807" s="15" t="s">
        <v>8306</v>
      </c>
      <c r="O2807" t="s">
        <v>8307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2">
        <v>42221.458333333328</v>
      </c>
      <c r="J2808" s="12">
        <v>42185.267245370371</v>
      </c>
      <c r="K2808" t="b">
        <v>0</v>
      </c>
      <c r="L2808">
        <v>76</v>
      </c>
      <c r="M2808" t="b">
        <v>1</v>
      </c>
      <c r="N2808" s="15" t="s">
        <v>8306</v>
      </c>
      <c r="O2808" t="s">
        <v>8307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2">
        <v>42184.873124999998</v>
      </c>
      <c r="J2809" s="12">
        <v>42154.873124999998</v>
      </c>
      <c r="K2809" t="b">
        <v>0</v>
      </c>
      <c r="L2809">
        <v>93</v>
      </c>
      <c r="M2809" t="b">
        <v>1</v>
      </c>
      <c r="N2809" s="15" t="s">
        <v>8306</v>
      </c>
      <c r="O2809" t="s">
        <v>8307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2">
        <v>42238.84646990741</v>
      </c>
      <c r="J2810" s="12">
        <v>42208.84646990741</v>
      </c>
      <c r="K2810" t="b">
        <v>0</v>
      </c>
      <c r="L2810">
        <v>69</v>
      </c>
      <c r="M2810" t="b">
        <v>1</v>
      </c>
      <c r="N2810" s="15" t="s">
        <v>8306</v>
      </c>
      <c r="O2810" t="s">
        <v>8307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2">
        <v>42459.610416666663</v>
      </c>
      <c r="J2811" s="12">
        <v>42451.496817129635</v>
      </c>
      <c r="K2811" t="b">
        <v>0</v>
      </c>
      <c r="L2811">
        <v>21</v>
      </c>
      <c r="M2811" t="b">
        <v>1</v>
      </c>
      <c r="N2811" s="15" t="s">
        <v>8306</v>
      </c>
      <c r="O2811" t="s">
        <v>8307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2">
        <v>41791.165972222225</v>
      </c>
      <c r="J2812" s="12">
        <v>41759.13962962963</v>
      </c>
      <c r="K2812" t="b">
        <v>0</v>
      </c>
      <c r="L2812">
        <v>57</v>
      </c>
      <c r="M2812" t="b">
        <v>1</v>
      </c>
      <c r="N2812" s="15" t="s">
        <v>8306</v>
      </c>
      <c r="O2812" t="s">
        <v>8307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2">
        <v>42058.496562500004</v>
      </c>
      <c r="J2813" s="12">
        <v>42028.496562500004</v>
      </c>
      <c r="K2813" t="b">
        <v>0</v>
      </c>
      <c r="L2813">
        <v>108</v>
      </c>
      <c r="M2813" t="b">
        <v>1</v>
      </c>
      <c r="N2813" s="15" t="s">
        <v>8306</v>
      </c>
      <c r="O2813" t="s">
        <v>8307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2">
        <v>42100.166666666672</v>
      </c>
      <c r="J2814" s="12">
        <v>42054.74418981481</v>
      </c>
      <c r="K2814" t="b">
        <v>0</v>
      </c>
      <c r="L2814">
        <v>83</v>
      </c>
      <c r="M2814" t="b">
        <v>1</v>
      </c>
      <c r="N2814" s="15" t="s">
        <v>8306</v>
      </c>
      <c r="O2814" t="s">
        <v>8307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2">
        <v>42718.742604166662</v>
      </c>
      <c r="J2815" s="12">
        <v>42693.742604166662</v>
      </c>
      <c r="K2815" t="b">
        <v>0</v>
      </c>
      <c r="L2815">
        <v>96</v>
      </c>
      <c r="M2815" t="b">
        <v>1</v>
      </c>
      <c r="N2815" s="15" t="s">
        <v>8306</v>
      </c>
      <c r="O2815" t="s">
        <v>8307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2">
        <v>42133.399479166663</v>
      </c>
      <c r="J2816" s="12">
        <v>42103.399479166663</v>
      </c>
      <c r="K2816" t="b">
        <v>0</v>
      </c>
      <c r="L2816">
        <v>64</v>
      </c>
      <c r="M2816" t="b">
        <v>1</v>
      </c>
      <c r="N2816" s="15" t="s">
        <v>8306</v>
      </c>
      <c r="O2816" t="s">
        <v>8307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2">
        <v>42589.776724537034</v>
      </c>
      <c r="J2817" s="12">
        <v>42559.776724537034</v>
      </c>
      <c r="K2817" t="b">
        <v>0</v>
      </c>
      <c r="L2817">
        <v>14</v>
      </c>
      <c r="M2817" t="b">
        <v>1</v>
      </c>
      <c r="N2817" s="15" t="s">
        <v>8306</v>
      </c>
      <c r="O2817" t="s">
        <v>8307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2">
        <v>42218.666666666672</v>
      </c>
      <c r="J2818" s="12">
        <v>42188.467499999999</v>
      </c>
      <c r="K2818" t="b">
        <v>0</v>
      </c>
      <c r="L2818">
        <v>169</v>
      </c>
      <c r="M2818" t="b">
        <v>1</v>
      </c>
      <c r="N2818" s="15" t="s">
        <v>8306</v>
      </c>
      <c r="O2818" t="s">
        <v>8307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2">
        <v>42063.634976851856</v>
      </c>
      <c r="J2819" s="12">
        <v>42023.634976851856</v>
      </c>
      <c r="K2819" t="b">
        <v>0</v>
      </c>
      <c r="L2819">
        <v>33</v>
      </c>
      <c r="M2819" t="b">
        <v>1</v>
      </c>
      <c r="N2819" s="15" t="s">
        <v>8306</v>
      </c>
      <c r="O2819" t="s">
        <v>8307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2">
        <v>42270.598217592589</v>
      </c>
      <c r="J2820" s="12">
        <v>42250.598217592589</v>
      </c>
      <c r="K2820" t="b">
        <v>0</v>
      </c>
      <c r="L2820">
        <v>102</v>
      </c>
      <c r="M2820" t="b">
        <v>1</v>
      </c>
      <c r="N2820" s="15" t="s">
        <v>8306</v>
      </c>
      <c r="O2820" t="s">
        <v>8307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2">
        <v>42169.525567129633</v>
      </c>
      <c r="J2821" s="12">
        <v>42139.525567129633</v>
      </c>
      <c r="K2821" t="b">
        <v>0</v>
      </c>
      <c r="L2821">
        <v>104</v>
      </c>
      <c r="M2821" t="b">
        <v>1</v>
      </c>
      <c r="N2821" s="15" t="s">
        <v>8306</v>
      </c>
      <c r="O2821" t="s">
        <v>8307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2">
        <v>42426</v>
      </c>
      <c r="J2822" s="12">
        <v>42401.610983796301</v>
      </c>
      <c r="K2822" t="b">
        <v>0</v>
      </c>
      <c r="L2822">
        <v>20</v>
      </c>
      <c r="M2822" t="b">
        <v>1</v>
      </c>
      <c r="N2822" s="15" t="s">
        <v>8306</v>
      </c>
      <c r="O2822" t="s">
        <v>8307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2">
        <v>41905.922858796301</v>
      </c>
      <c r="J2823" s="12">
        <v>41875.922858796301</v>
      </c>
      <c r="K2823" t="b">
        <v>0</v>
      </c>
      <c r="L2823">
        <v>35</v>
      </c>
      <c r="M2823" t="b">
        <v>1</v>
      </c>
      <c r="N2823" s="15" t="s">
        <v>8306</v>
      </c>
      <c r="O2823" t="s">
        <v>8307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2">
        <v>42090.642268518524</v>
      </c>
      <c r="J2824" s="12">
        <v>42060.683935185181</v>
      </c>
      <c r="K2824" t="b">
        <v>0</v>
      </c>
      <c r="L2824">
        <v>94</v>
      </c>
      <c r="M2824" t="b">
        <v>1</v>
      </c>
      <c r="N2824" s="15" t="s">
        <v>8306</v>
      </c>
      <c r="O2824" t="s">
        <v>8307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2">
        <v>42094.957638888889</v>
      </c>
      <c r="J2825" s="12">
        <v>42067.011643518519</v>
      </c>
      <c r="K2825" t="b">
        <v>0</v>
      </c>
      <c r="L2825">
        <v>14</v>
      </c>
      <c r="M2825" t="b">
        <v>1</v>
      </c>
      <c r="N2825" s="15" t="s">
        <v>8306</v>
      </c>
      <c r="O2825" t="s">
        <v>8307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2">
        <v>42168.071527777778</v>
      </c>
      <c r="J2826" s="12">
        <v>42136.270787037036</v>
      </c>
      <c r="K2826" t="b">
        <v>0</v>
      </c>
      <c r="L2826">
        <v>15</v>
      </c>
      <c r="M2826" t="b">
        <v>1</v>
      </c>
      <c r="N2826" s="15" t="s">
        <v>8306</v>
      </c>
      <c r="O2826" t="s">
        <v>8307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2">
        <v>42342.792662037042</v>
      </c>
      <c r="J2827" s="12">
        <v>42312.792662037042</v>
      </c>
      <c r="K2827" t="b">
        <v>0</v>
      </c>
      <c r="L2827">
        <v>51</v>
      </c>
      <c r="M2827" t="b">
        <v>1</v>
      </c>
      <c r="N2827" s="15" t="s">
        <v>8306</v>
      </c>
      <c r="O2827" t="s">
        <v>8307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2">
        <v>42195.291666666672</v>
      </c>
      <c r="J2828" s="12">
        <v>42171.034861111111</v>
      </c>
      <c r="K2828" t="b">
        <v>0</v>
      </c>
      <c r="L2828">
        <v>19</v>
      </c>
      <c r="M2828" t="b">
        <v>1</v>
      </c>
      <c r="N2828" s="15" t="s">
        <v>8306</v>
      </c>
      <c r="O2828" t="s">
        <v>8307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2">
        <v>42524.6875</v>
      </c>
      <c r="J2829" s="12">
        <v>42494.683634259258</v>
      </c>
      <c r="K2829" t="b">
        <v>0</v>
      </c>
      <c r="L2829">
        <v>23</v>
      </c>
      <c r="M2829" t="b">
        <v>1</v>
      </c>
      <c r="N2829" s="15" t="s">
        <v>8306</v>
      </c>
      <c r="O2829" t="s">
        <v>8307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2">
        <v>42279.958333333328</v>
      </c>
      <c r="J2830" s="12">
        <v>42254.264687499999</v>
      </c>
      <c r="K2830" t="b">
        <v>0</v>
      </c>
      <c r="L2830">
        <v>97</v>
      </c>
      <c r="M2830" t="b">
        <v>1</v>
      </c>
      <c r="N2830" s="15" t="s">
        <v>8306</v>
      </c>
      <c r="O2830" t="s">
        <v>8307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2">
        <v>42523.434236111112</v>
      </c>
      <c r="J2831" s="12">
        <v>42495.434236111112</v>
      </c>
      <c r="K2831" t="b">
        <v>0</v>
      </c>
      <c r="L2831">
        <v>76</v>
      </c>
      <c r="M2831" t="b">
        <v>1</v>
      </c>
      <c r="N2831" s="15" t="s">
        <v>8306</v>
      </c>
      <c r="O2831" t="s">
        <v>8307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2">
        <v>41771.165972222225</v>
      </c>
      <c r="J2832" s="12">
        <v>41758.839675925927</v>
      </c>
      <c r="K2832" t="b">
        <v>0</v>
      </c>
      <c r="L2832">
        <v>11</v>
      </c>
      <c r="M2832" t="b">
        <v>1</v>
      </c>
      <c r="N2832" s="15" t="s">
        <v>8306</v>
      </c>
      <c r="O2832" t="s">
        <v>8307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2">
        <v>42201.824884259258</v>
      </c>
      <c r="J2833" s="12">
        <v>42171.824884259258</v>
      </c>
      <c r="K2833" t="b">
        <v>0</v>
      </c>
      <c r="L2833">
        <v>52</v>
      </c>
      <c r="M2833" t="b">
        <v>1</v>
      </c>
      <c r="N2833" s="15" t="s">
        <v>8306</v>
      </c>
      <c r="O2833" t="s">
        <v>8307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2">
        <v>41966.916666666672</v>
      </c>
      <c r="J2834" s="12">
        <v>41938.709421296298</v>
      </c>
      <c r="K2834" t="b">
        <v>0</v>
      </c>
      <c r="L2834">
        <v>95</v>
      </c>
      <c r="M2834" t="b">
        <v>1</v>
      </c>
      <c r="N2834" s="15" t="s">
        <v>8306</v>
      </c>
      <c r="O2834" t="s">
        <v>8307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2">
        <v>42288.083333333328</v>
      </c>
      <c r="J2835" s="12">
        <v>42268.127696759257</v>
      </c>
      <c r="K2835" t="b">
        <v>0</v>
      </c>
      <c r="L2835">
        <v>35</v>
      </c>
      <c r="M2835" t="b">
        <v>1</v>
      </c>
      <c r="N2835" s="15" t="s">
        <v>8306</v>
      </c>
      <c r="O2835" t="s">
        <v>8307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2">
        <v>42034.959837962961</v>
      </c>
      <c r="J2836" s="12">
        <v>42019.959837962961</v>
      </c>
      <c r="K2836" t="b">
        <v>0</v>
      </c>
      <c r="L2836">
        <v>21</v>
      </c>
      <c r="M2836" t="b">
        <v>1</v>
      </c>
      <c r="N2836" s="15" t="s">
        <v>8306</v>
      </c>
      <c r="O2836" t="s">
        <v>8307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2">
        <v>42343</v>
      </c>
      <c r="J2837" s="12">
        <v>42313.703900462962</v>
      </c>
      <c r="K2837" t="b">
        <v>0</v>
      </c>
      <c r="L2837">
        <v>93</v>
      </c>
      <c r="M2837" t="b">
        <v>1</v>
      </c>
      <c r="N2837" s="15" t="s">
        <v>8306</v>
      </c>
      <c r="O2837" t="s">
        <v>8307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2">
        <v>42784.207638888889</v>
      </c>
      <c r="J2838" s="12">
        <v>42746.261782407411</v>
      </c>
      <c r="K2838" t="b">
        <v>0</v>
      </c>
      <c r="L2838">
        <v>11</v>
      </c>
      <c r="M2838" t="b">
        <v>1</v>
      </c>
      <c r="N2838" s="15" t="s">
        <v>8306</v>
      </c>
      <c r="O2838" t="s">
        <v>8307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2">
        <v>42347.950046296297</v>
      </c>
      <c r="J2839" s="12">
        <v>42307.908379629633</v>
      </c>
      <c r="K2839" t="b">
        <v>0</v>
      </c>
      <c r="L2839">
        <v>21</v>
      </c>
      <c r="M2839" t="b">
        <v>1</v>
      </c>
      <c r="N2839" s="15" t="s">
        <v>8306</v>
      </c>
      <c r="O2839" t="s">
        <v>8307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2">
        <v>41864.916666666664</v>
      </c>
      <c r="J2840" s="12">
        <v>41842.607592592591</v>
      </c>
      <c r="K2840" t="b">
        <v>0</v>
      </c>
      <c r="L2840">
        <v>54</v>
      </c>
      <c r="M2840" t="b">
        <v>1</v>
      </c>
      <c r="N2840" s="15" t="s">
        <v>8306</v>
      </c>
      <c r="O2840" t="s">
        <v>8307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2">
        <v>41876.207638888889</v>
      </c>
      <c r="J2841" s="12">
        <v>41853.240208333329</v>
      </c>
      <c r="K2841" t="b">
        <v>0</v>
      </c>
      <c r="L2841">
        <v>31</v>
      </c>
      <c r="M2841" t="b">
        <v>1</v>
      </c>
      <c r="N2841" s="15" t="s">
        <v>8306</v>
      </c>
      <c r="O2841" t="s">
        <v>8307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2">
        <v>42081.708333333328</v>
      </c>
      <c r="J2842" s="12">
        <v>42060.035636574074</v>
      </c>
      <c r="K2842" t="b">
        <v>0</v>
      </c>
      <c r="L2842">
        <v>132</v>
      </c>
      <c r="M2842" t="b">
        <v>1</v>
      </c>
      <c r="N2842" s="15" t="s">
        <v>8306</v>
      </c>
      <c r="O2842" t="s">
        <v>8307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2">
        <v>42351.781215277777</v>
      </c>
      <c r="J2843" s="12">
        <v>42291.739548611105</v>
      </c>
      <c r="K2843" t="b">
        <v>0</v>
      </c>
      <c r="L2843">
        <v>1</v>
      </c>
      <c r="M2843" t="b">
        <v>0</v>
      </c>
      <c r="N2843" s="15" t="s">
        <v>8306</v>
      </c>
      <c r="O2843" t="s">
        <v>8307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2">
        <v>41811.458333333336</v>
      </c>
      <c r="J2844" s="12">
        <v>41784.952488425923</v>
      </c>
      <c r="K2844" t="b">
        <v>0</v>
      </c>
      <c r="L2844">
        <v>0</v>
      </c>
      <c r="M2844" t="b">
        <v>0</v>
      </c>
      <c r="N2844" s="15" t="s">
        <v>8306</v>
      </c>
      <c r="O2844" t="s">
        <v>8307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2">
        <v>42534.166666666672</v>
      </c>
      <c r="J2845" s="12">
        <v>42492.737847222219</v>
      </c>
      <c r="K2845" t="b">
        <v>0</v>
      </c>
      <c r="L2845">
        <v>0</v>
      </c>
      <c r="M2845" t="b">
        <v>0</v>
      </c>
      <c r="N2845" s="15" t="s">
        <v>8306</v>
      </c>
      <c r="O2845" t="s">
        <v>8307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2">
        <v>42739.546064814815</v>
      </c>
      <c r="J2846" s="12">
        <v>42709.546064814815</v>
      </c>
      <c r="K2846" t="b">
        <v>0</v>
      </c>
      <c r="L2846">
        <v>1</v>
      </c>
      <c r="M2846" t="b">
        <v>0</v>
      </c>
      <c r="N2846" s="15" t="s">
        <v>8306</v>
      </c>
      <c r="O2846" t="s">
        <v>8307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2">
        <v>42163.016585648147</v>
      </c>
      <c r="J2847" s="12">
        <v>42103.016585648147</v>
      </c>
      <c r="K2847" t="b">
        <v>0</v>
      </c>
      <c r="L2847">
        <v>39</v>
      </c>
      <c r="M2847" t="b">
        <v>0</v>
      </c>
      <c r="N2847" s="15" t="s">
        <v>8306</v>
      </c>
      <c r="O2847" t="s">
        <v>8307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2">
        <v>42153.692060185189</v>
      </c>
      <c r="J2848" s="12">
        <v>42108.692060185189</v>
      </c>
      <c r="K2848" t="b">
        <v>0</v>
      </c>
      <c r="L2848">
        <v>0</v>
      </c>
      <c r="M2848" t="b">
        <v>0</v>
      </c>
      <c r="N2848" s="15" t="s">
        <v>8306</v>
      </c>
      <c r="O2848" t="s">
        <v>8307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2">
        <v>42513.806307870371</v>
      </c>
      <c r="J2849" s="12">
        <v>42453.806307870371</v>
      </c>
      <c r="K2849" t="b">
        <v>0</v>
      </c>
      <c r="L2849">
        <v>0</v>
      </c>
      <c r="M2849" t="b">
        <v>0</v>
      </c>
      <c r="N2849" s="15" t="s">
        <v>8306</v>
      </c>
      <c r="O2849" t="s">
        <v>8307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2">
        <v>42153.648831018523</v>
      </c>
      <c r="J2850" s="12">
        <v>42123.648831018523</v>
      </c>
      <c r="K2850" t="b">
        <v>0</v>
      </c>
      <c r="L2850">
        <v>3</v>
      </c>
      <c r="M2850" t="b">
        <v>0</v>
      </c>
      <c r="N2850" s="15" t="s">
        <v>8306</v>
      </c>
      <c r="O2850" t="s">
        <v>8307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2">
        <v>42483.428240740745</v>
      </c>
      <c r="J2851" s="12">
        <v>42453.428240740745</v>
      </c>
      <c r="K2851" t="b">
        <v>0</v>
      </c>
      <c r="L2851">
        <v>1</v>
      </c>
      <c r="M2851" t="b">
        <v>0</v>
      </c>
      <c r="N2851" s="15" t="s">
        <v>8306</v>
      </c>
      <c r="O2851" t="s">
        <v>8307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2">
        <v>41888.007071759261</v>
      </c>
      <c r="J2852" s="12">
        <v>41858.007071759261</v>
      </c>
      <c r="K2852" t="b">
        <v>0</v>
      </c>
      <c r="L2852">
        <v>13</v>
      </c>
      <c r="M2852" t="b">
        <v>0</v>
      </c>
      <c r="N2852" s="15" t="s">
        <v>8306</v>
      </c>
      <c r="O2852" t="s">
        <v>8307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2">
        <v>42398.970138888893</v>
      </c>
      <c r="J2853" s="12">
        <v>42390.002650462964</v>
      </c>
      <c r="K2853" t="b">
        <v>0</v>
      </c>
      <c r="L2853">
        <v>0</v>
      </c>
      <c r="M2853" t="b">
        <v>0</v>
      </c>
      <c r="N2853" s="15" t="s">
        <v>8306</v>
      </c>
      <c r="O2853" t="s">
        <v>8307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2">
        <v>41811.045173611114</v>
      </c>
      <c r="J2854" s="12">
        <v>41781.045173611114</v>
      </c>
      <c r="K2854" t="b">
        <v>0</v>
      </c>
      <c r="L2854">
        <v>6</v>
      </c>
      <c r="M2854" t="b">
        <v>0</v>
      </c>
      <c r="N2854" s="15" t="s">
        <v>8306</v>
      </c>
      <c r="O2854" t="s">
        <v>8307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2">
        <v>41896.190937499996</v>
      </c>
      <c r="J2855" s="12">
        <v>41836.190937499996</v>
      </c>
      <c r="K2855" t="b">
        <v>0</v>
      </c>
      <c r="L2855">
        <v>0</v>
      </c>
      <c r="M2855" t="b">
        <v>0</v>
      </c>
      <c r="N2855" s="15" t="s">
        <v>8306</v>
      </c>
      <c r="O2855" t="s">
        <v>8307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2">
        <v>42131.71665509259</v>
      </c>
      <c r="J2856" s="12">
        <v>42111.71665509259</v>
      </c>
      <c r="K2856" t="b">
        <v>0</v>
      </c>
      <c r="L2856">
        <v>14</v>
      </c>
      <c r="M2856" t="b">
        <v>0</v>
      </c>
      <c r="N2856" s="15" t="s">
        <v>8306</v>
      </c>
      <c r="O2856" t="s">
        <v>8307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2">
        <v>42398.981944444444</v>
      </c>
      <c r="J2857" s="12">
        <v>42370.007766203707</v>
      </c>
      <c r="K2857" t="b">
        <v>0</v>
      </c>
      <c r="L2857">
        <v>5</v>
      </c>
      <c r="M2857" t="b">
        <v>0</v>
      </c>
      <c r="N2857" s="15" t="s">
        <v>8306</v>
      </c>
      <c r="O2857" t="s">
        <v>8307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2">
        <v>42224.898611111115</v>
      </c>
      <c r="J2858" s="12">
        <v>42165.037581018521</v>
      </c>
      <c r="K2858" t="b">
        <v>0</v>
      </c>
      <c r="L2858">
        <v>6</v>
      </c>
      <c r="M2858" t="b">
        <v>0</v>
      </c>
      <c r="N2858" s="15" t="s">
        <v>8306</v>
      </c>
      <c r="O2858" t="s">
        <v>8307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2">
        <v>42786.75</v>
      </c>
      <c r="J2859" s="12">
        <v>42726.920081018514</v>
      </c>
      <c r="K2859" t="b">
        <v>0</v>
      </c>
      <c r="L2859">
        <v>15</v>
      </c>
      <c r="M2859" t="b">
        <v>0</v>
      </c>
      <c r="N2859" s="15" t="s">
        <v>8306</v>
      </c>
      <c r="O2859" t="s">
        <v>8307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2">
        <v>41978.477777777778</v>
      </c>
      <c r="J2860" s="12">
        <v>41954.545081018514</v>
      </c>
      <c r="K2860" t="b">
        <v>0</v>
      </c>
      <c r="L2860">
        <v>0</v>
      </c>
      <c r="M2860" t="b">
        <v>0</v>
      </c>
      <c r="N2860" s="15" t="s">
        <v>8306</v>
      </c>
      <c r="O2860" t="s">
        <v>8307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2">
        <v>42293.362314814818</v>
      </c>
      <c r="J2861" s="12">
        <v>42233.362314814818</v>
      </c>
      <c r="K2861" t="b">
        <v>0</v>
      </c>
      <c r="L2861">
        <v>1</v>
      </c>
      <c r="M2861" t="b">
        <v>0</v>
      </c>
      <c r="N2861" s="15" t="s">
        <v>8306</v>
      </c>
      <c r="O2861" t="s">
        <v>8307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2">
        <v>42540.800648148142</v>
      </c>
      <c r="J2862" s="12">
        <v>42480.800648148142</v>
      </c>
      <c r="K2862" t="b">
        <v>0</v>
      </c>
      <c r="L2862">
        <v>9</v>
      </c>
      <c r="M2862" t="b">
        <v>0</v>
      </c>
      <c r="N2862" s="15" t="s">
        <v>8306</v>
      </c>
      <c r="O2862" t="s">
        <v>8307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2">
        <v>42271.590833333335</v>
      </c>
      <c r="J2863" s="12">
        <v>42257.590833333335</v>
      </c>
      <c r="K2863" t="b">
        <v>0</v>
      </c>
      <c r="L2863">
        <v>3</v>
      </c>
      <c r="M2863" t="b">
        <v>0</v>
      </c>
      <c r="N2863" s="15" t="s">
        <v>8306</v>
      </c>
      <c r="O2863" t="s">
        <v>8307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2">
        <v>41814.789687500001</v>
      </c>
      <c r="J2864" s="12">
        <v>41784.789687500001</v>
      </c>
      <c r="K2864" t="b">
        <v>0</v>
      </c>
      <c r="L2864">
        <v>3</v>
      </c>
      <c r="M2864" t="b">
        <v>0</v>
      </c>
      <c r="N2864" s="15" t="s">
        <v>8306</v>
      </c>
      <c r="O2864" t="s">
        <v>8307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2">
        <v>41891.675034722226</v>
      </c>
      <c r="J2865" s="12">
        <v>41831.675034722226</v>
      </c>
      <c r="K2865" t="b">
        <v>0</v>
      </c>
      <c r="L2865">
        <v>1</v>
      </c>
      <c r="M2865" t="b">
        <v>0</v>
      </c>
      <c r="N2865" s="15" t="s">
        <v>8306</v>
      </c>
      <c r="O2865" t="s">
        <v>8307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2">
        <v>42202.554166666669</v>
      </c>
      <c r="J2866" s="12">
        <v>42172.613506944443</v>
      </c>
      <c r="K2866" t="b">
        <v>0</v>
      </c>
      <c r="L2866">
        <v>3</v>
      </c>
      <c r="M2866" t="b">
        <v>0</v>
      </c>
      <c r="N2866" s="15" t="s">
        <v>8306</v>
      </c>
      <c r="O2866" t="s">
        <v>8307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2">
        <v>42010.114108796297</v>
      </c>
      <c r="J2867" s="12">
        <v>41950.114108796297</v>
      </c>
      <c r="K2867" t="b">
        <v>0</v>
      </c>
      <c r="L2867">
        <v>0</v>
      </c>
      <c r="M2867" t="b">
        <v>0</v>
      </c>
      <c r="N2867" s="15" t="s">
        <v>8306</v>
      </c>
      <c r="O2867" t="s">
        <v>8307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2">
        <v>42657.916666666672</v>
      </c>
      <c r="J2868" s="12">
        <v>42627.955104166671</v>
      </c>
      <c r="K2868" t="b">
        <v>0</v>
      </c>
      <c r="L2868">
        <v>2</v>
      </c>
      <c r="M2868" t="b">
        <v>0</v>
      </c>
      <c r="N2868" s="15" t="s">
        <v>8306</v>
      </c>
      <c r="O2868" t="s">
        <v>8307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2">
        <v>42555.166666666672</v>
      </c>
      <c r="J2869" s="12">
        <v>42531.195277777777</v>
      </c>
      <c r="K2869" t="b">
        <v>0</v>
      </c>
      <c r="L2869">
        <v>10</v>
      </c>
      <c r="M2869" t="b">
        <v>0</v>
      </c>
      <c r="N2869" s="15" t="s">
        <v>8306</v>
      </c>
      <c r="O2869" t="s">
        <v>8307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2">
        <v>42648.827013888891</v>
      </c>
      <c r="J2870" s="12">
        <v>42618.827013888891</v>
      </c>
      <c r="K2870" t="b">
        <v>0</v>
      </c>
      <c r="L2870">
        <v>60</v>
      </c>
      <c r="M2870" t="b">
        <v>0</v>
      </c>
      <c r="N2870" s="15" t="s">
        <v>8306</v>
      </c>
      <c r="O2870" t="s">
        <v>8307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2">
        <v>42570.593530092592</v>
      </c>
      <c r="J2871" s="12">
        <v>42540.593530092592</v>
      </c>
      <c r="K2871" t="b">
        <v>0</v>
      </c>
      <c r="L2871">
        <v>5</v>
      </c>
      <c r="M2871" t="b">
        <v>0</v>
      </c>
      <c r="N2871" s="15" t="s">
        <v>8306</v>
      </c>
      <c r="O2871" t="s">
        <v>8307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2">
        <v>41776.189409722225</v>
      </c>
      <c r="J2872" s="12">
        <v>41746.189409722225</v>
      </c>
      <c r="K2872" t="b">
        <v>0</v>
      </c>
      <c r="L2872">
        <v>9</v>
      </c>
      <c r="M2872" t="b">
        <v>0</v>
      </c>
      <c r="N2872" s="15" t="s">
        <v>8306</v>
      </c>
      <c r="O2872" t="s">
        <v>8307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2">
        <v>41994.738576388889</v>
      </c>
      <c r="J2873" s="12">
        <v>41974.738576388889</v>
      </c>
      <c r="K2873" t="b">
        <v>0</v>
      </c>
      <c r="L2873">
        <v>13</v>
      </c>
      <c r="M2873" t="b">
        <v>0</v>
      </c>
      <c r="N2873" s="15" t="s">
        <v>8306</v>
      </c>
      <c r="O2873" t="s">
        <v>8307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2">
        <v>42175.11618055556</v>
      </c>
      <c r="J2874" s="12">
        <v>42115.11618055556</v>
      </c>
      <c r="K2874" t="b">
        <v>0</v>
      </c>
      <c r="L2874">
        <v>0</v>
      </c>
      <c r="M2874" t="b">
        <v>0</v>
      </c>
      <c r="N2874" s="15" t="s">
        <v>8306</v>
      </c>
      <c r="O2874" t="s">
        <v>8307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2">
        <v>42032.817488425921</v>
      </c>
      <c r="J2875" s="12">
        <v>42002.817488425921</v>
      </c>
      <c r="K2875" t="b">
        <v>0</v>
      </c>
      <c r="L2875">
        <v>8</v>
      </c>
      <c r="M2875" t="b">
        <v>0</v>
      </c>
      <c r="N2875" s="15" t="s">
        <v>8306</v>
      </c>
      <c r="O2875" t="s">
        <v>8307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2">
        <v>42752.84474537037</v>
      </c>
      <c r="J2876" s="12">
        <v>42722.84474537037</v>
      </c>
      <c r="K2876" t="b">
        <v>0</v>
      </c>
      <c r="L2876">
        <v>3</v>
      </c>
      <c r="M2876" t="b">
        <v>0</v>
      </c>
      <c r="N2876" s="15" t="s">
        <v>8306</v>
      </c>
      <c r="O2876" t="s">
        <v>8307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2">
        <v>42495.128391203703</v>
      </c>
      <c r="J2877" s="12">
        <v>42465.128391203703</v>
      </c>
      <c r="K2877" t="b">
        <v>0</v>
      </c>
      <c r="L2877">
        <v>3</v>
      </c>
      <c r="M2877" t="b">
        <v>0</v>
      </c>
      <c r="N2877" s="15" t="s">
        <v>8306</v>
      </c>
      <c r="O2877" t="s">
        <v>8307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2">
        <v>42201.743969907402</v>
      </c>
      <c r="J2878" s="12">
        <v>42171.743969907402</v>
      </c>
      <c r="K2878" t="b">
        <v>0</v>
      </c>
      <c r="L2878">
        <v>0</v>
      </c>
      <c r="M2878" t="b">
        <v>0</v>
      </c>
      <c r="N2878" s="15" t="s">
        <v>8306</v>
      </c>
      <c r="O2878" t="s">
        <v>8307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2">
        <v>42704.708333333328</v>
      </c>
      <c r="J2879" s="12">
        <v>42672.955138888887</v>
      </c>
      <c r="K2879" t="b">
        <v>0</v>
      </c>
      <c r="L2879">
        <v>6</v>
      </c>
      <c r="M2879" t="b">
        <v>0</v>
      </c>
      <c r="N2879" s="15" t="s">
        <v>8306</v>
      </c>
      <c r="O2879" t="s">
        <v>8307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2">
        <v>42188.615682870368</v>
      </c>
      <c r="J2880" s="12">
        <v>42128.615682870368</v>
      </c>
      <c r="K2880" t="b">
        <v>0</v>
      </c>
      <c r="L2880">
        <v>4</v>
      </c>
      <c r="M2880" t="b">
        <v>0</v>
      </c>
      <c r="N2880" s="15" t="s">
        <v>8306</v>
      </c>
      <c r="O2880" t="s">
        <v>8307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2">
        <v>42389.725243055553</v>
      </c>
      <c r="J2881" s="12">
        <v>42359.725243055553</v>
      </c>
      <c r="K2881" t="b">
        <v>0</v>
      </c>
      <c r="L2881">
        <v>1</v>
      </c>
      <c r="M2881" t="b">
        <v>0</v>
      </c>
      <c r="N2881" s="15" t="s">
        <v>8306</v>
      </c>
      <c r="O2881" t="s">
        <v>8307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2">
        <v>42236.711805555555</v>
      </c>
      <c r="J2882" s="12">
        <v>42192.905694444446</v>
      </c>
      <c r="K2882" t="b">
        <v>0</v>
      </c>
      <c r="L2882">
        <v>29</v>
      </c>
      <c r="M2882" t="b">
        <v>0</v>
      </c>
      <c r="N2882" s="15" t="s">
        <v>8306</v>
      </c>
      <c r="O2882" t="s">
        <v>8307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2">
        <v>41976.639305555553</v>
      </c>
      <c r="J2883" s="12">
        <v>41916.597638888888</v>
      </c>
      <c r="K2883" t="b">
        <v>0</v>
      </c>
      <c r="L2883">
        <v>0</v>
      </c>
      <c r="M2883" t="b">
        <v>0</v>
      </c>
      <c r="N2883" s="15" t="s">
        <v>8306</v>
      </c>
      <c r="O2883" t="s">
        <v>8307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2">
        <v>42491.596273148149</v>
      </c>
      <c r="J2884" s="12">
        <v>42461.596273148149</v>
      </c>
      <c r="K2884" t="b">
        <v>0</v>
      </c>
      <c r="L2884">
        <v>4</v>
      </c>
      <c r="M2884" t="b">
        <v>0</v>
      </c>
      <c r="N2884" s="15" t="s">
        <v>8306</v>
      </c>
      <c r="O2884" t="s">
        <v>8307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2">
        <v>42406.207638888889</v>
      </c>
      <c r="J2885" s="12">
        <v>42370.90320601852</v>
      </c>
      <c r="K2885" t="b">
        <v>0</v>
      </c>
      <c r="L2885">
        <v>5</v>
      </c>
      <c r="M2885" t="b">
        <v>0</v>
      </c>
      <c r="N2885" s="15" t="s">
        <v>8306</v>
      </c>
      <c r="O2885" t="s">
        <v>8307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2">
        <v>41978.727256944447</v>
      </c>
      <c r="J2886" s="12">
        <v>41948.727256944447</v>
      </c>
      <c r="K2886" t="b">
        <v>0</v>
      </c>
      <c r="L2886">
        <v>4</v>
      </c>
      <c r="M2886" t="b">
        <v>0</v>
      </c>
      <c r="N2886" s="15" t="s">
        <v>8306</v>
      </c>
      <c r="O2886" t="s">
        <v>8307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2">
        <v>42077.034733796296</v>
      </c>
      <c r="J2887" s="12">
        <v>42047.07640046296</v>
      </c>
      <c r="K2887" t="b">
        <v>0</v>
      </c>
      <c r="L2887">
        <v>5</v>
      </c>
      <c r="M2887" t="b">
        <v>0</v>
      </c>
      <c r="N2887" s="15" t="s">
        <v>8306</v>
      </c>
      <c r="O2887" t="s">
        <v>8307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2">
        <v>42266.165972222225</v>
      </c>
      <c r="J2888" s="12">
        <v>42261.632916666669</v>
      </c>
      <c r="K2888" t="b">
        <v>0</v>
      </c>
      <c r="L2888">
        <v>1</v>
      </c>
      <c r="M2888" t="b">
        <v>0</v>
      </c>
      <c r="N2888" s="15" t="s">
        <v>8306</v>
      </c>
      <c r="O2888" t="s">
        <v>8307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2">
        <v>42015.427361111113</v>
      </c>
      <c r="J2889" s="12">
        <v>41985.427361111113</v>
      </c>
      <c r="K2889" t="b">
        <v>0</v>
      </c>
      <c r="L2889">
        <v>1</v>
      </c>
      <c r="M2889" t="b">
        <v>0</v>
      </c>
      <c r="N2889" s="15" t="s">
        <v>8306</v>
      </c>
      <c r="O2889" t="s">
        <v>8307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2">
        <v>41930.207638888889</v>
      </c>
      <c r="J2890" s="12">
        <v>41922.535185185188</v>
      </c>
      <c r="K2890" t="b">
        <v>0</v>
      </c>
      <c r="L2890">
        <v>0</v>
      </c>
      <c r="M2890" t="b">
        <v>0</v>
      </c>
      <c r="N2890" s="15" t="s">
        <v>8306</v>
      </c>
      <c r="O2890" t="s">
        <v>8307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2">
        <v>41880.863252314812</v>
      </c>
      <c r="J2891" s="12">
        <v>41850.863252314812</v>
      </c>
      <c r="K2891" t="b">
        <v>0</v>
      </c>
      <c r="L2891">
        <v>14</v>
      </c>
      <c r="M2891" t="b">
        <v>0</v>
      </c>
      <c r="N2891" s="15" t="s">
        <v>8306</v>
      </c>
      <c r="O2891" t="s">
        <v>8307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2">
        <v>41860.125</v>
      </c>
      <c r="J2892" s="12">
        <v>41831.742962962962</v>
      </c>
      <c r="K2892" t="b">
        <v>0</v>
      </c>
      <c r="L2892">
        <v>3</v>
      </c>
      <c r="M2892" t="b">
        <v>0</v>
      </c>
      <c r="N2892" s="15" t="s">
        <v>8306</v>
      </c>
      <c r="O2892" t="s">
        <v>8307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2">
        <v>42475.84175925926</v>
      </c>
      <c r="J2893" s="12">
        <v>42415.883425925931</v>
      </c>
      <c r="K2893" t="b">
        <v>0</v>
      </c>
      <c r="L2893">
        <v>10</v>
      </c>
      <c r="M2893" t="b">
        <v>0</v>
      </c>
      <c r="N2893" s="15" t="s">
        <v>8306</v>
      </c>
      <c r="O2893" t="s">
        <v>8307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2">
        <v>41876.875</v>
      </c>
      <c r="J2894" s="12">
        <v>41869.714166666665</v>
      </c>
      <c r="K2894" t="b">
        <v>0</v>
      </c>
      <c r="L2894">
        <v>17</v>
      </c>
      <c r="M2894" t="b">
        <v>0</v>
      </c>
      <c r="N2894" s="15" t="s">
        <v>8306</v>
      </c>
      <c r="O2894" t="s">
        <v>8307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2">
        <v>42013.083333333328</v>
      </c>
      <c r="J2895" s="12">
        <v>41953.773090277777</v>
      </c>
      <c r="K2895" t="b">
        <v>0</v>
      </c>
      <c r="L2895">
        <v>2</v>
      </c>
      <c r="M2895" t="b">
        <v>0</v>
      </c>
      <c r="N2895" s="15" t="s">
        <v>8306</v>
      </c>
      <c r="O2895" t="s">
        <v>8307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2">
        <v>42097.944618055553</v>
      </c>
      <c r="J2896" s="12">
        <v>42037.986284722225</v>
      </c>
      <c r="K2896" t="b">
        <v>0</v>
      </c>
      <c r="L2896">
        <v>0</v>
      </c>
      <c r="M2896" t="b">
        <v>0</v>
      </c>
      <c r="N2896" s="15" t="s">
        <v>8306</v>
      </c>
      <c r="O2896" t="s">
        <v>8307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2">
        <v>41812.875</v>
      </c>
      <c r="J2897" s="12">
        <v>41811.555462962962</v>
      </c>
      <c r="K2897" t="b">
        <v>0</v>
      </c>
      <c r="L2897">
        <v>4</v>
      </c>
      <c r="M2897" t="b">
        <v>0</v>
      </c>
      <c r="N2897" s="15" t="s">
        <v>8306</v>
      </c>
      <c r="O2897" t="s">
        <v>8307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2">
        <v>42716.25</v>
      </c>
      <c r="J2898" s="12">
        <v>42701.908807870372</v>
      </c>
      <c r="K2898" t="b">
        <v>0</v>
      </c>
      <c r="L2898">
        <v>12</v>
      </c>
      <c r="M2898" t="b">
        <v>0</v>
      </c>
      <c r="N2898" s="15" t="s">
        <v>8306</v>
      </c>
      <c r="O2898" t="s">
        <v>8307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2">
        <v>42288.645196759258</v>
      </c>
      <c r="J2899" s="12">
        <v>42258.646504629629</v>
      </c>
      <c r="K2899" t="b">
        <v>0</v>
      </c>
      <c r="L2899">
        <v>3</v>
      </c>
      <c r="M2899" t="b">
        <v>0</v>
      </c>
      <c r="N2899" s="15" t="s">
        <v>8306</v>
      </c>
      <c r="O2899" t="s">
        <v>8307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2">
        <v>42308.664965277778</v>
      </c>
      <c r="J2900" s="12">
        <v>42278.664965277778</v>
      </c>
      <c r="K2900" t="b">
        <v>0</v>
      </c>
      <c r="L2900">
        <v>12</v>
      </c>
      <c r="M2900" t="b">
        <v>0</v>
      </c>
      <c r="N2900" s="15" t="s">
        <v>8306</v>
      </c>
      <c r="O2900" t="s">
        <v>8307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2">
        <v>42575.078217592592</v>
      </c>
      <c r="J2901" s="12">
        <v>42515.078217592592</v>
      </c>
      <c r="K2901" t="b">
        <v>0</v>
      </c>
      <c r="L2901">
        <v>0</v>
      </c>
      <c r="M2901" t="b">
        <v>0</v>
      </c>
      <c r="N2901" s="15" t="s">
        <v>8306</v>
      </c>
      <c r="O2901" t="s">
        <v>8307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2">
        <v>41860.234166666669</v>
      </c>
      <c r="J2902" s="12">
        <v>41830.234166666669</v>
      </c>
      <c r="K2902" t="b">
        <v>0</v>
      </c>
      <c r="L2902">
        <v>7</v>
      </c>
      <c r="M2902" t="b">
        <v>0</v>
      </c>
      <c r="N2902" s="15" t="s">
        <v>8306</v>
      </c>
      <c r="O2902" t="s">
        <v>8307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2">
        <v>42042.904386574075</v>
      </c>
      <c r="J2903" s="12">
        <v>41982.904386574075</v>
      </c>
      <c r="K2903" t="b">
        <v>0</v>
      </c>
      <c r="L2903">
        <v>2</v>
      </c>
      <c r="M2903" t="b">
        <v>0</v>
      </c>
      <c r="N2903" s="15" t="s">
        <v>8306</v>
      </c>
      <c r="O2903" t="s">
        <v>8307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2">
        <v>42240.439768518518</v>
      </c>
      <c r="J2904" s="12">
        <v>42210.439768518518</v>
      </c>
      <c r="K2904" t="b">
        <v>0</v>
      </c>
      <c r="L2904">
        <v>1</v>
      </c>
      <c r="M2904" t="b">
        <v>0</v>
      </c>
      <c r="N2904" s="15" t="s">
        <v>8306</v>
      </c>
      <c r="O2904" t="s">
        <v>8307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2">
        <v>42256.166874999995</v>
      </c>
      <c r="J2905" s="12">
        <v>42196.166874999995</v>
      </c>
      <c r="K2905" t="b">
        <v>0</v>
      </c>
      <c r="L2905">
        <v>4</v>
      </c>
      <c r="M2905" t="b">
        <v>0</v>
      </c>
      <c r="N2905" s="15" t="s">
        <v>8306</v>
      </c>
      <c r="O2905" t="s">
        <v>8307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2">
        <v>41952.5</v>
      </c>
      <c r="J2906" s="12">
        <v>41940.967951388891</v>
      </c>
      <c r="K2906" t="b">
        <v>0</v>
      </c>
      <c r="L2906">
        <v>4</v>
      </c>
      <c r="M2906" t="b">
        <v>0</v>
      </c>
      <c r="N2906" s="15" t="s">
        <v>8306</v>
      </c>
      <c r="O2906" t="s">
        <v>8307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2">
        <v>42620.056863425925</v>
      </c>
      <c r="J2907" s="12">
        <v>42606.056863425925</v>
      </c>
      <c r="K2907" t="b">
        <v>0</v>
      </c>
      <c r="L2907">
        <v>17</v>
      </c>
      <c r="M2907" t="b">
        <v>0</v>
      </c>
      <c r="N2907" s="15" t="s">
        <v>8306</v>
      </c>
      <c r="O2907" t="s">
        <v>8307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2">
        <v>42217.041666666672</v>
      </c>
      <c r="J2908" s="12">
        <v>42199.648912037039</v>
      </c>
      <c r="K2908" t="b">
        <v>0</v>
      </c>
      <c r="L2908">
        <v>7</v>
      </c>
      <c r="M2908" t="b">
        <v>0</v>
      </c>
      <c r="N2908" s="15" t="s">
        <v>8306</v>
      </c>
      <c r="O2908" t="s">
        <v>8307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2">
        <v>42504.877743055549</v>
      </c>
      <c r="J2909" s="12">
        <v>42444.877743055549</v>
      </c>
      <c r="K2909" t="b">
        <v>0</v>
      </c>
      <c r="L2909">
        <v>2</v>
      </c>
      <c r="M2909" t="b">
        <v>0</v>
      </c>
      <c r="N2909" s="15" t="s">
        <v>8306</v>
      </c>
      <c r="O2909" t="s">
        <v>8307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2">
        <v>42529.731701388882</v>
      </c>
      <c r="J2910" s="12">
        <v>42499.731701388882</v>
      </c>
      <c r="K2910" t="b">
        <v>0</v>
      </c>
      <c r="L2910">
        <v>5</v>
      </c>
      <c r="M2910" t="b">
        <v>0</v>
      </c>
      <c r="N2910" s="15" t="s">
        <v>8306</v>
      </c>
      <c r="O2910" t="s">
        <v>8307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2">
        <v>41968.823611111111</v>
      </c>
      <c r="J2911" s="12">
        <v>41929.266215277778</v>
      </c>
      <c r="K2911" t="b">
        <v>0</v>
      </c>
      <c r="L2911">
        <v>1</v>
      </c>
      <c r="M2911" t="b">
        <v>0</v>
      </c>
      <c r="N2911" s="15" t="s">
        <v>8306</v>
      </c>
      <c r="O2911" t="s">
        <v>8307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2">
        <v>42167.841284722221</v>
      </c>
      <c r="J2912" s="12">
        <v>42107.841284722221</v>
      </c>
      <c r="K2912" t="b">
        <v>0</v>
      </c>
      <c r="L2912">
        <v>1</v>
      </c>
      <c r="M2912" t="b">
        <v>0</v>
      </c>
      <c r="N2912" s="15" t="s">
        <v>8306</v>
      </c>
      <c r="O2912" t="s">
        <v>8307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2">
        <v>42182.768819444449</v>
      </c>
      <c r="J2913" s="12">
        <v>42142.768819444449</v>
      </c>
      <c r="K2913" t="b">
        <v>0</v>
      </c>
      <c r="L2913">
        <v>14</v>
      </c>
      <c r="M2913" t="b">
        <v>0</v>
      </c>
      <c r="N2913" s="15" t="s">
        <v>8306</v>
      </c>
      <c r="O2913" t="s">
        <v>8307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2">
        <v>42384.131643518514</v>
      </c>
      <c r="J2914" s="12">
        <v>42354.131643518514</v>
      </c>
      <c r="K2914" t="b">
        <v>0</v>
      </c>
      <c r="L2914">
        <v>26</v>
      </c>
      <c r="M2914" t="b">
        <v>0</v>
      </c>
      <c r="N2914" s="15" t="s">
        <v>8306</v>
      </c>
      <c r="O2914" t="s">
        <v>8307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2">
        <v>41888.922905092593</v>
      </c>
      <c r="J2915" s="12">
        <v>41828.922905092593</v>
      </c>
      <c r="K2915" t="b">
        <v>0</v>
      </c>
      <c r="L2915">
        <v>2</v>
      </c>
      <c r="M2915" t="b">
        <v>0</v>
      </c>
      <c r="N2915" s="15" t="s">
        <v>8306</v>
      </c>
      <c r="O2915" t="s">
        <v>8307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2">
        <v>42077.865671296298</v>
      </c>
      <c r="J2916" s="12">
        <v>42017.907337962963</v>
      </c>
      <c r="K2916" t="b">
        <v>0</v>
      </c>
      <c r="L2916">
        <v>1</v>
      </c>
      <c r="M2916" t="b">
        <v>0</v>
      </c>
      <c r="N2916" s="15" t="s">
        <v>8306</v>
      </c>
      <c r="O2916" t="s">
        <v>8307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2">
        <v>42445.356365740736</v>
      </c>
      <c r="J2917" s="12">
        <v>42415.398032407407</v>
      </c>
      <c r="K2917" t="b">
        <v>0</v>
      </c>
      <c r="L2917">
        <v>3</v>
      </c>
      <c r="M2917" t="b">
        <v>0</v>
      </c>
      <c r="N2917" s="15" t="s">
        <v>8306</v>
      </c>
      <c r="O2917" t="s">
        <v>8307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2">
        <v>41778.476724537039</v>
      </c>
      <c r="J2918" s="12">
        <v>41755.476724537039</v>
      </c>
      <c r="K2918" t="b">
        <v>0</v>
      </c>
      <c r="L2918">
        <v>7</v>
      </c>
      <c r="M2918" t="b">
        <v>0</v>
      </c>
      <c r="N2918" s="15" t="s">
        <v>8306</v>
      </c>
      <c r="O2918" t="s">
        <v>8307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2">
        <v>42263.234340277777</v>
      </c>
      <c r="J2919" s="12">
        <v>42245.234340277777</v>
      </c>
      <c r="K2919" t="b">
        <v>0</v>
      </c>
      <c r="L2919">
        <v>9</v>
      </c>
      <c r="M2919" t="b">
        <v>0</v>
      </c>
      <c r="N2919" s="15" t="s">
        <v>8306</v>
      </c>
      <c r="O2919" t="s">
        <v>8307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2">
        <v>42306.629710648151</v>
      </c>
      <c r="J2920" s="12">
        <v>42278.629710648151</v>
      </c>
      <c r="K2920" t="b">
        <v>0</v>
      </c>
      <c r="L2920">
        <v>20</v>
      </c>
      <c r="M2920" t="b">
        <v>0</v>
      </c>
      <c r="N2920" s="15" t="s">
        <v>8306</v>
      </c>
      <c r="O2920" t="s">
        <v>8307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2">
        <v>41856.61954861111</v>
      </c>
      <c r="J2921" s="12">
        <v>41826.61954861111</v>
      </c>
      <c r="K2921" t="b">
        <v>0</v>
      </c>
      <c r="L2921">
        <v>6</v>
      </c>
      <c r="M2921" t="b">
        <v>0</v>
      </c>
      <c r="N2921" s="15" t="s">
        <v>8306</v>
      </c>
      <c r="O2921" t="s">
        <v>8307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2">
        <v>42088.750810185185</v>
      </c>
      <c r="J2922" s="12">
        <v>42058.792476851857</v>
      </c>
      <c r="K2922" t="b">
        <v>0</v>
      </c>
      <c r="L2922">
        <v>13</v>
      </c>
      <c r="M2922" t="b">
        <v>0</v>
      </c>
      <c r="N2922" s="15" t="s">
        <v>8306</v>
      </c>
      <c r="O2922" t="s">
        <v>8307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2">
        <v>41907.886620370373</v>
      </c>
      <c r="J2923" s="12">
        <v>41877.886620370373</v>
      </c>
      <c r="K2923" t="b">
        <v>0</v>
      </c>
      <c r="L2923">
        <v>3</v>
      </c>
      <c r="M2923" t="b">
        <v>1</v>
      </c>
      <c r="N2923" s="15" t="s">
        <v>8306</v>
      </c>
      <c r="O2923" t="s">
        <v>8348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2">
        <v>42142.874155092592</v>
      </c>
      <c r="J2924" s="12">
        <v>42097.874155092592</v>
      </c>
      <c r="K2924" t="b">
        <v>0</v>
      </c>
      <c r="L2924">
        <v>6</v>
      </c>
      <c r="M2924" t="b">
        <v>1</v>
      </c>
      <c r="N2924" s="15" t="s">
        <v>8306</v>
      </c>
      <c r="O2924" t="s">
        <v>8348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2">
        <v>42028.125</v>
      </c>
      <c r="J2925" s="12">
        <v>42013.15253472222</v>
      </c>
      <c r="K2925" t="b">
        <v>0</v>
      </c>
      <c r="L2925">
        <v>10</v>
      </c>
      <c r="M2925" t="b">
        <v>1</v>
      </c>
      <c r="N2925" s="15" t="s">
        <v>8306</v>
      </c>
      <c r="O2925" t="s">
        <v>8348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2">
        <v>42133.165972222225</v>
      </c>
      <c r="J2926" s="12">
        <v>42103.556828703702</v>
      </c>
      <c r="K2926" t="b">
        <v>0</v>
      </c>
      <c r="L2926">
        <v>147</v>
      </c>
      <c r="M2926" t="b">
        <v>1</v>
      </c>
      <c r="N2926" s="15" t="s">
        <v>8306</v>
      </c>
      <c r="O2926" t="s">
        <v>8348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2">
        <v>41893.584120370368</v>
      </c>
      <c r="J2927" s="12">
        <v>41863.584120370368</v>
      </c>
      <c r="K2927" t="b">
        <v>0</v>
      </c>
      <c r="L2927">
        <v>199</v>
      </c>
      <c r="M2927" t="b">
        <v>1</v>
      </c>
      <c r="N2927" s="15" t="s">
        <v>8306</v>
      </c>
      <c r="O2927" t="s">
        <v>8348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2">
        <v>42058.765960648147</v>
      </c>
      <c r="J2928" s="12">
        <v>42044.765960648147</v>
      </c>
      <c r="K2928" t="b">
        <v>0</v>
      </c>
      <c r="L2928">
        <v>50</v>
      </c>
      <c r="M2928" t="b">
        <v>1</v>
      </c>
      <c r="N2928" s="15" t="s">
        <v>8306</v>
      </c>
      <c r="O2928" t="s">
        <v>8348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2">
        <v>41835.208333333336</v>
      </c>
      <c r="J2929" s="12">
        <v>41806.669317129628</v>
      </c>
      <c r="K2929" t="b">
        <v>0</v>
      </c>
      <c r="L2929">
        <v>21</v>
      </c>
      <c r="M2929" t="b">
        <v>1</v>
      </c>
      <c r="N2929" s="15" t="s">
        <v>8306</v>
      </c>
      <c r="O2929" t="s">
        <v>8348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2">
        <v>42433.998217592598</v>
      </c>
      <c r="J2930" s="12">
        <v>42403.998217592598</v>
      </c>
      <c r="K2930" t="b">
        <v>0</v>
      </c>
      <c r="L2930">
        <v>24</v>
      </c>
      <c r="M2930" t="b">
        <v>1</v>
      </c>
      <c r="N2930" s="15" t="s">
        <v>8306</v>
      </c>
      <c r="O2930" t="s">
        <v>8348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2">
        <v>41784.564328703702</v>
      </c>
      <c r="J2931" s="12">
        <v>41754.564328703702</v>
      </c>
      <c r="K2931" t="b">
        <v>0</v>
      </c>
      <c r="L2931">
        <v>32</v>
      </c>
      <c r="M2931" t="b">
        <v>1</v>
      </c>
      <c r="N2931" s="15" t="s">
        <v>8306</v>
      </c>
      <c r="O2931" t="s">
        <v>8348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2">
        <v>42131.584074074075</v>
      </c>
      <c r="J2932" s="12">
        <v>42101.584074074075</v>
      </c>
      <c r="K2932" t="b">
        <v>0</v>
      </c>
      <c r="L2932">
        <v>62</v>
      </c>
      <c r="M2932" t="b">
        <v>1</v>
      </c>
      <c r="N2932" s="15" t="s">
        <v>8306</v>
      </c>
      <c r="O2932" t="s">
        <v>8348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2">
        <v>41897.255555555559</v>
      </c>
      <c r="J2933" s="12">
        <v>41872.291238425925</v>
      </c>
      <c r="K2933" t="b">
        <v>0</v>
      </c>
      <c r="L2933">
        <v>9</v>
      </c>
      <c r="M2933" t="b">
        <v>1</v>
      </c>
      <c r="N2933" s="15" t="s">
        <v>8306</v>
      </c>
      <c r="O2933" t="s">
        <v>8348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2">
        <v>42056.458333333328</v>
      </c>
      <c r="J2934" s="12">
        <v>42025.164780092593</v>
      </c>
      <c r="K2934" t="b">
        <v>0</v>
      </c>
      <c r="L2934">
        <v>38</v>
      </c>
      <c r="M2934" t="b">
        <v>1</v>
      </c>
      <c r="N2934" s="15" t="s">
        <v>8306</v>
      </c>
      <c r="O2934" t="s">
        <v>8348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2">
        <v>42525.956631944442</v>
      </c>
      <c r="J2935" s="12">
        <v>42495.956631944442</v>
      </c>
      <c r="K2935" t="b">
        <v>0</v>
      </c>
      <c r="L2935">
        <v>54</v>
      </c>
      <c r="M2935" t="b">
        <v>1</v>
      </c>
      <c r="N2935" s="15" t="s">
        <v>8306</v>
      </c>
      <c r="O2935" t="s">
        <v>8348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2">
        <v>41805.636157407411</v>
      </c>
      <c r="J2936" s="12">
        <v>41775.636157407411</v>
      </c>
      <c r="K2936" t="b">
        <v>0</v>
      </c>
      <c r="L2936">
        <v>37</v>
      </c>
      <c r="M2936" t="b">
        <v>1</v>
      </c>
      <c r="N2936" s="15" t="s">
        <v>8306</v>
      </c>
      <c r="O2936" t="s">
        <v>8348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2">
        <v>42611.708333333328</v>
      </c>
      <c r="J2937" s="12">
        <v>42553.583425925928</v>
      </c>
      <c r="K2937" t="b">
        <v>0</v>
      </c>
      <c r="L2937">
        <v>39</v>
      </c>
      <c r="M2937" t="b">
        <v>1</v>
      </c>
      <c r="N2937" s="15" t="s">
        <v>8306</v>
      </c>
      <c r="O2937" t="s">
        <v>8348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2">
        <v>41925.207638888889</v>
      </c>
      <c r="J2938" s="12">
        <v>41912.650729166664</v>
      </c>
      <c r="K2938" t="b">
        <v>0</v>
      </c>
      <c r="L2938">
        <v>34</v>
      </c>
      <c r="M2938" t="b">
        <v>1</v>
      </c>
      <c r="N2938" s="15" t="s">
        <v>8306</v>
      </c>
      <c r="O2938" t="s">
        <v>8348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2">
        <v>41833.457326388889</v>
      </c>
      <c r="J2939" s="12">
        <v>41803.457326388889</v>
      </c>
      <c r="K2939" t="b">
        <v>0</v>
      </c>
      <c r="L2939">
        <v>55</v>
      </c>
      <c r="M2939" t="b">
        <v>1</v>
      </c>
      <c r="N2939" s="15" t="s">
        <v>8306</v>
      </c>
      <c r="O2939" t="s">
        <v>8348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2">
        <v>42034.703865740739</v>
      </c>
      <c r="J2940" s="12">
        <v>42004.703865740739</v>
      </c>
      <c r="K2940" t="b">
        <v>0</v>
      </c>
      <c r="L2940">
        <v>32</v>
      </c>
      <c r="M2940" t="b">
        <v>1</v>
      </c>
      <c r="N2940" s="15" t="s">
        <v>8306</v>
      </c>
      <c r="O2940" t="s">
        <v>8348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2">
        <v>41879.041666666664</v>
      </c>
      <c r="J2941" s="12">
        <v>41845.809166666666</v>
      </c>
      <c r="K2941" t="b">
        <v>0</v>
      </c>
      <c r="L2941">
        <v>25</v>
      </c>
      <c r="M2941" t="b">
        <v>1</v>
      </c>
      <c r="N2941" s="15" t="s">
        <v>8306</v>
      </c>
      <c r="O2941" t="s">
        <v>8348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2">
        <v>42022.773356481484</v>
      </c>
      <c r="J2942" s="12">
        <v>41982.773356481484</v>
      </c>
      <c r="K2942" t="b">
        <v>0</v>
      </c>
      <c r="L2942">
        <v>33</v>
      </c>
      <c r="M2942" t="b">
        <v>1</v>
      </c>
      <c r="N2942" s="15" t="s">
        <v>8306</v>
      </c>
      <c r="O2942" t="s">
        <v>8348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2">
        <v>42064.960127314815</v>
      </c>
      <c r="J2943" s="12">
        <v>42034.960127314815</v>
      </c>
      <c r="K2943" t="b">
        <v>0</v>
      </c>
      <c r="L2943">
        <v>1</v>
      </c>
      <c r="M2943" t="b">
        <v>0</v>
      </c>
      <c r="N2943" s="15" t="s">
        <v>8306</v>
      </c>
      <c r="O2943" t="s">
        <v>8346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2">
        <v>42354.845833333333</v>
      </c>
      <c r="J2944" s="12">
        <v>42334.803923611107</v>
      </c>
      <c r="K2944" t="b">
        <v>0</v>
      </c>
      <c r="L2944">
        <v>202</v>
      </c>
      <c r="M2944" t="b">
        <v>0</v>
      </c>
      <c r="N2944" s="15" t="s">
        <v>8306</v>
      </c>
      <c r="O2944" t="s">
        <v>8346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2">
        <v>42107.129398148143</v>
      </c>
      <c r="J2945" s="12">
        <v>42077.129398148143</v>
      </c>
      <c r="K2945" t="b">
        <v>0</v>
      </c>
      <c r="L2945">
        <v>0</v>
      </c>
      <c r="M2945" t="b">
        <v>0</v>
      </c>
      <c r="N2945" s="15" t="s">
        <v>8306</v>
      </c>
      <c r="O2945" t="s">
        <v>8346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2">
        <v>42162.9143287037</v>
      </c>
      <c r="J2946" s="12">
        <v>42132.9143287037</v>
      </c>
      <c r="K2946" t="b">
        <v>0</v>
      </c>
      <c r="L2946">
        <v>1</v>
      </c>
      <c r="M2946" t="b">
        <v>0</v>
      </c>
      <c r="N2946" s="15" t="s">
        <v>8306</v>
      </c>
      <c r="O2946" t="s">
        <v>8346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2">
        <v>42148.139583333337</v>
      </c>
      <c r="J2947" s="12">
        <v>42118.139583333337</v>
      </c>
      <c r="K2947" t="b">
        <v>0</v>
      </c>
      <c r="L2947">
        <v>0</v>
      </c>
      <c r="M2947" t="b">
        <v>0</v>
      </c>
      <c r="N2947" s="15" t="s">
        <v>8306</v>
      </c>
      <c r="O2947" t="s">
        <v>8346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2">
        <v>42597.531157407408</v>
      </c>
      <c r="J2948" s="12">
        <v>42567.531157407408</v>
      </c>
      <c r="K2948" t="b">
        <v>0</v>
      </c>
      <c r="L2948">
        <v>2</v>
      </c>
      <c r="M2948" t="b">
        <v>0</v>
      </c>
      <c r="N2948" s="15" t="s">
        <v>8306</v>
      </c>
      <c r="O2948" t="s">
        <v>8346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2">
        <v>42698.715972222228</v>
      </c>
      <c r="J2949" s="12">
        <v>42649.562118055561</v>
      </c>
      <c r="K2949" t="b">
        <v>0</v>
      </c>
      <c r="L2949">
        <v>13</v>
      </c>
      <c r="M2949" t="b">
        <v>0</v>
      </c>
      <c r="N2949" s="15" t="s">
        <v>8306</v>
      </c>
      <c r="O2949" t="s">
        <v>8346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2">
        <v>42157.649224537032</v>
      </c>
      <c r="J2950" s="12">
        <v>42097.649224537032</v>
      </c>
      <c r="K2950" t="b">
        <v>0</v>
      </c>
      <c r="L2950">
        <v>9</v>
      </c>
      <c r="M2950" t="b">
        <v>0</v>
      </c>
      <c r="N2950" s="15" t="s">
        <v>8306</v>
      </c>
      <c r="O2950" t="s">
        <v>8346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2">
        <v>42327.864780092597</v>
      </c>
      <c r="J2951" s="12">
        <v>42297.823113425926</v>
      </c>
      <c r="K2951" t="b">
        <v>0</v>
      </c>
      <c r="L2951">
        <v>2</v>
      </c>
      <c r="M2951" t="b">
        <v>0</v>
      </c>
      <c r="N2951" s="15" t="s">
        <v>8306</v>
      </c>
      <c r="O2951" t="s">
        <v>8346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2">
        <v>42392.36518518519</v>
      </c>
      <c r="J2952" s="12">
        <v>42362.36518518519</v>
      </c>
      <c r="K2952" t="b">
        <v>0</v>
      </c>
      <c r="L2952">
        <v>0</v>
      </c>
      <c r="M2952" t="b">
        <v>0</v>
      </c>
      <c r="N2952" s="15" t="s">
        <v>8306</v>
      </c>
      <c r="O2952" t="s">
        <v>8346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2">
        <v>41917.802928240737</v>
      </c>
      <c r="J2953" s="12">
        <v>41872.802928240737</v>
      </c>
      <c r="K2953" t="b">
        <v>0</v>
      </c>
      <c r="L2953">
        <v>58</v>
      </c>
      <c r="M2953" t="b">
        <v>0</v>
      </c>
      <c r="N2953" s="15" t="s">
        <v>8306</v>
      </c>
      <c r="O2953" t="s">
        <v>8346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2">
        <v>42660.166666666672</v>
      </c>
      <c r="J2954" s="12">
        <v>42628.690266203703</v>
      </c>
      <c r="K2954" t="b">
        <v>0</v>
      </c>
      <c r="L2954">
        <v>8</v>
      </c>
      <c r="M2954" t="b">
        <v>0</v>
      </c>
      <c r="N2954" s="15" t="s">
        <v>8306</v>
      </c>
      <c r="O2954" t="s">
        <v>8346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2">
        <v>42285.791909722218</v>
      </c>
      <c r="J2955" s="12">
        <v>42255.791909722218</v>
      </c>
      <c r="K2955" t="b">
        <v>0</v>
      </c>
      <c r="L2955">
        <v>3</v>
      </c>
      <c r="M2955" t="b">
        <v>0</v>
      </c>
      <c r="N2955" s="15" t="s">
        <v>8306</v>
      </c>
      <c r="O2955" t="s">
        <v>8346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2">
        <v>42810.541701388895</v>
      </c>
      <c r="J2956" s="12">
        <v>42790.583368055552</v>
      </c>
      <c r="K2956" t="b">
        <v>0</v>
      </c>
      <c r="L2956">
        <v>0</v>
      </c>
      <c r="M2956" t="b">
        <v>0</v>
      </c>
      <c r="N2956" s="15" t="s">
        <v>8306</v>
      </c>
      <c r="O2956" t="s">
        <v>8346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2">
        <v>42171.741307870368</v>
      </c>
      <c r="J2957" s="12">
        <v>42141.741307870368</v>
      </c>
      <c r="K2957" t="b">
        <v>0</v>
      </c>
      <c r="L2957">
        <v>11</v>
      </c>
      <c r="M2957" t="b">
        <v>0</v>
      </c>
      <c r="N2957" s="15" t="s">
        <v>8306</v>
      </c>
      <c r="O2957" t="s">
        <v>8346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2">
        <v>42494.958912037036</v>
      </c>
      <c r="J2958" s="12">
        <v>42464.958912037036</v>
      </c>
      <c r="K2958" t="b">
        <v>0</v>
      </c>
      <c r="L2958">
        <v>20</v>
      </c>
      <c r="M2958" t="b">
        <v>0</v>
      </c>
      <c r="N2958" s="15" t="s">
        <v>8306</v>
      </c>
      <c r="O2958" t="s">
        <v>8346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2">
        <v>42090.969583333332</v>
      </c>
      <c r="J2959" s="12">
        <v>42031.011249999996</v>
      </c>
      <c r="K2959" t="b">
        <v>0</v>
      </c>
      <c r="L2959">
        <v>3</v>
      </c>
      <c r="M2959" t="b">
        <v>0</v>
      </c>
      <c r="N2959" s="15" t="s">
        <v>8306</v>
      </c>
      <c r="O2959" t="s">
        <v>8346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2">
        <v>42498.73746527778</v>
      </c>
      <c r="J2960" s="12">
        <v>42438.779131944444</v>
      </c>
      <c r="K2960" t="b">
        <v>0</v>
      </c>
      <c r="L2960">
        <v>0</v>
      </c>
      <c r="M2960" t="b">
        <v>0</v>
      </c>
      <c r="N2960" s="15" t="s">
        <v>8306</v>
      </c>
      <c r="O2960" t="s">
        <v>8346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2">
        <v>42528.008391203708</v>
      </c>
      <c r="J2961" s="12">
        <v>42498.008391203708</v>
      </c>
      <c r="K2961" t="b">
        <v>0</v>
      </c>
      <c r="L2961">
        <v>0</v>
      </c>
      <c r="M2961" t="b">
        <v>0</v>
      </c>
      <c r="N2961" s="15" t="s">
        <v>8306</v>
      </c>
      <c r="O2961" t="s">
        <v>8346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2">
        <v>41893.757210648146</v>
      </c>
      <c r="J2962" s="12">
        <v>41863.757210648146</v>
      </c>
      <c r="K2962" t="b">
        <v>0</v>
      </c>
      <c r="L2962">
        <v>0</v>
      </c>
      <c r="M2962" t="b">
        <v>0</v>
      </c>
      <c r="N2962" s="15" t="s">
        <v>8306</v>
      </c>
      <c r="O2962" t="s">
        <v>8346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2">
        <v>42089.166666666672</v>
      </c>
      <c r="J2963" s="12">
        <v>42061.212488425925</v>
      </c>
      <c r="K2963" t="b">
        <v>0</v>
      </c>
      <c r="L2963">
        <v>108</v>
      </c>
      <c r="M2963" t="b">
        <v>1</v>
      </c>
      <c r="N2963" s="15" t="s">
        <v>8306</v>
      </c>
      <c r="O2963" t="s">
        <v>8307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2">
        <v>42064.290972222225</v>
      </c>
      <c r="J2964" s="12">
        <v>42036.24428240741</v>
      </c>
      <c r="K2964" t="b">
        <v>0</v>
      </c>
      <c r="L2964">
        <v>20</v>
      </c>
      <c r="M2964" t="b">
        <v>1</v>
      </c>
      <c r="N2964" s="15" t="s">
        <v>8306</v>
      </c>
      <c r="O2964" t="s">
        <v>8307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2">
        <v>42187.470185185186</v>
      </c>
      <c r="J2965" s="12">
        <v>42157.470185185186</v>
      </c>
      <c r="K2965" t="b">
        <v>0</v>
      </c>
      <c r="L2965">
        <v>98</v>
      </c>
      <c r="M2965" t="b">
        <v>1</v>
      </c>
      <c r="N2965" s="15" t="s">
        <v>8306</v>
      </c>
      <c r="O2965" t="s">
        <v>8307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2">
        <v>41857.897222222222</v>
      </c>
      <c r="J2966" s="12">
        <v>41827.909942129627</v>
      </c>
      <c r="K2966" t="b">
        <v>0</v>
      </c>
      <c r="L2966">
        <v>196</v>
      </c>
      <c r="M2966" t="b">
        <v>1</v>
      </c>
      <c r="N2966" s="15" t="s">
        <v>8306</v>
      </c>
      <c r="O2966" t="s">
        <v>8307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2">
        <v>42192.729548611111</v>
      </c>
      <c r="J2967" s="12">
        <v>42162.729548611111</v>
      </c>
      <c r="K2967" t="b">
        <v>0</v>
      </c>
      <c r="L2967">
        <v>39</v>
      </c>
      <c r="M2967" t="b">
        <v>1</v>
      </c>
      <c r="N2967" s="15" t="s">
        <v>8306</v>
      </c>
      <c r="O2967" t="s">
        <v>8307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2">
        <v>42263.738564814819</v>
      </c>
      <c r="J2968" s="12">
        <v>42233.738564814819</v>
      </c>
      <c r="K2968" t="b">
        <v>0</v>
      </c>
      <c r="L2968">
        <v>128</v>
      </c>
      <c r="M2968" t="b">
        <v>1</v>
      </c>
      <c r="N2968" s="15" t="s">
        <v>8306</v>
      </c>
      <c r="O2968" t="s">
        <v>8307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2">
        <v>42072.156157407408</v>
      </c>
      <c r="J2969" s="12">
        <v>42042.197824074072</v>
      </c>
      <c r="K2969" t="b">
        <v>0</v>
      </c>
      <c r="L2969">
        <v>71</v>
      </c>
      <c r="M2969" t="b">
        <v>1</v>
      </c>
      <c r="N2969" s="15" t="s">
        <v>8306</v>
      </c>
      <c r="O2969" t="s">
        <v>8307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2">
        <v>42599.165972222225</v>
      </c>
      <c r="J2970" s="12">
        <v>42585.523842592593</v>
      </c>
      <c r="K2970" t="b">
        <v>0</v>
      </c>
      <c r="L2970">
        <v>47</v>
      </c>
      <c r="M2970" t="b">
        <v>1</v>
      </c>
      <c r="N2970" s="15" t="s">
        <v>8306</v>
      </c>
      <c r="O2970" t="s">
        <v>8307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2">
        <v>42127.952083333337</v>
      </c>
      <c r="J2971" s="12">
        <v>42097.786493055552</v>
      </c>
      <c r="K2971" t="b">
        <v>0</v>
      </c>
      <c r="L2971">
        <v>17</v>
      </c>
      <c r="M2971" t="b">
        <v>1</v>
      </c>
      <c r="N2971" s="15" t="s">
        <v>8306</v>
      </c>
      <c r="O2971" t="s">
        <v>8307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2">
        <v>41838.669571759259</v>
      </c>
      <c r="J2972" s="12">
        <v>41808.669571759259</v>
      </c>
      <c r="K2972" t="b">
        <v>0</v>
      </c>
      <c r="L2972">
        <v>91</v>
      </c>
      <c r="M2972" t="b">
        <v>1</v>
      </c>
      <c r="N2972" s="15" t="s">
        <v>8306</v>
      </c>
      <c r="O2972" t="s">
        <v>8307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2">
        <v>41882.658310185187</v>
      </c>
      <c r="J2973" s="12">
        <v>41852.658310185187</v>
      </c>
      <c r="K2973" t="b">
        <v>0</v>
      </c>
      <c r="L2973">
        <v>43</v>
      </c>
      <c r="M2973" t="b">
        <v>1</v>
      </c>
      <c r="N2973" s="15" t="s">
        <v>8306</v>
      </c>
      <c r="O2973" t="s">
        <v>8307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2">
        <v>42709.041666666672</v>
      </c>
      <c r="J2974" s="12">
        <v>42694.110185185185</v>
      </c>
      <c r="K2974" t="b">
        <v>0</v>
      </c>
      <c r="L2974">
        <v>17</v>
      </c>
      <c r="M2974" t="b">
        <v>1</v>
      </c>
      <c r="N2974" s="15" t="s">
        <v>8306</v>
      </c>
      <c r="O2974" t="s">
        <v>8307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2">
        <v>42370.166666666672</v>
      </c>
      <c r="J2975" s="12">
        <v>42341.818379629629</v>
      </c>
      <c r="K2975" t="b">
        <v>0</v>
      </c>
      <c r="L2975">
        <v>33</v>
      </c>
      <c r="M2975" t="b">
        <v>1</v>
      </c>
      <c r="N2975" s="15" t="s">
        <v>8306</v>
      </c>
      <c r="O2975" t="s">
        <v>8307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2">
        <v>41908.065972222219</v>
      </c>
      <c r="J2976" s="12">
        <v>41880.061006944445</v>
      </c>
      <c r="K2976" t="b">
        <v>0</v>
      </c>
      <c r="L2976">
        <v>87</v>
      </c>
      <c r="M2976" t="b">
        <v>1</v>
      </c>
      <c r="N2976" s="15" t="s">
        <v>8306</v>
      </c>
      <c r="O2976" t="s">
        <v>8307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2">
        <v>41970.125</v>
      </c>
      <c r="J2977" s="12">
        <v>41941.683865740742</v>
      </c>
      <c r="K2977" t="b">
        <v>0</v>
      </c>
      <c r="L2977">
        <v>113</v>
      </c>
      <c r="M2977" t="b">
        <v>1</v>
      </c>
      <c r="N2977" s="15" t="s">
        <v>8306</v>
      </c>
      <c r="O2977" t="s">
        <v>8307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2">
        <v>42442.5</v>
      </c>
      <c r="J2978" s="12">
        <v>42425.730671296296</v>
      </c>
      <c r="K2978" t="b">
        <v>0</v>
      </c>
      <c r="L2978">
        <v>14</v>
      </c>
      <c r="M2978" t="b">
        <v>1</v>
      </c>
      <c r="N2978" s="15" t="s">
        <v>8306</v>
      </c>
      <c r="O2978" t="s">
        <v>8307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2">
        <v>42086.093055555553</v>
      </c>
      <c r="J2979" s="12">
        <v>42026.88118055556</v>
      </c>
      <c r="K2979" t="b">
        <v>0</v>
      </c>
      <c r="L2979">
        <v>30</v>
      </c>
      <c r="M2979" t="b">
        <v>1</v>
      </c>
      <c r="N2979" s="15" t="s">
        <v>8306</v>
      </c>
      <c r="O2979" t="s">
        <v>8307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2">
        <v>41932.249305555553</v>
      </c>
      <c r="J2980" s="12">
        <v>41922.640590277777</v>
      </c>
      <c r="K2980" t="b">
        <v>0</v>
      </c>
      <c r="L2980">
        <v>16</v>
      </c>
      <c r="M2980" t="b">
        <v>1</v>
      </c>
      <c r="N2980" s="15" t="s">
        <v>8306</v>
      </c>
      <c r="O2980" t="s">
        <v>8307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2">
        <v>42010.25</v>
      </c>
      <c r="J2981" s="12">
        <v>41993.824340277773</v>
      </c>
      <c r="K2981" t="b">
        <v>0</v>
      </c>
      <c r="L2981">
        <v>46</v>
      </c>
      <c r="M2981" t="b">
        <v>1</v>
      </c>
      <c r="N2981" s="15" t="s">
        <v>8306</v>
      </c>
      <c r="O2981" t="s">
        <v>8307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2">
        <v>42240.083333333328</v>
      </c>
      <c r="J2982" s="12">
        <v>42219.915856481486</v>
      </c>
      <c r="K2982" t="b">
        <v>0</v>
      </c>
      <c r="L2982">
        <v>24</v>
      </c>
      <c r="M2982" t="b">
        <v>1</v>
      </c>
      <c r="N2982" s="15" t="s">
        <v>8306</v>
      </c>
      <c r="O2982" t="s">
        <v>8307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2">
        <v>42270.559675925921</v>
      </c>
      <c r="J2983" s="12">
        <v>42225.559675925921</v>
      </c>
      <c r="K2983" t="b">
        <v>1</v>
      </c>
      <c r="L2983">
        <v>97</v>
      </c>
      <c r="M2983" t="b">
        <v>1</v>
      </c>
      <c r="N2983" s="15" t="s">
        <v>8306</v>
      </c>
      <c r="O2983" t="s">
        <v>8346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2">
        <v>42411.686840277776</v>
      </c>
      <c r="J2984" s="12">
        <v>42381.686840277776</v>
      </c>
      <c r="K2984" t="b">
        <v>1</v>
      </c>
      <c r="L2984">
        <v>59</v>
      </c>
      <c r="M2984" t="b">
        <v>1</v>
      </c>
      <c r="N2984" s="15" t="s">
        <v>8306</v>
      </c>
      <c r="O2984" t="s">
        <v>8346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2">
        <v>41954.674027777779</v>
      </c>
      <c r="J2985" s="12">
        <v>41894.632361111115</v>
      </c>
      <c r="K2985" t="b">
        <v>1</v>
      </c>
      <c r="L2985">
        <v>1095</v>
      </c>
      <c r="M2985" t="b">
        <v>1</v>
      </c>
      <c r="N2985" s="15" t="s">
        <v>8306</v>
      </c>
      <c r="O2985" t="s">
        <v>8346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2">
        <v>42606.278715277775</v>
      </c>
      <c r="J2986" s="12">
        <v>42576.278715277775</v>
      </c>
      <c r="K2986" t="b">
        <v>1</v>
      </c>
      <c r="L2986">
        <v>218</v>
      </c>
      <c r="M2986" t="b">
        <v>1</v>
      </c>
      <c r="N2986" s="15" t="s">
        <v>8306</v>
      </c>
      <c r="O2986" t="s">
        <v>8346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2">
        <v>42674.166666666672</v>
      </c>
      <c r="J2987" s="12">
        <v>42654.973703703698</v>
      </c>
      <c r="K2987" t="b">
        <v>0</v>
      </c>
      <c r="L2987">
        <v>111</v>
      </c>
      <c r="M2987" t="b">
        <v>1</v>
      </c>
      <c r="N2987" s="15" t="s">
        <v>8306</v>
      </c>
      <c r="O2987" t="s">
        <v>8346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2">
        <v>42491.458402777775</v>
      </c>
      <c r="J2988" s="12">
        <v>42431.500069444446</v>
      </c>
      <c r="K2988" t="b">
        <v>0</v>
      </c>
      <c r="L2988">
        <v>56</v>
      </c>
      <c r="M2988" t="b">
        <v>1</v>
      </c>
      <c r="N2988" s="15" t="s">
        <v>8306</v>
      </c>
      <c r="O2988" t="s">
        <v>8346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2">
        <v>42656</v>
      </c>
      <c r="J2989" s="12">
        <v>42627.307303240741</v>
      </c>
      <c r="K2989" t="b">
        <v>0</v>
      </c>
      <c r="L2989">
        <v>265</v>
      </c>
      <c r="M2989" t="b">
        <v>1</v>
      </c>
      <c r="N2989" s="15" t="s">
        <v>8306</v>
      </c>
      <c r="O2989" t="s">
        <v>8346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2">
        <v>42541.362048611118</v>
      </c>
      <c r="J2990" s="12">
        <v>42511.362048611118</v>
      </c>
      <c r="K2990" t="b">
        <v>0</v>
      </c>
      <c r="L2990">
        <v>28</v>
      </c>
      <c r="M2990" t="b">
        <v>1</v>
      </c>
      <c r="N2990" s="15" t="s">
        <v>8306</v>
      </c>
      <c r="O2990" t="s">
        <v>8346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2">
        <v>42359.207638888889</v>
      </c>
      <c r="J2991" s="12">
        <v>42337.02039351852</v>
      </c>
      <c r="K2991" t="b">
        <v>0</v>
      </c>
      <c r="L2991">
        <v>364</v>
      </c>
      <c r="M2991" t="b">
        <v>1</v>
      </c>
      <c r="N2991" s="15" t="s">
        <v>8306</v>
      </c>
      <c r="O2991" t="s">
        <v>8346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2">
        <v>42376.57430555555</v>
      </c>
      <c r="J2992" s="12">
        <v>42341.57430555555</v>
      </c>
      <c r="K2992" t="b">
        <v>0</v>
      </c>
      <c r="L2992">
        <v>27</v>
      </c>
      <c r="M2992" t="b">
        <v>1</v>
      </c>
      <c r="N2992" s="15" t="s">
        <v>8306</v>
      </c>
      <c r="O2992" t="s">
        <v>8346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2">
        <v>42762.837152777778</v>
      </c>
      <c r="J2993" s="12">
        <v>42740.837152777778</v>
      </c>
      <c r="K2993" t="b">
        <v>0</v>
      </c>
      <c r="L2993">
        <v>93</v>
      </c>
      <c r="M2993" t="b">
        <v>1</v>
      </c>
      <c r="N2993" s="15" t="s">
        <v>8306</v>
      </c>
      <c r="O2993" t="s">
        <v>8346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2">
        <v>42652.767476851848</v>
      </c>
      <c r="J2994" s="12">
        <v>42622.767476851848</v>
      </c>
      <c r="K2994" t="b">
        <v>0</v>
      </c>
      <c r="L2994">
        <v>64</v>
      </c>
      <c r="M2994" t="b">
        <v>1</v>
      </c>
      <c r="N2994" s="15" t="s">
        <v>8306</v>
      </c>
      <c r="O2994" t="s">
        <v>8346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2">
        <v>42420.838738425926</v>
      </c>
      <c r="J2995" s="12">
        <v>42390.838738425926</v>
      </c>
      <c r="K2995" t="b">
        <v>0</v>
      </c>
      <c r="L2995">
        <v>22</v>
      </c>
      <c r="M2995" t="b">
        <v>1</v>
      </c>
      <c r="N2995" s="15" t="s">
        <v>8306</v>
      </c>
      <c r="O2995" t="s">
        <v>8346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2">
        <v>41915.478842592594</v>
      </c>
      <c r="J2996" s="12">
        <v>41885.478842592594</v>
      </c>
      <c r="K2996" t="b">
        <v>0</v>
      </c>
      <c r="L2996">
        <v>59</v>
      </c>
      <c r="M2996" t="b">
        <v>1</v>
      </c>
      <c r="N2996" s="15" t="s">
        <v>8306</v>
      </c>
      <c r="O2996" t="s">
        <v>8346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2">
        <v>42754.665173611109</v>
      </c>
      <c r="J2997" s="12">
        <v>42724.665173611109</v>
      </c>
      <c r="K2997" t="b">
        <v>0</v>
      </c>
      <c r="L2997">
        <v>249</v>
      </c>
      <c r="M2997" t="b">
        <v>1</v>
      </c>
      <c r="N2997" s="15" t="s">
        <v>8306</v>
      </c>
      <c r="O2997" t="s">
        <v>8346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2">
        <v>42150.912500000006</v>
      </c>
      <c r="J2998" s="12">
        <v>42090.912500000006</v>
      </c>
      <c r="K2998" t="b">
        <v>0</v>
      </c>
      <c r="L2998">
        <v>392</v>
      </c>
      <c r="M2998" t="b">
        <v>1</v>
      </c>
      <c r="N2998" s="15" t="s">
        <v>8306</v>
      </c>
      <c r="O2998" t="s">
        <v>8346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2">
        <v>42793.207638888889</v>
      </c>
      <c r="J2999" s="12">
        <v>42775.733715277776</v>
      </c>
      <c r="K2999" t="b">
        <v>0</v>
      </c>
      <c r="L2999">
        <v>115</v>
      </c>
      <c r="M2999" t="b">
        <v>1</v>
      </c>
      <c r="N2999" s="15" t="s">
        <v>8306</v>
      </c>
      <c r="O2999" t="s">
        <v>8346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2">
        <v>41806.184027777781</v>
      </c>
      <c r="J3000" s="12">
        <v>41778.193622685183</v>
      </c>
      <c r="K3000" t="b">
        <v>0</v>
      </c>
      <c r="L3000">
        <v>433</v>
      </c>
      <c r="M3000" t="b">
        <v>1</v>
      </c>
      <c r="N3000" s="15" t="s">
        <v>8306</v>
      </c>
      <c r="O3000" t="s">
        <v>8346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2">
        <v>42795.083333333328</v>
      </c>
      <c r="J3001" s="12">
        <v>42780.740277777775</v>
      </c>
      <c r="K3001" t="b">
        <v>0</v>
      </c>
      <c r="L3001">
        <v>20</v>
      </c>
      <c r="M3001" t="b">
        <v>1</v>
      </c>
      <c r="N3001" s="15" t="s">
        <v>8306</v>
      </c>
      <c r="O3001" t="s">
        <v>8346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2">
        <v>42766.75</v>
      </c>
      <c r="J3002" s="12">
        <v>42752.827199074076</v>
      </c>
      <c r="K3002" t="b">
        <v>0</v>
      </c>
      <c r="L3002">
        <v>8</v>
      </c>
      <c r="M3002" t="b">
        <v>1</v>
      </c>
      <c r="N3002" s="15" t="s">
        <v>8306</v>
      </c>
      <c r="O3002" t="s">
        <v>8346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2">
        <v>42564.895625000005</v>
      </c>
      <c r="J3003" s="12">
        <v>42534.895625000005</v>
      </c>
      <c r="K3003" t="b">
        <v>0</v>
      </c>
      <c r="L3003">
        <v>175</v>
      </c>
      <c r="M3003" t="b">
        <v>1</v>
      </c>
      <c r="N3003" s="15" t="s">
        <v>8306</v>
      </c>
      <c r="O3003" t="s">
        <v>8346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2">
        <v>41269.83625</v>
      </c>
      <c r="J3004" s="12">
        <v>41239.83625</v>
      </c>
      <c r="K3004" t="b">
        <v>0</v>
      </c>
      <c r="L3004">
        <v>104</v>
      </c>
      <c r="M3004" t="b">
        <v>1</v>
      </c>
      <c r="N3004" s="15" t="s">
        <v>8306</v>
      </c>
      <c r="O3004" t="s">
        <v>8346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2">
        <v>42430.249305555553</v>
      </c>
      <c r="J3005" s="12">
        <v>42398.849259259259</v>
      </c>
      <c r="K3005" t="b">
        <v>0</v>
      </c>
      <c r="L3005">
        <v>17</v>
      </c>
      <c r="M3005" t="b">
        <v>1</v>
      </c>
      <c r="N3005" s="15" t="s">
        <v>8306</v>
      </c>
      <c r="O3005" t="s">
        <v>8346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2">
        <v>41958.922731481478</v>
      </c>
      <c r="J3006" s="12">
        <v>41928.881064814814</v>
      </c>
      <c r="K3006" t="b">
        <v>0</v>
      </c>
      <c r="L3006">
        <v>277</v>
      </c>
      <c r="M3006" t="b">
        <v>1</v>
      </c>
      <c r="N3006" s="15" t="s">
        <v>8306</v>
      </c>
      <c r="O3006" t="s">
        <v>8346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2">
        <v>41918.674826388888</v>
      </c>
      <c r="J3007" s="12">
        <v>41888.674826388888</v>
      </c>
      <c r="K3007" t="b">
        <v>0</v>
      </c>
      <c r="L3007">
        <v>118</v>
      </c>
      <c r="M3007" t="b">
        <v>1</v>
      </c>
      <c r="N3007" s="15" t="s">
        <v>8306</v>
      </c>
      <c r="O3007" t="s">
        <v>8346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2">
        <v>41987.756840277783</v>
      </c>
      <c r="J3008" s="12">
        <v>41957.756840277783</v>
      </c>
      <c r="K3008" t="b">
        <v>0</v>
      </c>
      <c r="L3008">
        <v>97</v>
      </c>
      <c r="M3008" t="b">
        <v>1</v>
      </c>
      <c r="N3008" s="15" t="s">
        <v>8306</v>
      </c>
      <c r="O3008" t="s">
        <v>8346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2">
        <v>42119.216238425928</v>
      </c>
      <c r="J3009" s="12">
        <v>42098.216238425928</v>
      </c>
      <c r="K3009" t="b">
        <v>0</v>
      </c>
      <c r="L3009">
        <v>20</v>
      </c>
      <c r="M3009" t="b">
        <v>1</v>
      </c>
      <c r="N3009" s="15" t="s">
        <v>8306</v>
      </c>
      <c r="O3009" t="s">
        <v>8346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2">
        <v>42390.212025462963</v>
      </c>
      <c r="J3010" s="12">
        <v>42360.212025462963</v>
      </c>
      <c r="K3010" t="b">
        <v>0</v>
      </c>
      <c r="L3010">
        <v>26</v>
      </c>
      <c r="M3010" t="b">
        <v>1</v>
      </c>
      <c r="N3010" s="15" t="s">
        <v>8306</v>
      </c>
      <c r="O3010" t="s">
        <v>8346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2">
        <v>41969.611574074079</v>
      </c>
      <c r="J3011" s="12">
        <v>41939.569907407407</v>
      </c>
      <c r="K3011" t="b">
        <v>0</v>
      </c>
      <c r="L3011">
        <v>128</v>
      </c>
      <c r="M3011" t="b">
        <v>1</v>
      </c>
      <c r="N3011" s="15" t="s">
        <v>8306</v>
      </c>
      <c r="O3011" t="s">
        <v>8346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2">
        <v>42056.832395833335</v>
      </c>
      <c r="J3012" s="12">
        <v>41996.832395833335</v>
      </c>
      <c r="K3012" t="b">
        <v>0</v>
      </c>
      <c r="L3012">
        <v>15</v>
      </c>
      <c r="M3012" t="b">
        <v>1</v>
      </c>
      <c r="N3012" s="15" t="s">
        <v>8306</v>
      </c>
      <c r="O3012" t="s">
        <v>8346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2">
        <v>42361.957638888889</v>
      </c>
      <c r="J3013" s="12">
        <v>42334.468935185185</v>
      </c>
      <c r="K3013" t="b">
        <v>0</v>
      </c>
      <c r="L3013">
        <v>25</v>
      </c>
      <c r="M3013" t="b">
        <v>1</v>
      </c>
      <c r="N3013" s="15" t="s">
        <v>8306</v>
      </c>
      <c r="O3013" t="s">
        <v>8346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2">
        <v>42045.702893518523</v>
      </c>
      <c r="J3014" s="12">
        <v>42024.702893518523</v>
      </c>
      <c r="K3014" t="b">
        <v>0</v>
      </c>
      <c r="L3014">
        <v>55</v>
      </c>
      <c r="M3014" t="b">
        <v>1</v>
      </c>
      <c r="N3014" s="15" t="s">
        <v>8306</v>
      </c>
      <c r="O3014" t="s">
        <v>8346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2">
        <v>42176.836215277777</v>
      </c>
      <c r="J3015" s="12">
        <v>42146.836215277777</v>
      </c>
      <c r="K3015" t="b">
        <v>0</v>
      </c>
      <c r="L3015">
        <v>107</v>
      </c>
      <c r="M3015" t="b">
        <v>1</v>
      </c>
      <c r="N3015" s="15" t="s">
        <v>8306</v>
      </c>
      <c r="O3015" t="s">
        <v>8346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2">
        <v>41948.208333333336</v>
      </c>
      <c r="J3016" s="12">
        <v>41920.123611111114</v>
      </c>
      <c r="K3016" t="b">
        <v>0</v>
      </c>
      <c r="L3016">
        <v>557</v>
      </c>
      <c r="M3016" t="b">
        <v>1</v>
      </c>
      <c r="N3016" s="15" t="s">
        <v>8306</v>
      </c>
      <c r="O3016" t="s">
        <v>8346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2">
        <v>41801.166666666664</v>
      </c>
      <c r="J3017" s="12">
        <v>41785.72729166667</v>
      </c>
      <c r="K3017" t="b">
        <v>0</v>
      </c>
      <c r="L3017">
        <v>40</v>
      </c>
      <c r="M3017" t="b">
        <v>1</v>
      </c>
      <c r="N3017" s="15" t="s">
        <v>8306</v>
      </c>
      <c r="O3017" t="s">
        <v>8346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2">
        <v>41838.548055555555</v>
      </c>
      <c r="J3018" s="12">
        <v>41778.548055555555</v>
      </c>
      <c r="K3018" t="b">
        <v>0</v>
      </c>
      <c r="L3018">
        <v>36</v>
      </c>
      <c r="M3018" t="b">
        <v>1</v>
      </c>
      <c r="N3018" s="15" t="s">
        <v>8306</v>
      </c>
      <c r="O3018" t="s">
        <v>8346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2">
        <v>41871.850034722222</v>
      </c>
      <c r="J3019" s="12">
        <v>41841.850034722222</v>
      </c>
      <c r="K3019" t="b">
        <v>0</v>
      </c>
      <c r="L3019">
        <v>159</v>
      </c>
      <c r="M3019" t="b">
        <v>1</v>
      </c>
      <c r="N3019" s="15" t="s">
        <v>8306</v>
      </c>
      <c r="O3019" t="s">
        <v>8346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2">
        <v>42205.916666666672</v>
      </c>
      <c r="J3020" s="12">
        <v>42163.29833333334</v>
      </c>
      <c r="K3020" t="b">
        <v>0</v>
      </c>
      <c r="L3020">
        <v>41</v>
      </c>
      <c r="M3020" t="b">
        <v>1</v>
      </c>
      <c r="N3020" s="15" t="s">
        <v>8306</v>
      </c>
      <c r="O3020" t="s">
        <v>8346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2">
        <v>41786.125</v>
      </c>
      <c r="J3021" s="12">
        <v>41758.833564814813</v>
      </c>
      <c r="K3021" t="b">
        <v>0</v>
      </c>
      <c r="L3021">
        <v>226</v>
      </c>
      <c r="M3021" t="b">
        <v>1</v>
      </c>
      <c r="N3021" s="15" t="s">
        <v>8306</v>
      </c>
      <c r="O3021" t="s">
        <v>8346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2">
        <v>42230.846446759257</v>
      </c>
      <c r="J3022" s="12">
        <v>42170.846446759257</v>
      </c>
      <c r="K3022" t="b">
        <v>0</v>
      </c>
      <c r="L3022">
        <v>30</v>
      </c>
      <c r="M3022" t="b">
        <v>1</v>
      </c>
      <c r="N3022" s="15" t="s">
        <v>8306</v>
      </c>
      <c r="O3022" t="s">
        <v>8346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2">
        <v>42696.249305555553</v>
      </c>
      <c r="J3023" s="12">
        <v>42660.618854166663</v>
      </c>
      <c r="K3023" t="b">
        <v>0</v>
      </c>
      <c r="L3023">
        <v>103</v>
      </c>
      <c r="M3023" t="b">
        <v>1</v>
      </c>
      <c r="N3023" s="15" t="s">
        <v>8306</v>
      </c>
      <c r="O3023" t="s">
        <v>8346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2">
        <v>42609.95380787037</v>
      </c>
      <c r="J3024" s="12">
        <v>42564.95380787037</v>
      </c>
      <c r="K3024" t="b">
        <v>0</v>
      </c>
      <c r="L3024">
        <v>62</v>
      </c>
      <c r="M3024" t="b">
        <v>1</v>
      </c>
      <c r="N3024" s="15" t="s">
        <v>8306</v>
      </c>
      <c r="O3024" t="s">
        <v>8346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2">
        <v>42166.675763888896</v>
      </c>
      <c r="J3025" s="12">
        <v>42121.675763888896</v>
      </c>
      <c r="K3025" t="b">
        <v>0</v>
      </c>
      <c r="L3025">
        <v>6</v>
      </c>
      <c r="M3025" t="b">
        <v>1</v>
      </c>
      <c r="N3025" s="15" t="s">
        <v>8306</v>
      </c>
      <c r="O3025" t="s">
        <v>8346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2">
        <v>41188.993923611109</v>
      </c>
      <c r="J3026" s="12">
        <v>41158.993923611109</v>
      </c>
      <c r="K3026" t="b">
        <v>0</v>
      </c>
      <c r="L3026">
        <v>182</v>
      </c>
      <c r="M3026" t="b">
        <v>1</v>
      </c>
      <c r="N3026" s="15" t="s">
        <v>8306</v>
      </c>
      <c r="O3026" t="s">
        <v>8346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2">
        <v>41789.666666666664</v>
      </c>
      <c r="J3027" s="12">
        <v>41761.509409722225</v>
      </c>
      <c r="K3027" t="b">
        <v>0</v>
      </c>
      <c r="L3027">
        <v>145</v>
      </c>
      <c r="M3027" t="b">
        <v>1</v>
      </c>
      <c r="N3027" s="15" t="s">
        <v>8306</v>
      </c>
      <c r="O3027" t="s">
        <v>8346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2">
        <v>42797.459398148145</v>
      </c>
      <c r="J3028" s="12">
        <v>42783.459398148145</v>
      </c>
      <c r="K3028" t="b">
        <v>0</v>
      </c>
      <c r="L3028">
        <v>25</v>
      </c>
      <c r="M3028" t="b">
        <v>1</v>
      </c>
      <c r="N3028" s="15" t="s">
        <v>8306</v>
      </c>
      <c r="O3028" t="s">
        <v>8346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2">
        <v>42083.662627314814</v>
      </c>
      <c r="J3029" s="12">
        <v>42053.704293981486</v>
      </c>
      <c r="K3029" t="b">
        <v>0</v>
      </c>
      <c r="L3029">
        <v>320</v>
      </c>
      <c r="M3029" t="b">
        <v>1</v>
      </c>
      <c r="N3029" s="15" t="s">
        <v>8306</v>
      </c>
      <c r="O3029" t="s">
        <v>8346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2">
        <v>42597.264178240745</v>
      </c>
      <c r="J3030" s="12">
        <v>42567.264178240745</v>
      </c>
      <c r="K3030" t="b">
        <v>0</v>
      </c>
      <c r="L3030">
        <v>99</v>
      </c>
      <c r="M3030" t="b">
        <v>1</v>
      </c>
      <c r="N3030" s="15" t="s">
        <v>8306</v>
      </c>
      <c r="O3030" t="s">
        <v>8346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2">
        <v>41961.190972222219</v>
      </c>
      <c r="J3031" s="12">
        <v>41932.708877314813</v>
      </c>
      <c r="K3031" t="b">
        <v>0</v>
      </c>
      <c r="L3031">
        <v>348</v>
      </c>
      <c r="M3031" t="b">
        <v>1</v>
      </c>
      <c r="N3031" s="15" t="s">
        <v>8306</v>
      </c>
      <c r="O3031" t="s">
        <v>8346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2">
        <v>42263.747349537036</v>
      </c>
      <c r="J3032" s="12">
        <v>42233.747349537036</v>
      </c>
      <c r="K3032" t="b">
        <v>0</v>
      </c>
      <c r="L3032">
        <v>41</v>
      </c>
      <c r="M3032" t="b">
        <v>1</v>
      </c>
      <c r="N3032" s="15" t="s">
        <v>8306</v>
      </c>
      <c r="O3032" t="s">
        <v>8346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2">
        <v>42657.882488425923</v>
      </c>
      <c r="J3033" s="12">
        <v>42597.882488425923</v>
      </c>
      <c r="K3033" t="b">
        <v>0</v>
      </c>
      <c r="L3033">
        <v>29</v>
      </c>
      <c r="M3033" t="b">
        <v>1</v>
      </c>
      <c r="N3033" s="15" t="s">
        <v>8306</v>
      </c>
      <c r="O3033" t="s">
        <v>8346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2">
        <v>42258.044664351852</v>
      </c>
      <c r="J3034" s="12">
        <v>42228.044664351852</v>
      </c>
      <c r="K3034" t="b">
        <v>0</v>
      </c>
      <c r="L3034">
        <v>25</v>
      </c>
      <c r="M3034" t="b">
        <v>1</v>
      </c>
      <c r="N3034" s="15" t="s">
        <v>8306</v>
      </c>
      <c r="O3034" t="s">
        <v>8346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2">
        <v>42600.110243055555</v>
      </c>
      <c r="J3035" s="12">
        <v>42570.110243055555</v>
      </c>
      <c r="K3035" t="b">
        <v>0</v>
      </c>
      <c r="L3035">
        <v>23</v>
      </c>
      <c r="M3035" t="b">
        <v>1</v>
      </c>
      <c r="N3035" s="15" t="s">
        <v>8306</v>
      </c>
      <c r="O3035" t="s">
        <v>8346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2">
        <v>42675.165972222225</v>
      </c>
      <c r="J3036" s="12">
        <v>42644.535358796296</v>
      </c>
      <c r="K3036" t="b">
        <v>0</v>
      </c>
      <c r="L3036">
        <v>1260</v>
      </c>
      <c r="M3036" t="b">
        <v>1</v>
      </c>
      <c r="N3036" s="15" t="s">
        <v>8306</v>
      </c>
      <c r="O3036" t="s">
        <v>8346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2">
        <v>41398.560289351852</v>
      </c>
      <c r="J3037" s="12">
        <v>41368.560289351852</v>
      </c>
      <c r="K3037" t="b">
        <v>0</v>
      </c>
      <c r="L3037">
        <v>307</v>
      </c>
      <c r="M3037" t="b">
        <v>1</v>
      </c>
      <c r="N3037" s="15" t="s">
        <v>8306</v>
      </c>
      <c r="O3037" t="s">
        <v>8346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2">
        <v>41502.499305555553</v>
      </c>
      <c r="J3038" s="12">
        <v>41466.785231481481</v>
      </c>
      <c r="K3038" t="b">
        <v>0</v>
      </c>
      <c r="L3038">
        <v>329</v>
      </c>
      <c r="M3038" t="b">
        <v>1</v>
      </c>
      <c r="N3038" s="15" t="s">
        <v>8306</v>
      </c>
      <c r="O3038" t="s">
        <v>8346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2">
        <v>40453.207638888889</v>
      </c>
      <c r="J3039" s="12">
        <v>40378.893206018518</v>
      </c>
      <c r="K3039" t="b">
        <v>0</v>
      </c>
      <c r="L3039">
        <v>32</v>
      </c>
      <c r="M3039" t="b">
        <v>1</v>
      </c>
      <c r="N3039" s="15" t="s">
        <v>8306</v>
      </c>
      <c r="O3039" t="s">
        <v>8346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2">
        <v>42433.252280092594</v>
      </c>
      <c r="J3040" s="12">
        <v>42373.252280092594</v>
      </c>
      <c r="K3040" t="b">
        <v>0</v>
      </c>
      <c r="L3040">
        <v>27</v>
      </c>
      <c r="M3040" t="b">
        <v>1</v>
      </c>
      <c r="N3040" s="15" t="s">
        <v>8306</v>
      </c>
      <c r="O3040" t="s">
        <v>8346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2">
        <v>41637.332638888889</v>
      </c>
      <c r="J3041" s="12">
        <v>41610.794421296298</v>
      </c>
      <c r="K3041" t="b">
        <v>0</v>
      </c>
      <c r="L3041">
        <v>236</v>
      </c>
      <c r="M3041" t="b">
        <v>1</v>
      </c>
      <c r="N3041" s="15" t="s">
        <v>8306</v>
      </c>
      <c r="O3041" t="s">
        <v>8346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2">
        <v>42181.958333333328</v>
      </c>
      <c r="J3042" s="12">
        <v>42177.791909722218</v>
      </c>
      <c r="K3042" t="b">
        <v>0</v>
      </c>
      <c r="L3042">
        <v>42</v>
      </c>
      <c r="M3042" t="b">
        <v>1</v>
      </c>
      <c r="N3042" s="15" t="s">
        <v>8306</v>
      </c>
      <c r="O3042" t="s">
        <v>8346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2">
        <v>42389.868611111116</v>
      </c>
      <c r="J3043" s="12">
        <v>42359.868611111116</v>
      </c>
      <c r="K3043" t="b">
        <v>0</v>
      </c>
      <c r="L3043">
        <v>95</v>
      </c>
      <c r="M3043" t="b">
        <v>1</v>
      </c>
      <c r="N3043" s="15" t="s">
        <v>8306</v>
      </c>
      <c r="O3043" t="s">
        <v>8346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2">
        <v>42283.688043981485</v>
      </c>
      <c r="J3044" s="12">
        <v>42253.688043981485</v>
      </c>
      <c r="K3044" t="b">
        <v>0</v>
      </c>
      <c r="L3044">
        <v>37</v>
      </c>
      <c r="M3044" t="b">
        <v>1</v>
      </c>
      <c r="N3044" s="15" t="s">
        <v>8306</v>
      </c>
      <c r="O3044" t="s">
        <v>8346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2">
        <v>42110.118055555555</v>
      </c>
      <c r="J3045" s="12">
        <v>42083.070590277777</v>
      </c>
      <c r="K3045" t="b">
        <v>0</v>
      </c>
      <c r="L3045">
        <v>128</v>
      </c>
      <c r="M3045" t="b">
        <v>1</v>
      </c>
      <c r="N3045" s="15" t="s">
        <v>8306</v>
      </c>
      <c r="O3045" t="s">
        <v>8346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2">
        <v>42402.7268287037</v>
      </c>
      <c r="J3046" s="12">
        <v>42387.7268287037</v>
      </c>
      <c r="K3046" t="b">
        <v>0</v>
      </c>
      <c r="L3046">
        <v>156</v>
      </c>
      <c r="M3046" t="b">
        <v>1</v>
      </c>
      <c r="N3046" s="15" t="s">
        <v>8306</v>
      </c>
      <c r="O3046" t="s">
        <v>8346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2">
        <v>41873.155729166669</v>
      </c>
      <c r="J3047" s="12">
        <v>41843.155729166669</v>
      </c>
      <c r="K3047" t="b">
        <v>0</v>
      </c>
      <c r="L3047">
        <v>64</v>
      </c>
      <c r="M3047" t="b">
        <v>1</v>
      </c>
      <c r="N3047" s="15" t="s">
        <v>8306</v>
      </c>
      <c r="O3047" t="s">
        <v>8346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2">
        <v>41892.202777777777</v>
      </c>
      <c r="J3048" s="12">
        <v>41862.803078703706</v>
      </c>
      <c r="K3048" t="b">
        <v>0</v>
      </c>
      <c r="L3048">
        <v>58</v>
      </c>
      <c r="M3048" t="b">
        <v>1</v>
      </c>
      <c r="N3048" s="15" t="s">
        <v>8306</v>
      </c>
      <c r="O3048" t="s">
        <v>8346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2">
        <v>42487.552777777775</v>
      </c>
      <c r="J3049" s="12">
        <v>42443.989050925928</v>
      </c>
      <c r="K3049" t="b">
        <v>0</v>
      </c>
      <c r="L3049">
        <v>20</v>
      </c>
      <c r="M3049" t="b">
        <v>1</v>
      </c>
      <c r="N3049" s="15" t="s">
        <v>8306</v>
      </c>
      <c r="O3049" t="s">
        <v>8346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2">
        <v>42004.890277777777</v>
      </c>
      <c r="J3050" s="12">
        <v>41975.901180555549</v>
      </c>
      <c r="K3050" t="b">
        <v>0</v>
      </c>
      <c r="L3050">
        <v>47</v>
      </c>
      <c r="M3050" t="b">
        <v>1</v>
      </c>
      <c r="N3050" s="15" t="s">
        <v>8306</v>
      </c>
      <c r="O3050" t="s">
        <v>8346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2">
        <v>42169.014525462961</v>
      </c>
      <c r="J3051" s="12">
        <v>42139.014525462961</v>
      </c>
      <c r="K3051" t="b">
        <v>0</v>
      </c>
      <c r="L3051">
        <v>54</v>
      </c>
      <c r="M3051" t="b">
        <v>1</v>
      </c>
      <c r="N3051" s="15" t="s">
        <v>8306</v>
      </c>
      <c r="O3051" t="s">
        <v>8346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2">
        <v>42495.16851851852</v>
      </c>
      <c r="J3052" s="12">
        <v>42465.16851851852</v>
      </c>
      <c r="K3052" t="b">
        <v>0</v>
      </c>
      <c r="L3052">
        <v>9</v>
      </c>
      <c r="M3052" t="b">
        <v>1</v>
      </c>
      <c r="N3052" s="15" t="s">
        <v>8306</v>
      </c>
      <c r="O3052" t="s">
        <v>8346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2">
        <v>42774.416030092587</v>
      </c>
      <c r="J3053" s="12">
        <v>42744.416030092587</v>
      </c>
      <c r="K3053" t="b">
        <v>1</v>
      </c>
      <c r="L3053">
        <v>35</v>
      </c>
      <c r="M3053" t="b">
        <v>0</v>
      </c>
      <c r="N3053" s="15" t="s">
        <v>8306</v>
      </c>
      <c r="O3053" t="s">
        <v>8346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2">
        <v>42152.665972222225</v>
      </c>
      <c r="J3054" s="12">
        <v>42122.670069444444</v>
      </c>
      <c r="K3054" t="b">
        <v>0</v>
      </c>
      <c r="L3054">
        <v>2</v>
      </c>
      <c r="M3054" t="b">
        <v>0</v>
      </c>
      <c r="N3054" s="15" t="s">
        <v>8306</v>
      </c>
      <c r="O3054" t="s">
        <v>8346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2">
        <v>41914.165972222225</v>
      </c>
      <c r="J3055" s="12">
        <v>41862.761724537035</v>
      </c>
      <c r="K3055" t="b">
        <v>0</v>
      </c>
      <c r="L3055">
        <v>3</v>
      </c>
      <c r="M3055" t="b">
        <v>0</v>
      </c>
      <c r="N3055" s="15" t="s">
        <v>8306</v>
      </c>
      <c r="O3055" t="s">
        <v>8346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2">
        <v>42065.044444444444</v>
      </c>
      <c r="J3056" s="12">
        <v>42027.832800925928</v>
      </c>
      <c r="K3056" t="b">
        <v>0</v>
      </c>
      <c r="L3056">
        <v>0</v>
      </c>
      <c r="M3056" t="b">
        <v>0</v>
      </c>
      <c r="N3056" s="15" t="s">
        <v>8306</v>
      </c>
      <c r="O3056" t="s">
        <v>8346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2">
        <v>42013.95821759259</v>
      </c>
      <c r="J3057" s="12">
        <v>41953.95821759259</v>
      </c>
      <c r="K3057" t="b">
        <v>0</v>
      </c>
      <c r="L3057">
        <v>1</v>
      </c>
      <c r="M3057" t="b">
        <v>0</v>
      </c>
      <c r="N3057" s="15" t="s">
        <v>8306</v>
      </c>
      <c r="O3057" t="s">
        <v>8346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2">
        <v>41911.636388888888</v>
      </c>
      <c r="J3058" s="12">
        <v>41851.636388888888</v>
      </c>
      <c r="K3058" t="b">
        <v>0</v>
      </c>
      <c r="L3058">
        <v>0</v>
      </c>
      <c r="M3058" t="b">
        <v>0</v>
      </c>
      <c r="N3058" s="15" t="s">
        <v>8306</v>
      </c>
      <c r="O3058" t="s">
        <v>8346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2">
        <v>42463.608923611115</v>
      </c>
      <c r="J3059" s="12">
        <v>42433.650590277779</v>
      </c>
      <c r="K3059" t="b">
        <v>0</v>
      </c>
      <c r="L3059">
        <v>0</v>
      </c>
      <c r="M3059" t="b">
        <v>0</v>
      </c>
      <c r="N3059" s="15" t="s">
        <v>8306</v>
      </c>
      <c r="O3059" t="s">
        <v>8346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2">
        <v>42510.374305555553</v>
      </c>
      <c r="J3060" s="12">
        <v>42460.374305555553</v>
      </c>
      <c r="K3060" t="b">
        <v>0</v>
      </c>
      <c r="L3060">
        <v>3</v>
      </c>
      <c r="M3060" t="b">
        <v>0</v>
      </c>
      <c r="N3060" s="15" t="s">
        <v>8306</v>
      </c>
      <c r="O3060" t="s">
        <v>8346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2">
        <v>41859.935717592591</v>
      </c>
      <c r="J3061" s="12">
        <v>41829.935717592591</v>
      </c>
      <c r="K3061" t="b">
        <v>0</v>
      </c>
      <c r="L3061">
        <v>11</v>
      </c>
      <c r="M3061" t="b">
        <v>0</v>
      </c>
      <c r="N3061" s="15" t="s">
        <v>8306</v>
      </c>
      <c r="O3061" t="s">
        <v>8346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2">
        <v>42275.274699074071</v>
      </c>
      <c r="J3062" s="12">
        <v>42245.274699074071</v>
      </c>
      <c r="K3062" t="b">
        <v>0</v>
      </c>
      <c r="L3062">
        <v>6</v>
      </c>
      <c r="M3062" t="b">
        <v>0</v>
      </c>
      <c r="N3062" s="15" t="s">
        <v>8306</v>
      </c>
      <c r="O3062" t="s">
        <v>8346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2">
        <v>41864.784120370372</v>
      </c>
      <c r="J3063" s="12">
        <v>41834.784120370372</v>
      </c>
      <c r="K3063" t="b">
        <v>0</v>
      </c>
      <c r="L3063">
        <v>0</v>
      </c>
      <c r="M3063" t="b">
        <v>0</v>
      </c>
      <c r="N3063" s="15" t="s">
        <v>8306</v>
      </c>
      <c r="O3063" t="s">
        <v>8346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2">
        <v>42277.75</v>
      </c>
      <c r="J3064" s="12">
        <v>42248.535787037035</v>
      </c>
      <c r="K3064" t="b">
        <v>0</v>
      </c>
      <c r="L3064">
        <v>67</v>
      </c>
      <c r="M3064" t="b">
        <v>0</v>
      </c>
      <c r="N3064" s="15" t="s">
        <v>8306</v>
      </c>
      <c r="O3064" t="s">
        <v>8346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2">
        <v>42665.922893518517</v>
      </c>
      <c r="J3065" s="12">
        <v>42630.922893518517</v>
      </c>
      <c r="K3065" t="b">
        <v>0</v>
      </c>
      <c r="L3065">
        <v>23</v>
      </c>
      <c r="M3065" t="b">
        <v>0</v>
      </c>
      <c r="N3065" s="15" t="s">
        <v>8306</v>
      </c>
      <c r="O3065" t="s">
        <v>8346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2">
        <v>42330.290972222225</v>
      </c>
      <c r="J3066" s="12">
        <v>42299.130162037036</v>
      </c>
      <c r="K3066" t="b">
        <v>0</v>
      </c>
      <c r="L3066">
        <v>72</v>
      </c>
      <c r="M3066" t="b">
        <v>0</v>
      </c>
      <c r="N3066" s="15" t="s">
        <v>8306</v>
      </c>
      <c r="O3066" t="s">
        <v>8346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2">
        <v>41850.055231481485</v>
      </c>
      <c r="J3067" s="12">
        <v>41825.055231481485</v>
      </c>
      <c r="K3067" t="b">
        <v>0</v>
      </c>
      <c r="L3067">
        <v>2</v>
      </c>
      <c r="M3067" t="b">
        <v>0</v>
      </c>
      <c r="N3067" s="15" t="s">
        <v>8306</v>
      </c>
      <c r="O3067" t="s">
        <v>8346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2">
        <v>42561.228437500002</v>
      </c>
      <c r="J3068" s="12">
        <v>42531.228437500002</v>
      </c>
      <c r="K3068" t="b">
        <v>0</v>
      </c>
      <c r="L3068">
        <v>15</v>
      </c>
      <c r="M3068" t="b">
        <v>0</v>
      </c>
      <c r="N3068" s="15" t="s">
        <v>8306</v>
      </c>
      <c r="O3068" t="s">
        <v>8346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2">
        <v>42256.938414351855</v>
      </c>
      <c r="J3069" s="12">
        <v>42226.938414351855</v>
      </c>
      <c r="K3069" t="b">
        <v>0</v>
      </c>
      <c r="L3069">
        <v>1</v>
      </c>
      <c r="M3069" t="b">
        <v>0</v>
      </c>
      <c r="N3069" s="15" t="s">
        <v>8306</v>
      </c>
      <c r="O3069" t="s">
        <v>8346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2">
        <v>42293.691574074073</v>
      </c>
      <c r="J3070" s="12">
        <v>42263.691574074073</v>
      </c>
      <c r="K3070" t="b">
        <v>0</v>
      </c>
      <c r="L3070">
        <v>2</v>
      </c>
      <c r="M3070" t="b">
        <v>0</v>
      </c>
      <c r="N3070" s="15" t="s">
        <v>8306</v>
      </c>
      <c r="O3070" t="s">
        <v>8346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2">
        <v>41987.833726851852</v>
      </c>
      <c r="J3071" s="12">
        <v>41957.833726851852</v>
      </c>
      <c r="K3071" t="b">
        <v>0</v>
      </c>
      <c r="L3071">
        <v>7</v>
      </c>
      <c r="M3071" t="b">
        <v>0</v>
      </c>
      <c r="N3071" s="15" t="s">
        <v>8306</v>
      </c>
      <c r="O3071" t="s">
        <v>8346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2">
        <v>42711.733437499999</v>
      </c>
      <c r="J3072" s="12">
        <v>42690.733437499999</v>
      </c>
      <c r="K3072" t="b">
        <v>0</v>
      </c>
      <c r="L3072">
        <v>16</v>
      </c>
      <c r="M3072" t="b">
        <v>0</v>
      </c>
      <c r="N3072" s="15" t="s">
        <v>8306</v>
      </c>
      <c r="O3072" t="s">
        <v>8346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2">
        <v>42115.249305555553</v>
      </c>
      <c r="J3073" s="12">
        <v>42097.732418981483</v>
      </c>
      <c r="K3073" t="b">
        <v>0</v>
      </c>
      <c r="L3073">
        <v>117</v>
      </c>
      <c r="M3073" t="b">
        <v>0</v>
      </c>
      <c r="N3073" s="15" t="s">
        <v>8306</v>
      </c>
      <c r="O3073" t="s">
        <v>8346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2">
        <v>42673.073611111111</v>
      </c>
      <c r="J3074" s="12">
        <v>42658.690532407403</v>
      </c>
      <c r="K3074" t="b">
        <v>0</v>
      </c>
      <c r="L3074">
        <v>2</v>
      </c>
      <c r="M3074" t="b">
        <v>0</v>
      </c>
      <c r="N3074" s="15" t="s">
        <v>8306</v>
      </c>
      <c r="O3074" t="s">
        <v>8346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2">
        <v>42169.804861111115</v>
      </c>
      <c r="J3075" s="12">
        <v>42111.684027777781</v>
      </c>
      <c r="K3075" t="b">
        <v>0</v>
      </c>
      <c r="L3075">
        <v>7</v>
      </c>
      <c r="M3075" t="b">
        <v>0</v>
      </c>
      <c r="N3075" s="15" t="s">
        <v>8306</v>
      </c>
      <c r="O3075" t="s">
        <v>8346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2">
        <v>42439.571284722217</v>
      </c>
      <c r="J3076" s="12">
        <v>42409.571284722217</v>
      </c>
      <c r="K3076" t="b">
        <v>0</v>
      </c>
      <c r="L3076">
        <v>3</v>
      </c>
      <c r="M3076" t="b">
        <v>0</v>
      </c>
      <c r="N3076" s="15" t="s">
        <v>8306</v>
      </c>
      <c r="O3076" t="s">
        <v>8346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2">
        <v>42601.102314814809</v>
      </c>
      <c r="J3077" s="12">
        <v>42551.102314814809</v>
      </c>
      <c r="K3077" t="b">
        <v>0</v>
      </c>
      <c r="L3077">
        <v>20</v>
      </c>
      <c r="M3077" t="b">
        <v>0</v>
      </c>
      <c r="N3077" s="15" t="s">
        <v>8306</v>
      </c>
      <c r="O3077" t="s">
        <v>8346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2">
        <v>42286.651886574073</v>
      </c>
      <c r="J3078" s="12">
        <v>42226.651886574073</v>
      </c>
      <c r="K3078" t="b">
        <v>0</v>
      </c>
      <c r="L3078">
        <v>50</v>
      </c>
      <c r="M3078" t="b">
        <v>0</v>
      </c>
      <c r="N3078" s="15" t="s">
        <v>8306</v>
      </c>
      <c r="O3078" t="s">
        <v>8346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2">
        <v>42796.956921296296</v>
      </c>
      <c r="J3079" s="12">
        <v>42766.956921296296</v>
      </c>
      <c r="K3079" t="b">
        <v>0</v>
      </c>
      <c r="L3079">
        <v>2</v>
      </c>
      <c r="M3079" t="b">
        <v>0</v>
      </c>
      <c r="N3079" s="15" t="s">
        <v>8306</v>
      </c>
      <c r="O3079" t="s">
        <v>8346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2">
        <v>42061.138831018514</v>
      </c>
      <c r="J3080" s="12">
        <v>42031.138831018514</v>
      </c>
      <c r="K3080" t="b">
        <v>0</v>
      </c>
      <c r="L3080">
        <v>3</v>
      </c>
      <c r="M3080" t="b">
        <v>0</v>
      </c>
      <c r="N3080" s="15" t="s">
        <v>8306</v>
      </c>
      <c r="O3080" t="s">
        <v>8346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2">
        <v>42085.671701388885</v>
      </c>
      <c r="J3081" s="12">
        <v>42055.713368055556</v>
      </c>
      <c r="K3081" t="b">
        <v>0</v>
      </c>
      <c r="L3081">
        <v>27</v>
      </c>
      <c r="M3081" t="b">
        <v>0</v>
      </c>
      <c r="N3081" s="15" t="s">
        <v>8306</v>
      </c>
      <c r="O3081" t="s">
        <v>8346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2">
        <v>42000.0699537037</v>
      </c>
      <c r="J3082" s="12">
        <v>41940.028287037036</v>
      </c>
      <c r="K3082" t="b">
        <v>0</v>
      </c>
      <c r="L3082">
        <v>7</v>
      </c>
      <c r="M3082" t="b">
        <v>0</v>
      </c>
      <c r="N3082" s="15" t="s">
        <v>8306</v>
      </c>
      <c r="O3082" t="s">
        <v>8346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2">
        <v>42267.181608796294</v>
      </c>
      <c r="J3083" s="12">
        <v>42237.181608796294</v>
      </c>
      <c r="K3083" t="b">
        <v>0</v>
      </c>
      <c r="L3083">
        <v>5</v>
      </c>
      <c r="M3083" t="b">
        <v>0</v>
      </c>
      <c r="N3083" s="15" t="s">
        <v>8306</v>
      </c>
      <c r="O3083" t="s">
        <v>8346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2">
        <v>42323.96465277778</v>
      </c>
      <c r="J3084" s="12">
        <v>42293.922986111109</v>
      </c>
      <c r="K3084" t="b">
        <v>0</v>
      </c>
      <c r="L3084">
        <v>0</v>
      </c>
      <c r="M3084" t="b">
        <v>0</v>
      </c>
      <c r="N3084" s="15" t="s">
        <v>8306</v>
      </c>
      <c r="O3084" t="s">
        <v>8346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2">
        <v>41883.208333333336</v>
      </c>
      <c r="J3085" s="12">
        <v>41853.563402777778</v>
      </c>
      <c r="K3085" t="b">
        <v>0</v>
      </c>
      <c r="L3085">
        <v>3</v>
      </c>
      <c r="M3085" t="b">
        <v>0</v>
      </c>
      <c r="N3085" s="15" t="s">
        <v>8306</v>
      </c>
      <c r="O3085" t="s">
        <v>8346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2">
        <v>42129.783333333333</v>
      </c>
      <c r="J3086" s="12">
        <v>42100.723738425921</v>
      </c>
      <c r="K3086" t="b">
        <v>0</v>
      </c>
      <c r="L3086">
        <v>6</v>
      </c>
      <c r="M3086" t="b">
        <v>0</v>
      </c>
      <c r="N3086" s="15" t="s">
        <v>8306</v>
      </c>
      <c r="O3086" t="s">
        <v>8346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2">
        <v>42276.883784722217</v>
      </c>
      <c r="J3087" s="12">
        <v>42246.883784722217</v>
      </c>
      <c r="K3087" t="b">
        <v>0</v>
      </c>
      <c r="L3087">
        <v>9</v>
      </c>
      <c r="M3087" t="b">
        <v>0</v>
      </c>
      <c r="N3087" s="15" t="s">
        <v>8306</v>
      </c>
      <c r="O3087" t="s">
        <v>8346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2">
        <v>42233.67082175926</v>
      </c>
      <c r="J3088" s="12">
        <v>42173.67082175926</v>
      </c>
      <c r="K3088" t="b">
        <v>0</v>
      </c>
      <c r="L3088">
        <v>3</v>
      </c>
      <c r="M3088" t="b">
        <v>0</v>
      </c>
      <c r="N3088" s="15" t="s">
        <v>8306</v>
      </c>
      <c r="O3088" t="s">
        <v>8346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2">
        <v>42725.192013888889</v>
      </c>
      <c r="J3089" s="12">
        <v>42665.150347222225</v>
      </c>
      <c r="K3089" t="b">
        <v>0</v>
      </c>
      <c r="L3089">
        <v>2</v>
      </c>
      <c r="M3089" t="b">
        <v>0</v>
      </c>
      <c r="N3089" s="15" t="s">
        <v>8306</v>
      </c>
      <c r="O3089" t="s">
        <v>8346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2">
        <v>42012.570138888885</v>
      </c>
      <c r="J3090" s="12">
        <v>41981.57230324074</v>
      </c>
      <c r="K3090" t="b">
        <v>0</v>
      </c>
      <c r="L3090">
        <v>3</v>
      </c>
      <c r="M3090" t="b">
        <v>0</v>
      </c>
      <c r="N3090" s="15" t="s">
        <v>8306</v>
      </c>
      <c r="O3090" t="s">
        <v>8346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2">
        <v>42560.082638888889</v>
      </c>
      <c r="J3091" s="12">
        <v>42528.542627314819</v>
      </c>
      <c r="K3091" t="b">
        <v>0</v>
      </c>
      <c r="L3091">
        <v>45</v>
      </c>
      <c r="M3091" t="b">
        <v>0</v>
      </c>
      <c r="N3091" s="15" t="s">
        <v>8306</v>
      </c>
      <c r="O3091" t="s">
        <v>8346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2">
        <v>42125.777141203704</v>
      </c>
      <c r="J3092" s="12">
        <v>42065.818807870368</v>
      </c>
      <c r="K3092" t="b">
        <v>0</v>
      </c>
      <c r="L3092">
        <v>9</v>
      </c>
      <c r="M3092" t="b">
        <v>0</v>
      </c>
      <c r="N3092" s="15" t="s">
        <v>8306</v>
      </c>
      <c r="O3092" t="s">
        <v>8346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2">
        <v>42596.948414351849</v>
      </c>
      <c r="J3093" s="12">
        <v>42566.948414351849</v>
      </c>
      <c r="K3093" t="b">
        <v>0</v>
      </c>
      <c r="L3093">
        <v>9</v>
      </c>
      <c r="M3093" t="b">
        <v>0</v>
      </c>
      <c r="N3093" s="15" t="s">
        <v>8306</v>
      </c>
      <c r="O3093" t="s">
        <v>8346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2">
        <v>42292.916666666672</v>
      </c>
      <c r="J3094" s="12">
        <v>42255.619351851856</v>
      </c>
      <c r="K3094" t="b">
        <v>0</v>
      </c>
      <c r="L3094">
        <v>21</v>
      </c>
      <c r="M3094" t="b">
        <v>0</v>
      </c>
      <c r="N3094" s="15" t="s">
        <v>8306</v>
      </c>
      <c r="O3094" t="s">
        <v>8346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2">
        <v>41791.165972222225</v>
      </c>
      <c r="J3095" s="12">
        <v>41760.909039351849</v>
      </c>
      <c r="K3095" t="b">
        <v>0</v>
      </c>
      <c r="L3095">
        <v>17</v>
      </c>
      <c r="M3095" t="b">
        <v>0</v>
      </c>
      <c r="N3095" s="15" t="s">
        <v>8306</v>
      </c>
      <c r="O3095" t="s">
        <v>8346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2">
        <v>42267.795787037037</v>
      </c>
      <c r="J3096" s="12">
        <v>42207.795787037037</v>
      </c>
      <c r="K3096" t="b">
        <v>0</v>
      </c>
      <c r="L3096">
        <v>1</v>
      </c>
      <c r="M3096" t="b">
        <v>0</v>
      </c>
      <c r="N3096" s="15" t="s">
        <v>8306</v>
      </c>
      <c r="O3096" t="s">
        <v>8346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2">
        <v>42583.025231481486</v>
      </c>
      <c r="J3097" s="12">
        <v>42523.025231481486</v>
      </c>
      <c r="K3097" t="b">
        <v>0</v>
      </c>
      <c r="L3097">
        <v>1</v>
      </c>
      <c r="M3097" t="b">
        <v>0</v>
      </c>
      <c r="N3097" s="15" t="s">
        <v>8306</v>
      </c>
      <c r="O3097" t="s">
        <v>8346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2">
        <v>42144.825532407413</v>
      </c>
      <c r="J3098" s="12">
        <v>42114.825532407413</v>
      </c>
      <c r="K3098" t="b">
        <v>0</v>
      </c>
      <c r="L3098">
        <v>14</v>
      </c>
      <c r="M3098" t="b">
        <v>0</v>
      </c>
      <c r="N3098" s="15" t="s">
        <v>8306</v>
      </c>
      <c r="O3098" t="s">
        <v>8346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2">
        <v>42650.583333333328</v>
      </c>
      <c r="J3099" s="12">
        <v>42629.503483796296</v>
      </c>
      <c r="K3099" t="b">
        <v>0</v>
      </c>
      <c r="L3099">
        <v>42</v>
      </c>
      <c r="M3099" t="b">
        <v>0</v>
      </c>
      <c r="N3099" s="15" t="s">
        <v>8306</v>
      </c>
      <c r="O3099" t="s">
        <v>8346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2">
        <v>42408.01180555555</v>
      </c>
      <c r="J3100" s="12">
        <v>42359.792233796295</v>
      </c>
      <c r="K3100" t="b">
        <v>0</v>
      </c>
      <c r="L3100">
        <v>27</v>
      </c>
      <c r="M3100" t="b">
        <v>0</v>
      </c>
      <c r="N3100" s="15" t="s">
        <v>8306</v>
      </c>
      <c r="O3100" t="s">
        <v>8346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2">
        <v>42412.189710648148</v>
      </c>
      <c r="J3101" s="12">
        <v>42382.189710648148</v>
      </c>
      <c r="K3101" t="b">
        <v>0</v>
      </c>
      <c r="L3101">
        <v>5</v>
      </c>
      <c r="M3101" t="b">
        <v>0</v>
      </c>
      <c r="N3101" s="15" t="s">
        <v>8306</v>
      </c>
      <c r="O3101" t="s">
        <v>8346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2">
        <v>41932.622395833336</v>
      </c>
      <c r="J3102" s="12">
        <v>41902.622395833336</v>
      </c>
      <c r="K3102" t="b">
        <v>0</v>
      </c>
      <c r="L3102">
        <v>13</v>
      </c>
      <c r="M3102" t="b">
        <v>0</v>
      </c>
      <c r="N3102" s="15" t="s">
        <v>8306</v>
      </c>
      <c r="O3102" t="s">
        <v>8346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2">
        <v>42201.330555555556</v>
      </c>
      <c r="J3103" s="12">
        <v>42171.383530092593</v>
      </c>
      <c r="K3103" t="b">
        <v>0</v>
      </c>
      <c r="L3103">
        <v>12</v>
      </c>
      <c r="M3103" t="b">
        <v>0</v>
      </c>
      <c r="N3103" s="15" t="s">
        <v>8306</v>
      </c>
      <c r="O3103" t="s">
        <v>8346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2">
        <v>42605.340486111112</v>
      </c>
      <c r="J3104" s="12">
        <v>42555.340486111112</v>
      </c>
      <c r="K3104" t="b">
        <v>0</v>
      </c>
      <c r="L3104">
        <v>90</v>
      </c>
      <c r="M3104" t="b">
        <v>0</v>
      </c>
      <c r="N3104" s="15" t="s">
        <v>8306</v>
      </c>
      <c r="O3104" t="s">
        <v>8346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2">
        <v>42167.156319444446</v>
      </c>
      <c r="J3105" s="12">
        <v>42107.156319444446</v>
      </c>
      <c r="K3105" t="b">
        <v>0</v>
      </c>
      <c r="L3105">
        <v>2</v>
      </c>
      <c r="M3105" t="b">
        <v>0</v>
      </c>
      <c r="N3105" s="15" t="s">
        <v>8306</v>
      </c>
      <c r="O3105" t="s">
        <v>8346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2">
        <v>42038.083333333328</v>
      </c>
      <c r="J3106" s="12">
        <v>42006.908692129626</v>
      </c>
      <c r="K3106" t="b">
        <v>0</v>
      </c>
      <c r="L3106">
        <v>5</v>
      </c>
      <c r="M3106" t="b">
        <v>0</v>
      </c>
      <c r="N3106" s="15" t="s">
        <v>8306</v>
      </c>
      <c r="O3106" t="s">
        <v>8346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2">
        <v>41931.208333333336</v>
      </c>
      <c r="J3107" s="12">
        <v>41876.718935185185</v>
      </c>
      <c r="K3107" t="b">
        <v>0</v>
      </c>
      <c r="L3107">
        <v>31</v>
      </c>
      <c r="M3107" t="b">
        <v>0</v>
      </c>
      <c r="N3107" s="15" t="s">
        <v>8306</v>
      </c>
      <c r="O3107" t="s">
        <v>8346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2">
        <v>42263.916666666672</v>
      </c>
      <c r="J3108" s="12">
        <v>42241.429120370376</v>
      </c>
      <c r="K3108" t="b">
        <v>0</v>
      </c>
      <c r="L3108">
        <v>4</v>
      </c>
      <c r="M3108" t="b">
        <v>0</v>
      </c>
      <c r="N3108" s="15" t="s">
        <v>8306</v>
      </c>
      <c r="O3108" t="s">
        <v>8346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2">
        <v>42135.814247685179</v>
      </c>
      <c r="J3109" s="12">
        <v>42128.814247685179</v>
      </c>
      <c r="K3109" t="b">
        <v>0</v>
      </c>
      <c r="L3109">
        <v>29</v>
      </c>
      <c r="M3109" t="b">
        <v>0</v>
      </c>
      <c r="N3109" s="15" t="s">
        <v>8306</v>
      </c>
      <c r="O3109" t="s">
        <v>8346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2">
        <v>42122.638819444444</v>
      </c>
      <c r="J3110" s="12">
        <v>42062.680486111116</v>
      </c>
      <c r="K3110" t="b">
        <v>0</v>
      </c>
      <c r="L3110">
        <v>2</v>
      </c>
      <c r="M3110" t="b">
        <v>0</v>
      </c>
      <c r="N3110" s="15" t="s">
        <v>8306</v>
      </c>
      <c r="O3110" t="s">
        <v>8346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2">
        <v>41879.125115740739</v>
      </c>
      <c r="J3111" s="12">
        <v>41844.125115740739</v>
      </c>
      <c r="K3111" t="b">
        <v>0</v>
      </c>
      <c r="L3111">
        <v>114</v>
      </c>
      <c r="M3111" t="b">
        <v>0</v>
      </c>
      <c r="N3111" s="15" t="s">
        <v>8306</v>
      </c>
      <c r="O3111" t="s">
        <v>8346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2">
        <v>42785.031469907408</v>
      </c>
      <c r="J3112" s="12">
        <v>42745.031469907408</v>
      </c>
      <c r="K3112" t="b">
        <v>0</v>
      </c>
      <c r="L3112">
        <v>1</v>
      </c>
      <c r="M3112" t="b">
        <v>0</v>
      </c>
      <c r="N3112" s="15" t="s">
        <v>8306</v>
      </c>
      <c r="O3112" t="s">
        <v>8346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2">
        <v>41916.595138888886</v>
      </c>
      <c r="J3113" s="12">
        <v>41885.595138888886</v>
      </c>
      <c r="K3113" t="b">
        <v>0</v>
      </c>
      <c r="L3113">
        <v>76</v>
      </c>
      <c r="M3113" t="b">
        <v>0</v>
      </c>
      <c r="N3113" s="15" t="s">
        <v>8306</v>
      </c>
      <c r="O3113" t="s">
        <v>8346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2">
        <v>42675.121921296297</v>
      </c>
      <c r="J3114" s="12">
        <v>42615.121921296297</v>
      </c>
      <c r="K3114" t="b">
        <v>0</v>
      </c>
      <c r="L3114">
        <v>9</v>
      </c>
      <c r="M3114" t="b">
        <v>0</v>
      </c>
      <c r="N3114" s="15" t="s">
        <v>8306</v>
      </c>
      <c r="O3114" t="s">
        <v>8346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2">
        <v>42111.731273148151</v>
      </c>
      <c r="J3115" s="12">
        <v>42081.731273148151</v>
      </c>
      <c r="K3115" t="b">
        <v>0</v>
      </c>
      <c r="L3115">
        <v>37</v>
      </c>
      <c r="M3115" t="b">
        <v>0</v>
      </c>
      <c r="N3115" s="15" t="s">
        <v>8306</v>
      </c>
      <c r="O3115" t="s">
        <v>8346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2">
        <v>41903.632523148146</v>
      </c>
      <c r="J3116" s="12">
        <v>41843.632523148146</v>
      </c>
      <c r="K3116" t="b">
        <v>0</v>
      </c>
      <c r="L3116">
        <v>0</v>
      </c>
      <c r="M3116" t="b">
        <v>0</v>
      </c>
      <c r="N3116" s="15" t="s">
        <v>8306</v>
      </c>
      <c r="O3116" t="s">
        <v>8346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2">
        <v>42526.447071759263</v>
      </c>
      <c r="J3117" s="12">
        <v>42496.447071759263</v>
      </c>
      <c r="K3117" t="b">
        <v>0</v>
      </c>
      <c r="L3117">
        <v>1</v>
      </c>
      <c r="M3117" t="b">
        <v>0</v>
      </c>
      <c r="N3117" s="15" t="s">
        <v>8306</v>
      </c>
      <c r="O3117" t="s">
        <v>8346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2">
        <v>42095.515335648146</v>
      </c>
      <c r="J3118" s="12">
        <v>42081.515335648146</v>
      </c>
      <c r="K3118" t="b">
        <v>0</v>
      </c>
      <c r="L3118">
        <v>10</v>
      </c>
      <c r="M3118" t="b">
        <v>0</v>
      </c>
      <c r="N3118" s="15" t="s">
        <v>8306</v>
      </c>
      <c r="O3118" t="s">
        <v>8346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2">
        <v>42517.55</v>
      </c>
      <c r="J3119" s="12">
        <v>42509.374537037031</v>
      </c>
      <c r="K3119" t="b">
        <v>0</v>
      </c>
      <c r="L3119">
        <v>1</v>
      </c>
      <c r="M3119" t="b">
        <v>0</v>
      </c>
      <c r="N3119" s="15" t="s">
        <v>8306</v>
      </c>
      <c r="O3119" t="s">
        <v>8346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2">
        <v>42553.649571759262</v>
      </c>
      <c r="J3120" s="12">
        <v>42534.649571759262</v>
      </c>
      <c r="K3120" t="b">
        <v>0</v>
      </c>
      <c r="L3120">
        <v>2</v>
      </c>
      <c r="M3120" t="b">
        <v>0</v>
      </c>
      <c r="N3120" s="15" t="s">
        <v>8306</v>
      </c>
      <c r="O3120" t="s">
        <v>8346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2">
        <v>42090.003842592589</v>
      </c>
      <c r="J3121" s="12">
        <v>42060.04550925926</v>
      </c>
      <c r="K3121" t="b">
        <v>0</v>
      </c>
      <c r="L3121">
        <v>1</v>
      </c>
      <c r="M3121" t="b">
        <v>0</v>
      </c>
      <c r="N3121" s="15" t="s">
        <v>8306</v>
      </c>
      <c r="O3121" t="s">
        <v>8346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2">
        <v>42495.900416666671</v>
      </c>
      <c r="J3122" s="12">
        <v>42435.942083333335</v>
      </c>
      <c r="K3122" t="b">
        <v>0</v>
      </c>
      <c r="L3122">
        <v>10</v>
      </c>
      <c r="M3122" t="b">
        <v>0</v>
      </c>
      <c r="N3122" s="15" t="s">
        <v>8306</v>
      </c>
      <c r="O3122" t="s">
        <v>8346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2">
        <v>41908.679803240739</v>
      </c>
      <c r="J3123" s="12">
        <v>41848.679803240739</v>
      </c>
      <c r="K3123" t="b">
        <v>0</v>
      </c>
      <c r="L3123">
        <v>1</v>
      </c>
      <c r="M3123" t="b">
        <v>0</v>
      </c>
      <c r="N3123" s="15" t="s">
        <v>8306</v>
      </c>
      <c r="O3123" t="s">
        <v>8346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2">
        <v>42683.973750000005</v>
      </c>
      <c r="J3124" s="12">
        <v>42678.932083333333</v>
      </c>
      <c r="K3124" t="b">
        <v>0</v>
      </c>
      <c r="L3124">
        <v>2</v>
      </c>
      <c r="M3124" t="b">
        <v>0</v>
      </c>
      <c r="N3124" s="15" t="s">
        <v>8306</v>
      </c>
      <c r="O3124" t="s">
        <v>8346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2">
        <v>42560.993032407408</v>
      </c>
      <c r="J3125" s="12">
        <v>42530.993032407408</v>
      </c>
      <c r="K3125" t="b">
        <v>0</v>
      </c>
      <c r="L3125">
        <v>348</v>
      </c>
      <c r="M3125" t="b">
        <v>0</v>
      </c>
      <c r="N3125" s="15" t="s">
        <v>8306</v>
      </c>
      <c r="O3125" t="s">
        <v>8346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2">
        <v>42037.780104166668</v>
      </c>
      <c r="J3126" s="12">
        <v>41977.780104166668</v>
      </c>
      <c r="K3126" t="b">
        <v>0</v>
      </c>
      <c r="L3126">
        <v>4</v>
      </c>
      <c r="M3126" t="b">
        <v>0</v>
      </c>
      <c r="N3126" s="15" t="s">
        <v>8306</v>
      </c>
      <c r="O3126" t="s">
        <v>8346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2">
        <v>42376.20685185185</v>
      </c>
      <c r="J3127" s="12">
        <v>42346.20685185185</v>
      </c>
      <c r="K3127" t="b">
        <v>0</v>
      </c>
      <c r="L3127">
        <v>0</v>
      </c>
      <c r="M3127" t="b">
        <v>0</v>
      </c>
      <c r="N3127" s="15" t="s">
        <v>8306</v>
      </c>
      <c r="O3127" t="s">
        <v>8346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2">
        <v>42456.976412037038</v>
      </c>
      <c r="J3128" s="12">
        <v>42427.01807870371</v>
      </c>
      <c r="K3128" t="b">
        <v>0</v>
      </c>
      <c r="L3128">
        <v>17</v>
      </c>
      <c r="M3128" t="b">
        <v>0</v>
      </c>
      <c r="N3128" s="15" t="s">
        <v>8306</v>
      </c>
      <c r="O3128" t="s">
        <v>8346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2">
        <v>42064.856817129628</v>
      </c>
      <c r="J3129" s="12">
        <v>42034.856817129628</v>
      </c>
      <c r="K3129" t="b">
        <v>0</v>
      </c>
      <c r="L3129">
        <v>0</v>
      </c>
      <c r="M3129" t="b">
        <v>0</v>
      </c>
      <c r="N3129" s="15" t="s">
        <v>8306</v>
      </c>
      <c r="O3129" t="s">
        <v>8346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2">
        <v>42810.784039351856</v>
      </c>
      <c r="J3130" s="12">
        <v>42780.825706018513</v>
      </c>
      <c r="K3130" t="b">
        <v>0</v>
      </c>
      <c r="L3130">
        <v>117</v>
      </c>
      <c r="M3130" t="b">
        <v>0</v>
      </c>
      <c r="N3130" s="15" t="s">
        <v>8306</v>
      </c>
      <c r="O3130" t="s">
        <v>8307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2">
        <v>42843.801145833335</v>
      </c>
      <c r="J3131" s="12">
        <v>42803.842812499999</v>
      </c>
      <c r="K3131" t="b">
        <v>0</v>
      </c>
      <c r="L3131">
        <v>1</v>
      </c>
      <c r="M3131" t="b">
        <v>0</v>
      </c>
      <c r="N3131" s="15" t="s">
        <v>8306</v>
      </c>
      <c r="O3131" t="s">
        <v>8307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2">
        <v>42839.207638888889</v>
      </c>
      <c r="J3132" s="12">
        <v>42808.640231481477</v>
      </c>
      <c r="K3132" t="b">
        <v>0</v>
      </c>
      <c r="L3132">
        <v>4</v>
      </c>
      <c r="M3132" t="b">
        <v>0</v>
      </c>
      <c r="N3132" s="15" t="s">
        <v>8306</v>
      </c>
      <c r="O3132" t="s">
        <v>8307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2">
        <v>42833.537557870368</v>
      </c>
      <c r="J3133" s="12">
        <v>42803.579224537039</v>
      </c>
      <c r="K3133" t="b">
        <v>0</v>
      </c>
      <c r="L3133">
        <v>12</v>
      </c>
      <c r="M3133" t="b">
        <v>0</v>
      </c>
      <c r="N3133" s="15" t="s">
        <v>8306</v>
      </c>
      <c r="O3133" t="s">
        <v>8307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2">
        <v>42846.308564814812</v>
      </c>
      <c r="J3134" s="12">
        <v>42786.350231481483</v>
      </c>
      <c r="K3134" t="b">
        <v>0</v>
      </c>
      <c r="L3134">
        <v>1</v>
      </c>
      <c r="M3134" t="b">
        <v>0</v>
      </c>
      <c r="N3134" s="15" t="s">
        <v>8306</v>
      </c>
      <c r="O3134" t="s">
        <v>8307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2">
        <v>42818.523541666669</v>
      </c>
      <c r="J3135" s="12">
        <v>42788.565208333333</v>
      </c>
      <c r="K3135" t="b">
        <v>0</v>
      </c>
      <c r="L3135">
        <v>16</v>
      </c>
      <c r="M3135" t="b">
        <v>0</v>
      </c>
      <c r="N3135" s="15" t="s">
        <v>8306</v>
      </c>
      <c r="O3135" t="s">
        <v>8307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2">
        <v>42821.678460648152</v>
      </c>
      <c r="J3136" s="12">
        <v>42800.720127314817</v>
      </c>
      <c r="K3136" t="b">
        <v>0</v>
      </c>
      <c r="L3136">
        <v>12</v>
      </c>
      <c r="M3136" t="b">
        <v>0</v>
      </c>
      <c r="N3136" s="15" t="s">
        <v>8306</v>
      </c>
      <c r="O3136" t="s">
        <v>8307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2">
        <v>42829.151863425926</v>
      </c>
      <c r="J3137" s="12">
        <v>42807.151863425926</v>
      </c>
      <c r="K3137" t="b">
        <v>0</v>
      </c>
      <c r="L3137">
        <v>7</v>
      </c>
      <c r="M3137" t="b">
        <v>0</v>
      </c>
      <c r="N3137" s="15" t="s">
        <v>8306</v>
      </c>
      <c r="O3137" t="s">
        <v>8307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2">
        <v>42825.957638888889</v>
      </c>
      <c r="J3138" s="12">
        <v>42789.462430555555</v>
      </c>
      <c r="K3138" t="b">
        <v>0</v>
      </c>
      <c r="L3138">
        <v>22</v>
      </c>
      <c r="M3138" t="b">
        <v>0</v>
      </c>
      <c r="N3138" s="15" t="s">
        <v>8306</v>
      </c>
      <c r="O3138" t="s">
        <v>8307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2">
        <v>42858.8</v>
      </c>
      <c r="J3139" s="12">
        <v>42807.885057870371</v>
      </c>
      <c r="K3139" t="b">
        <v>0</v>
      </c>
      <c r="L3139">
        <v>1</v>
      </c>
      <c r="M3139" t="b">
        <v>0</v>
      </c>
      <c r="N3139" s="15" t="s">
        <v>8306</v>
      </c>
      <c r="O3139" t="s">
        <v>8307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2">
        <v>42828.645914351851</v>
      </c>
      <c r="J3140" s="12">
        <v>42809.645914351851</v>
      </c>
      <c r="K3140" t="b">
        <v>0</v>
      </c>
      <c r="L3140">
        <v>0</v>
      </c>
      <c r="M3140" t="b">
        <v>0</v>
      </c>
      <c r="N3140" s="15" t="s">
        <v>8306</v>
      </c>
      <c r="O3140" t="s">
        <v>8307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2">
        <v>42819.189583333333</v>
      </c>
      <c r="J3141" s="12">
        <v>42785.270370370374</v>
      </c>
      <c r="K3141" t="b">
        <v>0</v>
      </c>
      <c r="L3141">
        <v>6</v>
      </c>
      <c r="M3141" t="b">
        <v>0</v>
      </c>
      <c r="N3141" s="15" t="s">
        <v>8306</v>
      </c>
      <c r="O3141" t="s">
        <v>8307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2">
        <v>42832.677118055552</v>
      </c>
      <c r="J3142" s="12">
        <v>42802.718784722223</v>
      </c>
      <c r="K3142" t="b">
        <v>0</v>
      </c>
      <c r="L3142">
        <v>4</v>
      </c>
      <c r="M3142" t="b">
        <v>0</v>
      </c>
      <c r="N3142" s="15" t="s">
        <v>8306</v>
      </c>
      <c r="O3142" t="s">
        <v>8307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2">
        <v>42841.833333333328</v>
      </c>
      <c r="J3143" s="12">
        <v>42800.753333333334</v>
      </c>
      <c r="K3143" t="b">
        <v>0</v>
      </c>
      <c r="L3143">
        <v>8</v>
      </c>
      <c r="M3143" t="b">
        <v>0</v>
      </c>
      <c r="N3143" s="15" t="s">
        <v>8306</v>
      </c>
      <c r="O3143" t="s">
        <v>8307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2">
        <v>42813.471516203703</v>
      </c>
      <c r="J3144" s="12">
        <v>42783.513182870374</v>
      </c>
      <c r="K3144" t="b">
        <v>0</v>
      </c>
      <c r="L3144">
        <v>3</v>
      </c>
      <c r="M3144" t="b">
        <v>0</v>
      </c>
      <c r="N3144" s="15" t="s">
        <v>8306</v>
      </c>
      <c r="O3144" t="s">
        <v>8307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2">
        <v>42834.358287037037</v>
      </c>
      <c r="J3145" s="12">
        <v>42808.358287037037</v>
      </c>
      <c r="K3145" t="b">
        <v>0</v>
      </c>
      <c r="L3145">
        <v>0</v>
      </c>
      <c r="M3145" t="b">
        <v>0</v>
      </c>
      <c r="N3145" s="15" t="s">
        <v>8306</v>
      </c>
      <c r="O3145" t="s">
        <v>8307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2">
        <v>42813.25</v>
      </c>
      <c r="J3146" s="12">
        <v>42796.538275462968</v>
      </c>
      <c r="K3146" t="b">
        <v>0</v>
      </c>
      <c r="L3146">
        <v>30</v>
      </c>
      <c r="M3146" t="b">
        <v>0</v>
      </c>
      <c r="N3146" s="15" t="s">
        <v>8306</v>
      </c>
      <c r="O3146" t="s">
        <v>8307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2">
        <v>42821.999236111107</v>
      </c>
      <c r="J3147" s="12">
        <v>42762.040902777779</v>
      </c>
      <c r="K3147" t="b">
        <v>0</v>
      </c>
      <c r="L3147">
        <v>0</v>
      </c>
      <c r="M3147" t="b">
        <v>0</v>
      </c>
      <c r="N3147" s="15" t="s">
        <v>8306</v>
      </c>
      <c r="O3147" t="s">
        <v>8307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2">
        <v>42841.640810185185</v>
      </c>
      <c r="J3148" s="12">
        <v>42796.682476851856</v>
      </c>
      <c r="K3148" t="b">
        <v>0</v>
      </c>
      <c r="L3148">
        <v>12</v>
      </c>
      <c r="M3148" t="b">
        <v>0</v>
      </c>
      <c r="N3148" s="15" t="s">
        <v>8306</v>
      </c>
      <c r="O3148" t="s">
        <v>8307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2">
        <v>41950.011053240742</v>
      </c>
      <c r="J3149" s="12">
        <v>41909.969386574077</v>
      </c>
      <c r="K3149" t="b">
        <v>1</v>
      </c>
      <c r="L3149">
        <v>213</v>
      </c>
      <c r="M3149" t="b">
        <v>1</v>
      </c>
      <c r="N3149" s="15" t="s">
        <v>8306</v>
      </c>
      <c r="O3149" t="s">
        <v>8307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2">
        <v>41913.166666666664</v>
      </c>
      <c r="J3150" s="12">
        <v>41891.665324074071</v>
      </c>
      <c r="K3150" t="b">
        <v>1</v>
      </c>
      <c r="L3150">
        <v>57</v>
      </c>
      <c r="M3150" t="b">
        <v>1</v>
      </c>
      <c r="N3150" s="15" t="s">
        <v>8306</v>
      </c>
      <c r="O3150" t="s">
        <v>8307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2">
        <v>41250.083333333336</v>
      </c>
      <c r="J3151" s="12">
        <v>41226.017361111109</v>
      </c>
      <c r="K3151" t="b">
        <v>1</v>
      </c>
      <c r="L3151">
        <v>25</v>
      </c>
      <c r="M3151" t="b">
        <v>1</v>
      </c>
      <c r="N3151" s="15" t="s">
        <v>8306</v>
      </c>
      <c r="O3151" t="s">
        <v>8307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2">
        <v>40568.166666666664</v>
      </c>
      <c r="J3152" s="12">
        <v>40478.263923611114</v>
      </c>
      <c r="K3152" t="b">
        <v>1</v>
      </c>
      <c r="L3152">
        <v>104</v>
      </c>
      <c r="M3152" t="b">
        <v>1</v>
      </c>
      <c r="N3152" s="15" t="s">
        <v>8306</v>
      </c>
      <c r="O3152" t="s">
        <v>8307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2">
        <v>41892.83997685185</v>
      </c>
      <c r="J3153" s="12">
        <v>41862.83997685185</v>
      </c>
      <c r="K3153" t="b">
        <v>1</v>
      </c>
      <c r="L3153">
        <v>34</v>
      </c>
      <c r="M3153" t="b">
        <v>1</v>
      </c>
      <c r="N3153" s="15" t="s">
        <v>8306</v>
      </c>
      <c r="O3153" t="s">
        <v>8307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2">
        <v>41580.867673611108</v>
      </c>
      <c r="J3154" s="12">
        <v>41550.867673611108</v>
      </c>
      <c r="K3154" t="b">
        <v>1</v>
      </c>
      <c r="L3154">
        <v>67</v>
      </c>
      <c r="M3154" t="b">
        <v>1</v>
      </c>
      <c r="N3154" s="15" t="s">
        <v>8306</v>
      </c>
      <c r="O3154" t="s">
        <v>8307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2">
        <v>40664.207638888889</v>
      </c>
      <c r="J3155" s="12">
        <v>40633.154363425929</v>
      </c>
      <c r="K3155" t="b">
        <v>1</v>
      </c>
      <c r="L3155">
        <v>241</v>
      </c>
      <c r="M3155" t="b">
        <v>1</v>
      </c>
      <c r="N3155" s="15" t="s">
        <v>8306</v>
      </c>
      <c r="O3155" t="s">
        <v>8307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2">
        <v>41000.834004629629</v>
      </c>
      <c r="J3156" s="12">
        <v>40970.875671296293</v>
      </c>
      <c r="K3156" t="b">
        <v>1</v>
      </c>
      <c r="L3156">
        <v>123</v>
      </c>
      <c r="M3156" t="b">
        <v>1</v>
      </c>
      <c r="N3156" s="15" t="s">
        <v>8306</v>
      </c>
      <c r="O3156" t="s">
        <v>8307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2">
        <v>41263.499131944445</v>
      </c>
      <c r="J3157" s="12">
        <v>41233.499131944445</v>
      </c>
      <c r="K3157" t="b">
        <v>1</v>
      </c>
      <c r="L3157">
        <v>302</v>
      </c>
      <c r="M3157" t="b">
        <v>1</v>
      </c>
      <c r="N3157" s="15" t="s">
        <v>8306</v>
      </c>
      <c r="O3157" t="s">
        <v>8307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2">
        <v>41061.953055555554</v>
      </c>
      <c r="J3158" s="12">
        <v>41026.953055555554</v>
      </c>
      <c r="K3158" t="b">
        <v>1</v>
      </c>
      <c r="L3158">
        <v>89</v>
      </c>
      <c r="M3158" t="b">
        <v>1</v>
      </c>
      <c r="N3158" s="15" t="s">
        <v>8306</v>
      </c>
      <c r="O3158" t="s">
        <v>8307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2">
        <v>41839.208333333336</v>
      </c>
      <c r="J3159" s="12">
        <v>41829.788252314815</v>
      </c>
      <c r="K3159" t="b">
        <v>1</v>
      </c>
      <c r="L3159">
        <v>41</v>
      </c>
      <c r="M3159" t="b">
        <v>1</v>
      </c>
      <c r="N3159" s="15" t="s">
        <v>8306</v>
      </c>
      <c r="O3159" t="s">
        <v>8307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2">
        <v>41477.839722222219</v>
      </c>
      <c r="J3160" s="12">
        <v>41447.839722222219</v>
      </c>
      <c r="K3160" t="b">
        <v>1</v>
      </c>
      <c r="L3160">
        <v>69</v>
      </c>
      <c r="M3160" t="b">
        <v>1</v>
      </c>
      <c r="N3160" s="15" t="s">
        <v>8306</v>
      </c>
      <c r="O3160" t="s">
        <v>8307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2">
        <v>40926.958333333336</v>
      </c>
      <c r="J3161" s="12">
        <v>40884.066678240742</v>
      </c>
      <c r="K3161" t="b">
        <v>1</v>
      </c>
      <c r="L3161">
        <v>52</v>
      </c>
      <c r="M3161" t="b">
        <v>1</v>
      </c>
      <c r="N3161" s="15" t="s">
        <v>8306</v>
      </c>
      <c r="O3161" t="s">
        <v>8307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2">
        <v>41864.207638888889</v>
      </c>
      <c r="J3162" s="12">
        <v>41841.26489583333</v>
      </c>
      <c r="K3162" t="b">
        <v>1</v>
      </c>
      <c r="L3162">
        <v>57</v>
      </c>
      <c r="M3162" t="b">
        <v>1</v>
      </c>
      <c r="N3162" s="15" t="s">
        <v>8306</v>
      </c>
      <c r="O3162" t="s">
        <v>8307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2">
        <v>41927.536134259259</v>
      </c>
      <c r="J3163" s="12">
        <v>41897.536134259259</v>
      </c>
      <c r="K3163" t="b">
        <v>1</v>
      </c>
      <c r="L3163">
        <v>74</v>
      </c>
      <c r="M3163" t="b">
        <v>1</v>
      </c>
      <c r="N3163" s="15" t="s">
        <v>8306</v>
      </c>
      <c r="O3163" t="s">
        <v>8307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2">
        <v>41827.083333333336</v>
      </c>
      <c r="J3164" s="12">
        <v>41799.685902777775</v>
      </c>
      <c r="K3164" t="b">
        <v>1</v>
      </c>
      <c r="L3164">
        <v>63</v>
      </c>
      <c r="M3164" t="b">
        <v>1</v>
      </c>
      <c r="N3164" s="15" t="s">
        <v>8306</v>
      </c>
      <c r="O3164" t="s">
        <v>8307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2">
        <v>41805.753761574073</v>
      </c>
      <c r="J3165" s="12">
        <v>41775.753761574073</v>
      </c>
      <c r="K3165" t="b">
        <v>1</v>
      </c>
      <c r="L3165">
        <v>72</v>
      </c>
      <c r="M3165" t="b">
        <v>1</v>
      </c>
      <c r="N3165" s="15" t="s">
        <v>8306</v>
      </c>
      <c r="O3165" t="s">
        <v>8307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2">
        <v>41799.80572916667</v>
      </c>
      <c r="J3166" s="12">
        <v>41766.80572916667</v>
      </c>
      <c r="K3166" t="b">
        <v>1</v>
      </c>
      <c r="L3166">
        <v>71</v>
      </c>
      <c r="M3166" t="b">
        <v>1</v>
      </c>
      <c r="N3166" s="15" t="s">
        <v>8306</v>
      </c>
      <c r="O3166" t="s">
        <v>8307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2">
        <v>40666.165972222225</v>
      </c>
      <c r="J3167" s="12">
        <v>40644.159259259257</v>
      </c>
      <c r="K3167" t="b">
        <v>1</v>
      </c>
      <c r="L3167">
        <v>21</v>
      </c>
      <c r="M3167" t="b">
        <v>1</v>
      </c>
      <c r="N3167" s="15" t="s">
        <v>8306</v>
      </c>
      <c r="O3167" t="s">
        <v>8307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2">
        <v>41969.332638888889</v>
      </c>
      <c r="J3168" s="12">
        <v>41940.69158564815</v>
      </c>
      <c r="K3168" t="b">
        <v>1</v>
      </c>
      <c r="L3168">
        <v>930</v>
      </c>
      <c r="M3168" t="b">
        <v>1</v>
      </c>
      <c r="N3168" s="15" t="s">
        <v>8306</v>
      </c>
      <c r="O3168" t="s">
        <v>8307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2">
        <v>41853.175706018519</v>
      </c>
      <c r="J3169" s="12">
        <v>41839.175706018519</v>
      </c>
      <c r="K3169" t="b">
        <v>1</v>
      </c>
      <c r="L3169">
        <v>55</v>
      </c>
      <c r="M3169" t="b">
        <v>1</v>
      </c>
      <c r="N3169" s="15" t="s">
        <v>8306</v>
      </c>
      <c r="O3169" t="s">
        <v>8307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2">
        <v>41803.916666666664</v>
      </c>
      <c r="J3170" s="12">
        <v>41772.105937500004</v>
      </c>
      <c r="K3170" t="b">
        <v>1</v>
      </c>
      <c r="L3170">
        <v>61</v>
      </c>
      <c r="M3170" t="b">
        <v>1</v>
      </c>
      <c r="N3170" s="15" t="s">
        <v>8306</v>
      </c>
      <c r="O3170" t="s">
        <v>8307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2">
        <v>41621.207638888889</v>
      </c>
      <c r="J3171" s="12">
        <v>41591.737974537034</v>
      </c>
      <c r="K3171" t="b">
        <v>1</v>
      </c>
      <c r="L3171">
        <v>82</v>
      </c>
      <c r="M3171" t="b">
        <v>1</v>
      </c>
      <c r="N3171" s="15" t="s">
        <v>8306</v>
      </c>
      <c r="O3171" t="s">
        <v>8307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2">
        <v>41822.166666666664</v>
      </c>
      <c r="J3172" s="12">
        <v>41789.080370370371</v>
      </c>
      <c r="K3172" t="b">
        <v>1</v>
      </c>
      <c r="L3172">
        <v>71</v>
      </c>
      <c r="M3172" t="b">
        <v>1</v>
      </c>
      <c r="N3172" s="15" t="s">
        <v>8306</v>
      </c>
      <c r="O3172" t="s">
        <v>8307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2">
        <v>42496.608310185184</v>
      </c>
      <c r="J3173" s="12">
        <v>42466.608310185184</v>
      </c>
      <c r="K3173" t="b">
        <v>1</v>
      </c>
      <c r="L3173">
        <v>117</v>
      </c>
      <c r="M3173" t="b">
        <v>1</v>
      </c>
      <c r="N3173" s="15" t="s">
        <v>8306</v>
      </c>
      <c r="O3173" t="s">
        <v>8307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2">
        <v>40953.729953703703</v>
      </c>
      <c r="J3174" s="12">
        <v>40923.729953703703</v>
      </c>
      <c r="K3174" t="b">
        <v>1</v>
      </c>
      <c r="L3174">
        <v>29</v>
      </c>
      <c r="M3174" t="b">
        <v>1</v>
      </c>
      <c r="N3174" s="15" t="s">
        <v>8306</v>
      </c>
      <c r="O3174" t="s">
        <v>8307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2">
        <v>41908.878379629627</v>
      </c>
      <c r="J3175" s="12">
        <v>41878.878379629627</v>
      </c>
      <c r="K3175" t="b">
        <v>1</v>
      </c>
      <c r="L3175">
        <v>74</v>
      </c>
      <c r="M3175" t="b">
        <v>1</v>
      </c>
      <c r="N3175" s="15" t="s">
        <v>8306</v>
      </c>
      <c r="O3175" t="s">
        <v>8307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2">
        <v>41876.864675925928</v>
      </c>
      <c r="J3176" s="12">
        <v>41862.864675925928</v>
      </c>
      <c r="K3176" t="b">
        <v>1</v>
      </c>
      <c r="L3176">
        <v>23</v>
      </c>
      <c r="M3176" t="b">
        <v>1</v>
      </c>
      <c r="N3176" s="15" t="s">
        <v>8306</v>
      </c>
      <c r="O3176" t="s">
        <v>8307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2">
        <v>40591.886886574073</v>
      </c>
      <c r="J3177" s="12">
        <v>40531.886886574073</v>
      </c>
      <c r="K3177" t="b">
        <v>1</v>
      </c>
      <c r="L3177">
        <v>60</v>
      </c>
      <c r="M3177" t="b">
        <v>1</v>
      </c>
      <c r="N3177" s="15" t="s">
        <v>8306</v>
      </c>
      <c r="O3177" t="s">
        <v>8307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2">
        <v>41504.625</v>
      </c>
      <c r="J3178" s="12">
        <v>41477.930914351848</v>
      </c>
      <c r="K3178" t="b">
        <v>1</v>
      </c>
      <c r="L3178">
        <v>55</v>
      </c>
      <c r="M3178" t="b">
        <v>1</v>
      </c>
      <c r="N3178" s="15" t="s">
        <v>8306</v>
      </c>
      <c r="O3178" t="s">
        <v>8307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2">
        <v>41811.666770833333</v>
      </c>
      <c r="J3179" s="12">
        <v>41781.666770833333</v>
      </c>
      <c r="K3179" t="b">
        <v>1</v>
      </c>
      <c r="L3179">
        <v>51</v>
      </c>
      <c r="M3179" t="b">
        <v>1</v>
      </c>
      <c r="N3179" s="15" t="s">
        <v>8306</v>
      </c>
      <c r="O3179" t="s">
        <v>8307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2">
        <v>41836.605034722219</v>
      </c>
      <c r="J3180" s="12">
        <v>41806.605034722219</v>
      </c>
      <c r="K3180" t="b">
        <v>1</v>
      </c>
      <c r="L3180">
        <v>78</v>
      </c>
      <c r="M3180" t="b">
        <v>1</v>
      </c>
      <c r="N3180" s="15" t="s">
        <v>8306</v>
      </c>
      <c r="O3180" t="s">
        <v>8307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2">
        <v>41400.702210648145</v>
      </c>
      <c r="J3181" s="12">
        <v>41375.702210648145</v>
      </c>
      <c r="K3181" t="b">
        <v>1</v>
      </c>
      <c r="L3181">
        <v>62</v>
      </c>
      <c r="M3181" t="b">
        <v>1</v>
      </c>
      <c r="N3181" s="15" t="s">
        <v>8306</v>
      </c>
      <c r="O3181" t="s">
        <v>8307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2">
        <v>41810.412604166668</v>
      </c>
      <c r="J3182" s="12">
        <v>41780.412604166668</v>
      </c>
      <c r="K3182" t="b">
        <v>1</v>
      </c>
      <c r="L3182">
        <v>45</v>
      </c>
      <c r="M3182" t="b">
        <v>1</v>
      </c>
      <c r="N3182" s="15" t="s">
        <v>8306</v>
      </c>
      <c r="O3182" t="s">
        <v>8307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2">
        <v>41805.666666666664</v>
      </c>
      <c r="J3183" s="12">
        <v>41779.310034722221</v>
      </c>
      <c r="K3183" t="b">
        <v>1</v>
      </c>
      <c r="L3183">
        <v>15</v>
      </c>
      <c r="M3183" t="b">
        <v>1</v>
      </c>
      <c r="N3183" s="15" t="s">
        <v>8306</v>
      </c>
      <c r="O3183" t="s">
        <v>8307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2">
        <v>40939.708333333336</v>
      </c>
      <c r="J3184" s="12">
        <v>40883.949317129627</v>
      </c>
      <c r="K3184" t="b">
        <v>1</v>
      </c>
      <c r="L3184">
        <v>151</v>
      </c>
      <c r="M3184" t="b">
        <v>1</v>
      </c>
      <c r="N3184" s="15" t="s">
        <v>8306</v>
      </c>
      <c r="O3184" t="s">
        <v>8307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2">
        <v>41509.79478009259</v>
      </c>
      <c r="J3185" s="12">
        <v>41491.79478009259</v>
      </c>
      <c r="K3185" t="b">
        <v>1</v>
      </c>
      <c r="L3185">
        <v>68</v>
      </c>
      <c r="M3185" t="b">
        <v>1</v>
      </c>
      <c r="N3185" s="15" t="s">
        <v>8306</v>
      </c>
      <c r="O3185" t="s">
        <v>8307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2">
        <v>41821.993414351848</v>
      </c>
      <c r="J3186" s="12">
        <v>41791.993414351848</v>
      </c>
      <c r="K3186" t="b">
        <v>1</v>
      </c>
      <c r="L3186">
        <v>46</v>
      </c>
      <c r="M3186" t="b">
        <v>1</v>
      </c>
      <c r="N3186" s="15" t="s">
        <v>8306</v>
      </c>
      <c r="O3186" t="s">
        <v>8307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2">
        <v>41836.977326388893</v>
      </c>
      <c r="J3187" s="12">
        <v>41829.977326388893</v>
      </c>
      <c r="K3187" t="b">
        <v>1</v>
      </c>
      <c r="L3187">
        <v>24</v>
      </c>
      <c r="M3187" t="b">
        <v>1</v>
      </c>
      <c r="N3187" s="15" t="s">
        <v>8306</v>
      </c>
      <c r="O3187" t="s">
        <v>8307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2">
        <v>41898.875</v>
      </c>
      <c r="J3188" s="12">
        <v>41868.924050925925</v>
      </c>
      <c r="K3188" t="b">
        <v>1</v>
      </c>
      <c r="L3188">
        <v>70</v>
      </c>
      <c r="M3188" t="b">
        <v>1</v>
      </c>
      <c r="N3188" s="15" t="s">
        <v>8306</v>
      </c>
      <c r="O3188" t="s">
        <v>8307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2">
        <v>41855.666354166664</v>
      </c>
      <c r="J3189" s="12">
        <v>41835.666354166664</v>
      </c>
      <c r="K3189" t="b">
        <v>1</v>
      </c>
      <c r="L3189">
        <v>244</v>
      </c>
      <c r="M3189" t="b">
        <v>1</v>
      </c>
      <c r="N3189" s="15" t="s">
        <v>8306</v>
      </c>
      <c r="O3189" t="s">
        <v>8307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2">
        <v>42165.415532407409</v>
      </c>
      <c r="J3190" s="12">
        <v>42144.415532407409</v>
      </c>
      <c r="K3190" t="b">
        <v>0</v>
      </c>
      <c r="L3190">
        <v>9</v>
      </c>
      <c r="M3190" t="b">
        <v>0</v>
      </c>
      <c r="N3190" s="15" t="s">
        <v>8306</v>
      </c>
      <c r="O3190" t="s">
        <v>8348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2">
        <v>42148.346435185187</v>
      </c>
      <c r="J3191" s="12">
        <v>42118.346435185187</v>
      </c>
      <c r="K3191" t="b">
        <v>0</v>
      </c>
      <c r="L3191">
        <v>19</v>
      </c>
      <c r="M3191" t="b">
        <v>0</v>
      </c>
      <c r="N3191" s="15" t="s">
        <v>8306</v>
      </c>
      <c r="O3191" t="s">
        <v>8348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2">
        <v>42713.192997685182</v>
      </c>
      <c r="J3192" s="12">
        <v>42683.151331018518</v>
      </c>
      <c r="K3192" t="b">
        <v>0</v>
      </c>
      <c r="L3192">
        <v>0</v>
      </c>
      <c r="M3192" t="b">
        <v>0</v>
      </c>
      <c r="N3192" s="15" t="s">
        <v>8306</v>
      </c>
      <c r="O3192" t="s">
        <v>8348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2">
        <v>42598.755428240736</v>
      </c>
      <c r="J3193" s="12">
        <v>42538.755428240736</v>
      </c>
      <c r="K3193" t="b">
        <v>0</v>
      </c>
      <c r="L3193">
        <v>4</v>
      </c>
      <c r="M3193" t="b">
        <v>0</v>
      </c>
      <c r="N3193" s="15" t="s">
        <v>8306</v>
      </c>
      <c r="O3193" t="s">
        <v>8348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2">
        <v>42063.916666666672</v>
      </c>
      <c r="J3194" s="12">
        <v>42018.94049768518</v>
      </c>
      <c r="K3194" t="b">
        <v>0</v>
      </c>
      <c r="L3194">
        <v>8</v>
      </c>
      <c r="M3194" t="b">
        <v>0</v>
      </c>
      <c r="N3194" s="15" t="s">
        <v>8306</v>
      </c>
      <c r="O3194" t="s">
        <v>8348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2">
        <v>42055.968240740738</v>
      </c>
      <c r="J3195" s="12">
        <v>42010.968240740738</v>
      </c>
      <c r="K3195" t="b">
        <v>0</v>
      </c>
      <c r="L3195">
        <v>24</v>
      </c>
      <c r="M3195" t="b">
        <v>0</v>
      </c>
      <c r="N3195" s="15" t="s">
        <v>8306</v>
      </c>
      <c r="O3195" t="s">
        <v>8348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2">
        <v>42212.062476851846</v>
      </c>
      <c r="J3196" s="12">
        <v>42182.062476851846</v>
      </c>
      <c r="K3196" t="b">
        <v>0</v>
      </c>
      <c r="L3196">
        <v>0</v>
      </c>
      <c r="M3196" t="b">
        <v>0</v>
      </c>
      <c r="N3196" s="15" t="s">
        <v>8306</v>
      </c>
      <c r="O3196" t="s">
        <v>8348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2">
        <v>42047.594236111108</v>
      </c>
      <c r="J3197" s="12">
        <v>42017.594236111108</v>
      </c>
      <c r="K3197" t="b">
        <v>0</v>
      </c>
      <c r="L3197">
        <v>39</v>
      </c>
      <c r="M3197" t="b">
        <v>0</v>
      </c>
      <c r="N3197" s="15" t="s">
        <v>8306</v>
      </c>
      <c r="O3197" t="s">
        <v>8348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2">
        <v>42217.583333333328</v>
      </c>
      <c r="J3198" s="12">
        <v>42157.598090277781</v>
      </c>
      <c r="K3198" t="b">
        <v>0</v>
      </c>
      <c r="L3198">
        <v>6</v>
      </c>
      <c r="M3198" t="b">
        <v>0</v>
      </c>
      <c r="N3198" s="15" t="s">
        <v>8306</v>
      </c>
      <c r="O3198" t="s">
        <v>8348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2">
        <v>42039.493263888886</v>
      </c>
      <c r="J3199" s="12">
        <v>42009.493263888886</v>
      </c>
      <c r="K3199" t="b">
        <v>0</v>
      </c>
      <c r="L3199">
        <v>4</v>
      </c>
      <c r="M3199" t="b">
        <v>0</v>
      </c>
      <c r="N3199" s="15" t="s">
        <v>8306</v>
      </c>
      <c r="O3199" t="s">
        <v>8348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2">
        <v>42051.424502314811</v>
      </c>
      <c r="J3200" s="12">
        <v>42013.424502314811</v>
      </c>
      <c r="K3200" t="b">
        <v>0</v>
      </c>
      <c r="L3200">
        <v>3</v>
      </c>
      <c r="M3200" t="b">
        <v>0</v>
      </c>
      <c r="N3200" s="15" t="s">
        <v>8306</v>
      </c>
      <c r="O3200" t="s">
        <v>8348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2">
        <v>41888.875</v>
      </c>
      <c r="J3201" s="12">
        <v>41858.761782407404</v>
      </c>
      <c r="K3201" t="b">
        <v>0</v>
      </c>
      <c r="L3201">
        <v>53</v>
      </c>
      <c r="M3201" t="b">
        <v>0</v>
      </c>
      <c r="N3201" s="15" t="s">
        <v>8306</v>
      </c>
      <c r="O3201" t="s">
        <v>8348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2">
        <v>42490.231944444444</v>
      </c>
      <c r="J3202" s="12">
        <v>42460.320613425924</v>
      </c>
      <c r="K3202" t="b">
        <v>0</v>
      </c>
      <c r="L3202">
        <v>1</v>
      </c>
      <c r="M3202" t="b">
        <v>0</v>
      </c>
      <c r="N3202" s="15" t="s">
        <v>8306</v>
      </c>
      <c r="O3202" t="s">
        <v>8348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2">
        <v>41882.767094907409</v>
      </c>
      <c r="J3203" s="12">
        <v>41861.767094907409</v>
      </c>
      <c r="K3203" t="b">
        <v>0</v>
      </c>
      <c r="L3203">
        <v>2</v>
      </c>
      <c r="M3203" t="b">
        <v>0</v>
      </c>
      <c r="N3203" s="15" t="s">
        <v>8306</v>
      </c>
      <c r="O3203" t="s">
        <v>8348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2">
        <v>42352.249305555553</v>
      </c>
      <c r="J3204" s="12">
        <v>42293.853541666671</v>
      </c>
      <c r="K3204" t="b">
        <v>0</v>
      </c>
      <c r="L3204">
        <v>25</v>
      </c>
      <c r="M3204" t="b">
        <v>0</v>
      </c>
      <c r="N3204" s="15" t="s">
        <v>8306</v>
      </c>
      <c r="O3204" t="s">
        <v>8348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2">
        <v>42272.988680555558</v>
      </c>
      <c r="J3205" s="12">
        <v>42242.988680555558</v>
      </c>
      <c r="K3205" t="b">
        <v>0</v>
      </c>
      <c r="L3205">
        <v>6</v>
      </c>
      <c r="M3205" t="b">
        <v>0</v>
      </c>
      <c r="N3205" s="15" t="s">
        <v>8306</v>
      </c>
      <c r="O3205" t="s">
        <v>8348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2">
        <v>42202.676388888889</v>
      </c>
      <c r="J3206" s="12">
        <v>42172.686099537037</v>
      </c>
      <c r="K3206" t="b">
        <v>0</v>
      </c>
      <c r="L3206">
        <v>0</v>
      </c>
      <c r="M3206" t="b">
        <v>0</v>
      </c>
      <c r="N3206" s="15" t="s">
        <v>8306</v>
      </c>
      <c r="O3206" t="s">
        <v>8348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2">
        <v>42125.374675925923</v>
      </c>
      <c r="J3207" s="12">
        <v>42095.374675925923</v>
      </c>
      <c r="K3207" t="b">
        <v>0</v>
      </c>
      <c r="L3207">
        <v>12</v>
      </c>
      <c r="M3207" t="b">
        <v>0</v>
      </c>
      <c r="N3207" s="15" t="s">
        <v>8306</v>
      </c>
      <c r="O3207" t="s">
        <v>8348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2">
        <v>42266.276053240741</v>
      </c>
      <c r="J3208" s="12">
        <v>42236.276053240741</v>
      </c>
      <c r="K3208" t="b">
        <v>0</v>
      </c>
      <c r="L3208">
        <v>0</v>
      </c>
      <c r="M3208" t="b">
        <v>0</v>
      </c>
      <c r="N3208" s="15" t="s">
        <v>8306</v>
      </c>
      <c r="O3208" t="s">
        <v>8348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2">
        <v>42117.236192129625</v>
      </c>
      <c r="J3209" s="12">
        <v>42057.277858796297</v>
      </c>
      <c r="K3209" t="b">
        <v>0</v>
      </c>
      <c r="L3209">
        <v>36</v>
      </c>
      <c r="M3209" t="b">
        <v>0</v>
      </c>
      <c r="N3209" s="15" t="s">
        <v>8306</v>
      </c>
      <c r="O3209" t="s">
        <v>8348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2">
        <v>41848.605057870373</v>
      </c>
      <c r="J3210" s="12">
        <v>41827.605057870373</v>
      </c>
      <c r="K3210" t="b">
        <v>1</v>
      </c>
      <c r="L3210">
        <v>82</v>
      </c>
      <c r="M3210" t="b">
        <v>1</v>
      </c>
      <c r="N3210" s="15" t="s">
        <v>8306</v>
      </c>
      <c r="O3210" t="s">
        <v>8307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2">
        <v>41810.958333333336</v>
      </c>
      <c r="J3211" s="12">
        <v>41778.637245370373</v>
      </c>
      <c r="K3211" t="b">
        <v>1</v>
      </c>
      <c r="L3211">
        <v>226</v>
      </c>
      <c r="M3211" t="b">
        <v>1</v>
      </c>
      <c r="N3211" s="15" t="s">
        <v>8306</v>
      </c>
      <c r="O3211" t="s">
        <v>8307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2">
        <v>41061.165972222225</v>
      </c>
      <c r="J3212" s="12">
        <v>41013.936562499999</v>
      </c>
      <c r="K3212" t="b">
        <v>1</v>
      </c>
      <c r="L3212">
        <v>60</v>
      </c>
      <c r="M3212" t="b">
        <v>1</v>
      </c>
      <c r="N3212" s="15" t="s">
        <v>8306</v>
      </c>
      <c r="O3212" t="s">
        <v>8307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2">
        <v>41866.083333333336</v>
      </c>
      <c r="J3213" s="12">
        <v>41834.586574074077</v>
      </c>
      <c r="K3213" t="b">
        <v>1</v>
      </c>
      <c r="L3213">
        <v>322</v>
      </c>
      <c r="M3213" t="b">
        <v>1</v>
      </c>
      <c r="N3213" s="15" t="s">
        <v>8306</v>
      </c>
      <c r="O3213" t="s">
        <v>8307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2">
        <v>41859.795729166668</v>
      </c>
      <c r="J3214" s="12">
        <v>41829.795729166668</v>
      </c>
      <c r="K3214" t="b">
        <v>1</v>
      </c>
      <c r="L3214">
        <v>94</v>
      </c>
      <c r="M3214" t="b">
        <v>1</v>
      </c>
      <c r="N3214" s="15" t="s">
        <v>8306</v>
      </c>
      <c r="O3214" t="s">
        <v>8307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2">
        <v>42211.763414351852</v>
      </c>
      <c r="J3215" s="12">
        <v>42171.763414351852</v>
      </c>
      <c r="K3215" t="b">
        <v>1</v>
      </c>
      <c r="L3215">
        <v>47</v>
      </c>
      <c r="M3215" t="b">
        <v>1</v>
      </c>
      <c r="N3215" s="15" t="s">
        <v>8306</v>
      </c>
      <c r="O3215" t="s">
        <v>8307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2">
        <v>42374.996527777781</v>
      </c>
      <c r="J3216" s="12">
        <v>42337.792511574073</v>
      </c>
      <c r="K3216" t="b">
        <v>1</v>
      </c>
      <c r="L3216">
        <v>115</v>
      </c>
      <c r="M3216" t="b">
        <v>1</v>
      </c>
      <c r="N3216" s="15" t="s">
        <v>8306</v>
      </c>
      <c r="O3216" t="s">
        <v>8307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2">
        <v>42257.165972222225</v>
      </c>
      <c r="J3217" s="12">
        <v>42219.665173611109</v>
      </c>
      <c r="K3217" t="b">
        <v>1</v>
      </c>
      <c r="L3217">
        <v>134</v>
      </c>
      <c r="M3217" t="b">
        <v>1</v>
      </c>
      <c r="N3217" s="15" t="s">
        <v>8306</v>
      </c>
      <c r="O3217" t="s">
        <v>8307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2">
        <v>42196.604166666672</v>
      </c>
      <c r="J3218" s="12">
        <v>42165.462627314817</v>
      </c>
      <c r="K3218" t="b">
        <v>1</v>
      </c>
      <c r="L3218">
        <v>35</v>
      </c>
      <c r="M3218" t="b">
        <v>1</v>
      </c>
      <c r="N3218" s="15" t="s">
        <v>8306</v>
      </c>
      <c r="O3218" t="s">
        <v>8307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2">
        <v>42678.546111111107</v>
      </c>
      <c r="J3219" s="12">
        <v>42648.546111111107</v>
      </c>
      <c r="K3219" t="b">
        <v>1</v>
      </c>
      <c r="L3219">
        <v>104</v>
      </c>
      <c r="M3219" t="b">
        <v>1</v>
      </c>
      <c r="N3219" s="15" t="s">
        <v>8306</v>
      </c>
      <c r="O3219" t="s">
        <v>8307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2">
        <v>42004</v>
      </c>
      <c r="J3220" s="12">
        <v>41971.002152777779</v>
      </c>
      <c r="K3220" t="b">
        <v>1</v>
      </c>
      <c r="L3220">
        <v>184</v>
      </c>
      <c r="M3220" t="b">
        <v>1</v>
      </c>
      <c r="N3220" s="15" t="s">
        <v>8306</v>
      </c>
      <c r="O3220" t="s">
        <v>8307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2">
        <v>42085.941516203704</v>
      </c>
      <c r="J3221" s="12">
        <v>42050.983182870375</v>
      </c>
      <c r="K3221" t="b">
        <v>1</v>
      </c>
      <c r="L3221">
        <v>119</v>
      </c>
      <c r="M3221" t="b">
        <v>1</v>
      </c>
      <c r="N3221" s="15" t="s">
        <v>8306</v>
      </c>
      <c r="O3221" t="s">
        <v>8307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2">
        <v>42806.875</v>
      </c>
      <c r="J3222" s="12">
        <v>42772.833379629628</v>
      </c>
      <c r="K3222" t="b">
        <v>1</v>
      </c>
      <c r="L3222">
        <v>59</v>
      </c>
      <c r="M3222" t="b">
        <v>1</v>
      </c>
      <c r="N3222" s="15" t="s">
        <v>8306</v>
      </c>
      <c r="O3222" t="s">
        <v>8307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2">
        <v>42190.696793981479</v>
      </c>
      <c r="J3223" s="12">
        <v>42155.696793981479</v>
      </c>
      <c r="K3223" t="b">
        <v>1</v>
      </c>
      <c r="L3223">
        <v>113</v>
      </c>
      <c r="M3223" t="b">
        <v>1</v>
      </c>
      <c r="N3223" s="15" t="s">
        <v>8306</v>
      </c>
      <c r="O3223" t="s">
        <v>8307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2">
        <v>42301.895138888889</v>
      </c>
      <c r="J3224" s="12">
        <v>42270.582141203704</v>
      </c>
      <c r="K3224" t="b">
        <v>1</v>
      </c>
      <c r="L3224">
        <v>84</v>
      </c>
      <c r="M3224" t="b">
        <v>1</v>
      </c>
      <c r="N3224" s="15" t="s">
        <v>8306</v>
      </c>
      <c r="O3224" t="s">
        <v>8307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2">
        <v>42236.835370370376</v>
      </c>
      <c r="J3225" s="12">
        <v>42206.835370370376</v>
      </c>
      <c r="K3225" t="b">
        <v>1</v>
      </c>
      <c r="L3225">
        <v>74</v>
      </c>
      <c r="M3225" t="b">
        <v>1</v>
      </c>
      <c r="N3225" s="15" t="s">
        <v>8306</v>
      </c>
      <c r="O3225" t="s">
        <v>8307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2">
        <v>42745.208333333328</v>
      </c>
      <c r="J3226" s="12">
        <v>42697.850844907407</v>
      </c>
      <c r="K3226" t="b">
        <v>1</v>
      </c>
      <c r="L3226">
        <v>216</v>
      </c>
      <c r="M3226" t="b">
        <v>1</v>
      </c>
      <c r="N3226" s="15" t="s">
        <v>8306</v>
      </c>
      <c r="O3226" t="s">
        <v>8307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2">
        <v>42524.875</v>
      </c>
      <c r="J3227" s="12">
        <v>42503.559467592597</v>
      </c>
      <c r="K3227" t="b">
        <v>1</v>
      </c>
      <c r="L3227">
        <v>39</v>
      </c>
      <c r="M3227" t="b">
        <v>1</v>
      </c>
      <c r="N3227" s="15" t="s">
        <v>8306</v>
      </c>
      <c r="O3227" t="s">
        <v>8307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2">
        <v>42307.583472222221</v>
      </c>
      <c r="J3228" s="12">
        <v>42277.583472222221</v>
      </c>
      <c r="K3228" t="b">
        <v>1</v>
      </c>
      <c r="L3228">
        <v>21</v>
      </c>
      <c r="M3228" t="b">
        <v>1</v>
      </c>
      <c r="N3228" s="15" t="s">
        <v>8306</v>
      </c>
      <c r="O3228" t="s">
        <v>8307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2">
        <v>42752.882361111115</v>
      </c>
      <c r="J3229" s="12">
        <v>42722.882361111115</v>
      </c>
      <c r="K3229" t="b">
        <v>0</v>
      </c>
      <c r="L3229">
        <v>30</v>
      </c>
      <c r="M3229" t="b">
        <v>1</v>
      </c>
      <c r="N3229" s="15" t="s">
        <v>8306</v>
      </c>
      <c r="O3229" t="s">
        <v>8307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2">
        <v>42355.207638888889</v>
      </c>
      <c r="J3230" s="12">
        <v>42323.70930555556</v>
      </c>
      <c r="K3230" t="b">
        <v>1</v>
      </c>
      <c r="L3230">
        <v>37</v>
      </c>
      <c r="M3230" t="b">
        <v>1</v>
      </c>
      <c r="N3230" s="15" t="s">
        <v>8306</v>
      </c>
      <c r="O3230" t="s">
        <v>8307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2">
        <v>41963.333310185189</v>
      </c>
      <c r="J3231" s="12">
        <v>41933.291643518518</v>
      </c>
      <c r="K3231" t="b">
        <v>1</v>
      </c>
      <c r="L3231">
        <v>202</v>
      </c>
      <c r="M3231" t="b">
        <v>1</v>
      </c>
      <c r="N3231" s="15" t="s">
        <v>8306</v>
      </c>
      <c r="O3231" t="s">
        <v>8307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2">
        <v>41913.165972222225</v>
      </c>
      <c r="J3232" s="12">
        <v>41898.168125000004</v>
      </c>
      <c r="K3232" t="b">
        <v>1</v>
      </c>
      <c r="L3232">
        <v>37</v>
      </c>
      <c r="M3232" t="b">
        <v>1</v>
      </c>
      <c r="N3232" s="15" t="s">
        <v>8306</v>
      </c>
      <c r="O3232" t="s">
        <v>8307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2">
        <v>42476.943831018521</v>
      </c>
      <c r="J3233" s="12">
        <v>42446.943831018521</v>
      </c>
      <c r="K3233" t="b">
        <v>0</v>
      </c>
      <c r="L3233">
        <v>28</v>
      </c>
      <c r="M3233" t="b">
        <v>1</v>
      </c>
      <c r="N3233" s="15" t="s">
        <v>8306</v>
      </c>
      <c r="O3233" t="s">
        <v>8307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2">
        <v>42494.165972222225</v>
      </c>
      <c r="J3234" s="12">
        <v>42463.81385416667</v>
      </c>
      <c r="K3234" t="b">
        <v>1</v>
      </c>
      <c r="L3234">
        <v>26</v>
      </c>
      <c r="M3234" t="b">
        <v>1</v>
      </c>
      <c r="N3234" s="15" t="s">
        <v>8306</v>
      </c>
      <c r="O3234" t="s">
        <v>8307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2">
        <v>42796.805034722223</v>
      </c>
      <c r="J3235" s="12">
        <v>42766.805034722223</v>
      </c>
      <c r="K3235" t="b">
        <v>0</v>
      </c>
      <c r="L3235">
        <v>61</v>
      </c>
      <c r="M3235" t="b">
        <v>1</v>
      </c>
      <c r="N3235" s="15" t="s">
        <v>8306</v>
      </c>
      <c r="O3235" t="s">
        <v>8307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2">
        <v>42767.979861111111</v>
      </c>
      <c r="J3236" s="12">
        <v>42734.789444444439</v>
      </c>
      <c r="K3236" t="b">
        <v>0</v>
      </c>
      <c r="L3236">
        <v>115</v>
      </c>
      <c r="M3236" t="b">
        <v>1</v>
      </c>
      <c r="N3236" s="15" t="s">
        <v>8306</v>
      </c>
      <c r="O3236" t="s">
        <v>8307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2">
        <v>42552.347812499997</v>
      </c>
      <c r="J3237" s="12">
        <v>42522.347812499997</v>
      </c>
      <c r="K3237" t="b">
        <v>1</v>
      </c>
      <c r="L3237">
        <v>181</v>
      </c>
      <c r="M3237" t="b">
        <v>1</v>
      </c>
      <c r="N3237" s="15" t="s">
        <v>8306</v>
      </c>
      <c r="O3237" t="s">
        <v>8307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2">
        <v>42732.917048611111</v>
      </c>
      <c r="J3238" s="12">
        <v>42702.917048611111</v>
      </c>
      <c r="K3238" t="b">
        <v>0</v>
      </c>
      <c r="L3238">
        <v>110</v>
      </c>
      <c r="M3238" t="b">
        <v>1</v>
      </c>
      <c r="N3238" s="15" t="s">
        <v>8306</v>
      </c>
      <c r="O3238" t="s">
        <v>8307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2">
        <v>42276.165972222225</v>
      </c>
      <c r="J3239" s="12">
        <v>42252.474351851852</v>
      </c>
      <c r="K3239" t="b">
        <v>1</v>
      </c>
      <c r="L3239">
        <v>269</v>
      </c>
      <c r="M3239" t="b">
        <v>1</v>
      </c>
      <c r="N3239" s="15" t="s">
        <v>8306</v>
      </c>
      <c r="O3239" t="s">
        <v>8307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2">
        <v>42186.510393518518</v>
      </c>
      <c r="J3240" s="12">
        <v>42156.510393518518</v>
      </c>
      <c r="K3240" t="b">
        <v>1</v>
      </c>
      <c r="L3240">
        <v>79</v>
      </c>
      <c r="M3240" t="b">
        <v>1</v>
      </c>
      <c r="N3240" s="15" t="s">
        <v>8306</v>
      </c>
      <c r="O3240" t="s">
        <v>8307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2">
        <v>42302.999305555553</v>
      </c>
      <c r="J3241" s="12">
        <v>42278.089039351849</v>
      </c>
      <c r="K3241" t="b">
        <v>1</v>
      </c>
      <c r="L3241">
        <v>104</v>
      </c>
      <c r="M3241" t="b">
        <v>1</v>
      </c>
      <c r="N3241" s="15" t="s">
        <v>8306</v>
      </c>
      <c r="O3241" t="s">
        <v>8307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2">
        <v>42782.958333333328</v>
      </c>
      <c r="J3242" s="12">
        <v>42754.693842592591</v>
      </c>
      <c r="K3242" t="b">
        <v>0</v>
      </c>
      <c r="L3242">
        <v>34</v>
      </c>
      <c r="M3242" t="b">
        <v>1</v>
      </c>
      <c r="N3242" s="15" t="s">
        <v>8306</v>
      </c>
      <c r="O3242" t="s">
        <v>8307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2">
        <v>41926.290972222225</v>
      </c>
      <c r="J3243" s="12">
        <v>41893.324884259258</v>
      </c>
      <c r="K3243" t="b">
        <v>1</v>
      </c>
      <c r="L3243">
        <v>167</v>
      </c>
      <c r="M3243" t="b">
        <v>1</v>
      </c>
      <c r="N3243" s="15" t="s">
        <v>8306</v>
      </c>
      <c r="O3243" t="s">
        <v>8307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2">
        <v>41901.755694444444</v>
      </c>
      <c r="J3244" s="12">
        <v>41871.755694444444</v>
      </c>
      <c r="K3244" t="b">
        <v>1</v>
      </c>
      <c r="L3244">
        <v>183</v>
      </c>
      <c r="M3244" t="b">
        <v>1</v>
      </c>
      <c r="N3244" s="15" t="s">
        <v>8306</v>
      </c>
      <c r="O3244" t="s">
        <v>8307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2">
        <v>42286</v>
      </c>
      <c r="J3245" s="12">
        <v>42262.096782407403</v>
      </c>
      <c r="K3245" t="b">
        <v>1</v>
      </c>
      <c r="L3245">
        <v>71</v>
      </c>
      <c r="M3245" t="b">
        <v>1</v>
      </c>
      <c r="N3245" s="15" t="s">
        <v>8306</v>
      </c>
      <c r="O3245" t="s">
        <v>8307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2">
        <v>42705.735902777778</v>
      </c>
      <c r="J3246" s="12">
        <v>42675.694236111114</v>
      </c>
      <c r="K3246" t="b">
        <v>0</v>
      </c>
      <c r="L3246">
        <v>69</v>
      </c>
      <c r="M3246" t="b">
        <v>1</v>
      </c>
      <c r="N3246" s="15" t="s">
        <v>8306</v>
      </c>
      <c r="O3246" t="s">
        <v>8307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2">
        <v>42167.083333333328</v>
      </c>
      <c r="J3247" s="12">
        <v>42135.60020833333</v>
      </c>
      <c r="K3247" t="b">
        <v>0</v>
      </c>
      <c r="L3247">
        <v>270</v>
      </c>
      <c r="M3247" t="b">
        <v>1</v>
      </c>
      <c r="N3247" s="15" t="s">
        <v>8306</v>
      </c>
      <c r="O3247" t="s">
        <v>8307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2">
        <v>42259.165972222225</v>
      </c>
      <c r="J3248" s="12">
        <v>42230.472222222219</v>
      </c>
      <c r="K3248" t="b">
        <v>1</v>
      </c>
      <c r="L3248">
        <v>193</v>
      </c>
      <c r="M3248" t="b">
        <v>1</v>
      </c>
      <c r="N3248" s="15" t="s">
        <v>8306</v>
      </c>
      <c r="O3248" t="s">
        <v>8307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2">
        <v>42197.434166666666</v>
      </c>
      <c r="J3249" s="12">
        <v>42167.434166666666</v>
      </c>
      <c r="K3249" t="b">
        <v>1</v>
      </c>
      <c r="L3249">
        <v>57</v>
      </c>
      <c r="M3249" t="b">
        <v>1</v>
      </c>
      <c r="N3249" s="15" t="s">
        <v>8306</v>
      </c>
      <c r="O3249" t="s">
        <v>8307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2">
        <v>42098.846724537041</v>
      </c>
      <c r="J3250" s="12">
        <v>42068.888391203705</v>
      </c>
      <c r="K3250" t="b">
        <v>1</v>
      </c>
      <c r="L3250">
        <v>200</v>
      </c>
      <c r="M3250" t="b">
        <v>1</v>
      </c>
      <c r="N3250" s="15" t="s">
        <v>8306</v>
      </c>
      <c r="O3250" t="s">
        <v>8307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2">
        <v>42175.746689814812</v>
      </c>
      <c r="J3251" s="12">
        <v>42145.746689814812</v>
      </c>
      <c r="K3251" t="b">
        <v>1</v>
      </c>
      <c r="L3251">
        <v>88</v>
      </c>
      <c r="M3251" t="b">
        <v>1</v>
      </c>
      <c r="N3251" s="15" t="s">
        <v>8306</v>
      </c>
      <c r="O3251" t="s">
        <v>8307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2">
        <v>41948.783842592595</v>
      </c>
      <c r="J3252" s="12">
        <v>41918.742175925923</v>
      </c>
      <c r="K3252" t="b">
        <v>1</v>
      </c>
      <c r="L3252">
        <v>213</v>
      </c>
      <c r="M3252" t="b">
        <v>1</v>
      </c>
      <c r="N3252" s="15" t="s">
        <v>8306</v>
      </c>
      <c r="O3252" t="s">
        <v>8307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2">
        <v>42176.731087962966</v>
      </c>
      <c r="J3253" s="12">
        <v>42146.731087962966</v>
      </c>
      <c r="K3253" t="b">
        <v>1</v>
      </c>
      <c r="L3253">
        <v>20</v>
      </c>
      <c r="M3253" t="b">
        <v>1</v>
      </c>
      <c r="N3253" s="15" t="s">
        <v>8306</v>
      </c>
      <c r="O3253" t="s">
        <v>8307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2">
        <v>42620.472685185188</v>
      </c>
      <c r="J3254" s="12">
        <v>42590.472685185188</v>
      </c>
      <c r="K3254" t="b">
        <v>1</v>
      </c>
      <c r="L3254">
        <v>50</v>
      </c>
      <c r="M3254" t="b">
        <v>1</v>
      </c>
      <c r="N3254" s="15" t="s">
        <v>8306</v>
      </c>
      <c r="O3254" t="s">
        <v>8307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2">
        <v>42621.15625</v>
      </c>
      <c r="J3255" s="12">
        <v>42602.576712962968</v>
      </c>
      <c r="K3255" t="b">
        <v>1</v>
      </c>
      <c r="L3255">
        <v>115</v>
      </c>
      <c r="M3255" t="b">
        <v>1</v>
      </c>
      <c r="N3255" s="15" t="s">
        <v>8306</v>
      </c>
      <c r="O3255" t="s">
        <v>8307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2">
        <v>42089.044085648144</v>
      </c>
      <c r="J3256" s="12">
        <v>42059.085752314815</v>
      </c>
      <c r="K3256" t="b">
        <v>1</v>
      </c>
      <c r="L3256">
        <v>186</v>
      </c>
      <c r="M3256" t="b">
        <v>1</v>
      </c>
      <c r="N3256" s="15" t="s">
        <v>8306</v>
      </c>
      <c r="O3256" t="s">
        <v>8307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2">
        <v>41919.768229166664</v>
      </c>
      <c r="J3257" s="12">
        <v>41889.768229166664</v>
      </c>
      <c r="K3257" t="b">
        <v>1</v>
      </c>
      <c r="L3257">
        <v>18</v>
      </c>
      <c r="M3257" t="b">
        <v>1</v>
      </c>
      <c r="N3257" s="15" t="s">
        <v>8306</v>
      </c>
      <c r="O3257" t="s">
        <v>8307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2">
        <v>42166.165972222225</v>
      </c>
      <c r="J3258" s="12">
        <v>42144.573807870373</v>
      </c>
      <c r="K3258" t="b">
        <v>1</v>
      </c>
      <c r="L3258">
        <v>176</v>
      </c>
      <c r="M3258" t="b">
        <v>1</v>
      </c>
      <c r="N3258" s="15" t="s">
        <v>8306</v>
      </c>
      <c r="O3258" t="s">
        <v>8307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2">
        <v>42788.559629629628</v>
      </c>
      <c r="J3259" s="12">
        <v>42758.559629629628</v>
      </c>
      <c r="K3259" t="b">
        <v>0</v>
      </c>
      <c r="L3259">
        <v>41</v>
      </c>
      <c r="M3259" t="b">
        <v>1</v>
      </c>
      <c r="N3259" s="15" t="s">
        <v>8306</v>
      </c>
      <c r="O3259" t="s">
        <v>8307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2">
        <v>42012.887280092589</v>
      </c>
      <c r="J3260" s="12">
        <v>41982.887280092589</v>
      </c>
      <c r="K3260" t="b">
        <v>1</v>
      </c>
      <c r="L3260">
        <v>75</v>
      </c>
      <c r="M3260" t="b">
        <v>1</v>
      </c>
      <c r="N3260" s="15" t="s">
        <v>8306</v>
      </c>
      <c r="O3260" t="s">
        <v>8307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2">
        <v>42644.165972222225</v>
      </c>
      <c r="J3261" s="12">
        <v>42614.760937500003</v>
      </c>
      <c r="K3261" t="b">
        <v>1</v>
      </c>
      <c r="L3261">
        <v>97</v>
      </c>
      <c r="M3261" t="b">
        <v>1</v>
      </c>
      <c r="N3261" s="15" t="s">
        <v>8306</v>
      </c>
      <c r="O3261" t="s">
        <v>8307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2">
        <v>42338.714328703703</v>
      </c>
      <c r="J3262" s="12">
        <v>42303.672662037032</v>
      </c>
      <c r="K3262" t="b">
        <v>1</v>
      </c>
      <c r="L3262">
        <v>73</v>
      </c>
      <c r="M3262" t="b">
        <v>1</v>
      </c>
      <c r="N3262" s="15" t="s">
        <v>8306</v>
      </c>
      <c r="O3262" t="s">
        <v>8307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2">
        <v>42201.725416666668</v>
      </c>
      <c r="J3263" s="12">
        <v>42171.725416666668</v>
      </c>
      <c r="K3263" t="b">
        <v>1</v>
      </c>
      <c r="L3263">
        <v>49</v>
      </c>
      <c r="M3263" t="b">
        <v>1</v>
      </c>
      <c r="N3263" s="15" t="s">
        <v>8306</v>
      </c>
      <c r="O3263" t="s">
        <v>8307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2">
        <v>41995.166666666672</v>
      </c>
      <c r="J3264" s="12">
        <v>41964.315532407403</v>
      </c>
      <c r="K3264" t="b">
        <v>1</v>
      </c>
      <c r="L3264">
        <v>134</v>
      </c>
      <c r="M3264" t="b">
        <v>1</v>
      </c>
      <c r="N3264" s="15" t="s">
        <v>8306</v>
      </c>
      <c r="O3264" t="s">
        <v>8307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2">
        <v>42307.875</v>
      </c>
      <c r="J3265" s="12">
        <v>42284.516064814816</v>
      </c>
      <c r="K3265" t="b">
        <v>1</v>
      </c>
      <c r="L3265">
        <v>68</v>
      </c>
      <c r="M3265" t="b">
        <v>1</v>
      </c>
      <c r="N3265" s="15" t="s">
        <v>8306</v>
      </c>
      <c r="O3265" t="s">
        <v>8307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2">
        <v>42032.916666666672</v>
      </c>
      <c r="J3266" s="12">
        <v>42016.800208333334</v>
      </c>
      <c r="K3266" t="b">
        <v>1</v>
      </c>
      <c r="L3266">
        <v>49</v>
      </c>
      <c r="M3266" t="b">
        <v>1</v>
      </c>
      <c r="N3266" s="15" t="s">
        <v>8306</v>
      </c>
      <c r="O3266" t="s">
        <v>8307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2">
        <v>42341.708333333328</v>
      </c>
      <c r="J3267" s="12">
        <v>42311.711979166663</v>
      </c>
      <c r="K3267" t="b">
        <v>1</v>
      </c>
      <c r="L3267">
        <v>63</v>
      </c>
      <c r="M3267" t="b">
        <v>1</v>
      </c>
      <c r="N3267" s="15" t="s">
        <v>8306</v>
      </c>
      <c r="O3267" t="s">
        <v>8307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2">
        <v>42167.875</v>
      </c>
      <c r="J3268" s="12">
        <v>42136.536134259266</v>
      </c>
      <c r="K3268" t="b">
        <v>1</v>
      </c>
      <c r="L3268">
        <v>163</v>
      </c>
      <c r="M3268" t="b">
        <v>1</v>
      </c>
      <c r="N3268" s="15" t="s">
        <v>8306</v>
      </c>
      <c r="O3268" t="s">
        <v>8307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2">
        <v>42202.757638888885</v>
      </c>
      <c r="J3269" s="12">
        <v>42172.757638888885</v>
      </c>
      <c r="K3269" t="b">
        <v>1</v>
      </c>
      <c r="L3269">
        <v>288</v>
      </c>
      <c r="M3269" t="b">
        <v>1</v>
      </c>
      <c r="N3269" s="15" t="s">
        <v>8306</v>
      </c>
      <c r="O3269" t="s">
        <v>8307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2">
        <v>42606.90425925926</v>
      </c>
      <c r="J3270" s="12">
        <v>42590.90425925926</v>
      </c>
      <c r="K3270" t="b">
        <v>1</v>
      </c>
      <c r="L3270">
        <v>42</v>
      </c>
      <c r="M3270" t="b">
        <v>1</v>
      </c>
      <c r="N3270" s="15" t="s">
        <v>8306</v>
      </c>
      <c r="O3270" t="s">
        <v>8307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2">
        <v>42171.458333333328</v>
      </c>
      <c r="J3271" s="12">
        <v>42137.395798611105</v>
      </c>
      <c r="K3271" t="b">
        <v>1</v>
      </c>
      <c r="L3271">
        <v>70</v>
      </c>
      <c r="M3271" t="b">
        <v>1</v>
      </c>
      <c r="N3271" s="15" t="s">
        <v>8306</v>
      </c>
      <c r="O3271" t="s">
        <v>8307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2">
        <v>42197.533159722225</v>
      </c>
      <c r="J3272" s="12">
        <v>42167.533159722225</v>
      </c>
      <c r="K3272" t="b">
        <v>1</v>
      </c>
      <c r="L3272">
        <v>30</v>
      </c>
      <c r="M3272" t="b">
        <v>1</v>
      </c>
      <c r="N3272" s="15" t="s">
        <v>8306</v>
      </c>
      <c r="O3272" t="s">
        <v>8307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2">
        <v>41945.478877314818</v>
      </c>
      <c r="J3273" s="12">
        <v>41915.437210648146</v>
      </c>
      <c r="K3273" t="b">
        <v>1</v>
      </c>
      <c r="L3273">
        <v>51</v>
      </c>
      <c r="M3273" t="b">
        <v>1</v>
      </c>
      <c r="N3273" s="15" t="s">
        <v>8306</v>
      </c>
      <c r="O3273" t="s">
        <v>8307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2">
        <v>42314.541770833333</v>
      </c>
      <c r="J3274" s="12">
        <v>42284.500104166669</v>
      </c>
      <c r="K3274" t="b">
        <v>1</v>
      </c>
      <c r="L3274">
        <v>145</v>
      </c>
      <c r="M3274" t="b">
        <v>1</v>
      </c>
      <c r="N3274" s="15" t="s">
        <v>8306</v>
      </c>
      <c r="O3274" t="s">
        <v>8307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2">
        <v>42627.791666666672</v>
      </c>
      <c r="J3275" s="12">
        <v>42611.801412037035</v>
      </c>
      <c r="K3275" t="b">
        <v>1</v>
      </c>
      <c r="L3275">
        <v>21</v>
      </c>
      <c r="M3275" t="b">
        <v>1</v>
      </c>
      <c r="N3275" s="15" t="s">
        <v>8306</v>
      </c>
      <c r="O3275" t="s">
        <v>8307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2">
        <v>42444.875</v>
      </c>
      <c r="J3276" s="12">
        <v>42400.704537037032</v>
      </c>
      <c r="K3276" t="b">
        <v>1</v>
      </c>
      <c r="L3276">
        <v>286</v>
      </c>
      <c r="M3276" t="b">
        <v>1</v>
      </c>
      <c r="N3276" s="15" t="s">
        <v>8306</v>
      </c>
      <c r="O3276" t="s">
        <v>8307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2">
        <v>42044.1875</v>
      </c>
      <c r="J3277" s="12">
        <v>42017.88045138889</v>
      </c>
      <c r="K3277" t="b">
        <v>1</v>
      </c>
      <c r="L3277">
        <v>12</v>
      </c>
      <c r="M3277" t="b">
        <v>1</v>
      </c>
      <c r="N3277" s="15" t="s">
        <v>8306</v>
      </c>
      <c r="O3277" t="s">
        <v>8307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2">
        <v>42461.165972222225</v>
      </c>
      <c r="J3278" s="12">
        <v>42426.949988425928</v>
      </c>
      <c r="K3278" t="b">
        <v>1</v>
      </c>
      <c r="L3278">
        <v>100</v>
      </c>
      <c r="M3278" t="b">
        <v>1</v>
      </c>
      <c r="N3278" s="15" t="s">
        <v>8306</v>
      </c>
      <c r="O3278" t="s">
        <v>8307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2">
        <v>41961.724606481483</v>
      </c>
      <c r="J3279" s="12">
        <v>41931.682939814818</v>
      </c>
      <c r="K3279" t="b">
        <v>1</v>
      </c>
      <c r="L3279">
        <v>100</v>
      </c>
      <c r="M3279" t="b">
        <v>1</v>
      </c>
      <c r="N3279" s="15" t="s">
        <v>8306</v>
      </c>
      <c r="O3279" t="s">
        <v>8307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2">
        <v>42154.848414351851</v>
      </c>
      <c r="J3280" s="12">
        <v>42124.848414351851</v>
      </c>
      <c r="K3280" t="b">
        <v>1</v>
      </c>
      <c r="L3280">
        <v>34</v>
      </c>
      <c r="M3280" t="b">
        <v>1</v>
      </c>
      <c r="N3280" s="15" t="s">
        <v>8306</v>
      </c>
      <c r="O3280" t="s">
        <v>8307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2">
        <v>42461.06086805556</v>
      </c>
      <c r="J3281" s="12">
        <v>42431.102534722217</v>
      </c>
      <c r="K3281" t="b">
        <v>0</v>
      </c>
      <c r="L3281">
        <v>63</v>
      </c>
      <c r="M3281" t="b">
        <v>1</v>
      </c>
      <c r="N3281" s="15" t="s">
        <v>8306</v>
      </c>
      <c r="O3281" t="s">
        <v>8307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2">
        <v>42156.208333333328</v>
      </c>
      <c r="J3282" s="12">
        <v>42121.756921296299</v>
      </c>
      <c r="K3282" t="b">
        <v>0</v>
      </c>
      <c r="L3282">
        <v>30</v>
      </c>
      <c r="M3282" t="b">
        <v>1</v>
      </c>
      <c r="N3282" s="15" t="s">
        <v>8306</v>
      </c>
      <c r="O3282" t="s">
        <v>8307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2">
        <v>42249.019733796296</v>
      </c>
      <c r="J3283" s="12">
        <v>42219.019733796296</v>
      </c>
      <c r="K3283" t="b">
        <v>0</v>
      </c>
      <c r="L3283">
        <v>47</v>
      </c>
      <c r="M3283" t="b">
        <v>1</v>
      </c>
      <c r="N3283" s="15" t="s">
        <v>8306</v>
      </c>
      <c r="O3283" t="s">
        <v>8307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2">
        <v>42489.19430555556</v>
      </c>
      <c r="J3284" s="12">
        <v>42445.19430555556</v>
      </c>
      <c r="K3284" t="b">
        <v>0</v>
      </c>
      <c r="L3284">
        <v>237</v>
      </c>
      <c r="M3284" t="b">
        <v>1</v>
      </c>
      <c r="N3284" s="15" t="s">
        <v>8306</v>
      </c>
      <c r="O3284" t="s">
        <v>8307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2">
        <v>42410.875</v>
      </c>
      <c r="J3285" s="12">
        <v>42379.74418981481</v>
      </c>
      <c r="K3285" t="b">
        <v>0</v>
      </c>
      <c r="L3285">
        <v>47</v>
      </c>
      <c r="M3285" t="b">
        <v>1</v>
      </c>
      <c r="N3285" s="15" t="s">
        <v>8306</v>
      </c>
      <c r="O3285" t="s">
        <v>8307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2">
        <v>42398.249305555553</v>
      </c>
      <c r="J3286" s="12">
        <v>42380.884872685187</v>
      </c>
      <c r="K3286" t="b">
        <v>0</v>
      </c>
      <c r="L3286">
        <v>15</v>
      </c>
      <c r="M3286" t="b">
        <v>1</v>
      </c>
      <c r="N3286" s="15" t="s">
        <v>8306</v>
      </c>
      <c r="O3286" t="s">
        <v>8307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2">
        <v>42794.208333333328</v>
      </c>
      <c r="J3287" s="12">
        <v>42762.942430555559</v>
      </c>
      <c r="K3287" t="b">
        <v>0</v>
      </c>
      <c r="L3287">
        <v>81</v>
      </c>
      <c r="M3287" t="b">
        <v>1</v>
      </c>
      <c r="N3287" s="15" t="s">
        <v>8306</v>
      </c>
      <c r="O3287" t="s">
        <v>8307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2">
        <v>42597.840069444443</v>
      </c>
      <c r="J3288" s="12">
        <v>42567.840069444443</v>
      </c>
      <c r="K3288" t="b">
        <v>0</v>
      </c>
      <c r="L3288">
        <v>122</v>
      </c>
      <c r="M3288" t="b">
        <v>1</v>
      </c>
      <c r="N3288" s="15" t="s">
        <v>8306</v>
      </c>
      <c r="O3288" t="s">
        <v>8307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2">
        <v>42336.750324074077</v>
      </c>
      <c r="J3289" s="12">
        <v>42311.750324074077</v>
      </c>
      <c r="K3289" t="b">
        <v>0</v>
      </c>
      <c r="L3289">
        <v>34</v>
      </c>
      <c r="M3289" t="b">
        <v>1</v>
      </c>
      <c r="N3289" s="15" t="s">
        <v>8306</v>
      </c>
      <c r="O3289" t="s">
        <v>8307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2">
        <v>42541.958333333328</v>
      </c>
      <c r="J3290" s="12">
        <v>42505.774479166663</v>
      </c>
      <c r="K3290" t="b">
        <v>0</v>
      </c>
      <c r="L3290">
        <v>207</v>
      </c>
      <c r="M3290" t="b">
        <v>1</v>
      </c>
      <c r="N3290" s="15" t="s">
        <v>8306</v>
      </c>
      <c r="O3290" t="s">
        <v>8307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2">
        <v>42786.368078703701</v>
      </c>
      <c r="J3291" s="12">
        <v>42758.368078703701</v>
      </c>
      <c r="K3291" t="b">
        <v>0</v>
      </c>
      <c r="L3291">
        <v>25</v>
      </c>
      <c r="M3291" t="b">
        <v>1</v>
      </c>
      <c r="N3291" s="15" t="s">
        <v>8306</v>
      </c>
      <c r="O3291" t="s">
        <v>8307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2">
        <v>42805.51494212963</v>
      </c>
      <c r="J3292" s="12">
        <v>42775.51494212963</v>
      </c>
      <c r="K3292" t="b">
        <v>0</v>
      </c>
      <c r="L3292">
        <v>72</v>
      </c>
      <c r="M3292" t="b">
        <v>1</v>
      </c>
      <c r="N3292" s="15" t="s">
        <v>8306</v>
      </c>
      <c r="O3292" t="s">
        <v>8307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2">
        <v>42264.165972222225</v>
      </c>
      <c r="J3293" s="12">
        <v>42232.702546296292</v>
      </c>
      <c r="K3293" t="b">
        <v>0</v>
      </c>
      <c r="L3293">
        <v>14</v>
      </c>
      <c r="M3293" t="b">
        <v>1</v>
      </c>
      <c r="N3293" s="15" t="s">
        <v>8306</v>
      </c>
      <c r="O3293" t="s">
        <v>8307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2">
        <v>42342.811898148153</v>
      </c>
      <c r="J3294" s="12">
        <v>42282.770231481481</v>
      </c>
      <c r="K3294" t="b">
        <v>0</v>
      </c>
      <c r="L3294">
        <v>15</v>
      </c>
      <c r="M3294" t="b">
        <v>1</v>
      </c>
      <c r="N3294" s="15" t="s">
        <v>8306</v>
      </c>
      <c r="O3294" t="s">
        <v>8307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2">
        <v>42798.425370370373</v>
      </c>
      <c r="J3295" s="12">
        <v>42768.425370370373</v>
      </c>
      <c r="K3295" t="b">
        <v>0</v>
      </c>
      <c r="L3295">
        <v>91</v>
      </c>
      <c r="M3295" t="b">
        <v>1</v>
      </c>
      <c r="N3295" s="15" t="s">
        <v>8306</v>
      </c>
      <c r="O3295" t="s">
        <v>8307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2">
        <v>42171.541134259256</v>
      </c>
      <c r="J3296" s="12">
        <v>42141.541134259256</v>
      </c>
      <c r="K3296" t="b">
        <v>0</v>
      </c>
      <c r="L3296">
        <v>24</v>
      </c>
      <c r="M3296" t="b">
        <v>1</v>
      </c>
      <c r="N3296" s="15" t="s">
        <v>8306</v>
      </c>
      <c r="O3296" t="s">
        <v>8307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2">
        <v>42639.442465277782</v>
      </c>
      <c r="J3297" s="12">
        <v>42609.442465277782</v>
      </c>
      <c r="K3297" t="b">
        <v>0</v>
      </c>
      <c r="L3297">
        <v>27</v>
      </c>
      <c r="M3297" t="b">
        <v>1</v>
      </c>
      <c r="N3297" s="15" t="s">
        <v>8306</v>
      </c>
      <c r="O3297" t="s">
        <v>8307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2">
        <v>42330.916666666672</v>
      </c>
      <c r="J3298" s="12">
        <v>42309.756620370375</v>
      </c>
      <c r="K3298" t="b">
        <v>0</v>
      </c>
      <c r="L3298">
        <v>47</v>
      </c>
      <c r="M3298" t="b">
        <v>1</v>
      </c>
      <c r="N3298" s="15" t="s">
        <v>8306</v>
      </c>
      <c r="O3298" t="s">
        <v>8307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2">
        <v>42212.957638888889</v>
      </c>
      <c r="J3299" s="12">
        <v>42193.771481481483</v>
      </c>
      <c r="K3299" t="b">
        <v>0</v>
      </c>
      <c r="L3299">
        <v>44</v>
      </c>
      <c r="M3299" t="b">
        <v>1</v>
      </c>
      <c r="N3299" s="15" t="s">
        <v>8306</v>
      </c>
      <c r="O3299" t="s">
        <v>8307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2">
        <v>42260</v>
      </c>
      <c r="J3300" s="12">
        <v>42239.957962962959</v>
      </c>
      <c r="K3300" t="b">
        <v>0</v>
      </c>
      <c r="L3300">
        <v>72</v>
      </c>
      <c r="M3300" t="b">
        <v>1</v>
      </c>
      <c r="N3300" s="15" t="s">
        <v>8306</v>
      </c>
      <c r="O3300" t="s">
        <v>8307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2">
        <v>42291.917395833334</v>
      </c>
      <c r="J3301" s="12">
        <v>42261.917395833334</v>
      </c>
      <c r="K3301" t="b">
        <v>0</v>
      </c>
      <c r="L3301">
        <v>63</v>
      </c>
      <c r="M3301" t="b">
        <v>1</v>
      </c>
      <c r="N3301" s="15" t="s">
        <v>8306</v>
      </c>
      <c r="O3301" t="s">
        <v>8307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2">
        <v>42123.743773148148</v>
      </c>
      <c r="J3302" s="12">
        <v>42102.743773148148</v>
      </c>
      <c r="K3302" t="b">
        <v>0</v>
      </c>
      <c r="L3302">
        <v>88</v>
      </c>
      <c r="M3302" t="b">
        <v>1</v>
      </c>
      <c r="N3302" s="15" t="s">
        <v>8306</v>
      </c>
      <c r="O3302" t="s">
        <v>8307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2">
        <v>42583.290972222225</v>
      </c>
      <c r="J3303" s="12">
        <v>42538.73583333334</v>
      </c>
      <c r="K3303" t="b">
        <v>0</v>
      </c>
      <c r="L3303">
        <v>70</v>
      </c>
      <c r="M3303" t="b">
        <v>1</v>
      </c>
      <c r="N3303" s="15" t="s">
        <v>8306</v>
      </c>
      <c r="O3303" t="s">
        <v>8307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2">
        <v>42711.35157407407</v>
      </c>
      <c r="J3304" s="12">
        <v>42681.35157407407</v>
      </c>
      <c r="K3304" t="b">
        <v>0</v>
      </c>
      <c r="L3304">
        <v>50</v>
      </c>
      <c r="M3304" t="b">
        <v>1</v>
      </c>
      <c r="N3304" s="15" t="s">
        <v>8306</v>
      </c>
      <c r="O3304" t="s">
        <v>8307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2">
        <v>42091.609768518523</v>
      </c>
      <c r="J3305" s="12">
        <v>42056.65143518518</v>
      </c>
      <c r="K3305" t="b">
        <v>0</v>
      </c>
      <c r="L3305">
        <v>35</v>
      </c>
      <c r="M3305" t="b">
        <v>1</v>
      </c>
      <c r="N3305" s="15" t="s">
        <v>8306</v>
      </c>
      <c r="O3305" t="s">
        <v>8307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2">
        <v>42726.624444444446</v>
      </c>
      <c r="J3306" s="12">
        <v>42696.624444444446</v>
      </c>
      <c r="K3306" t="b">
        <v>0</v>
      </c>
      <c r="L3306">
        <v>175</v>
      </c>
      <c r="M3306" t="b">
        <v>1</v>
      </c>
      <c r="N3306" s="15" t="s">
        <v>8306</v>
      </c>
      <c r="O3306" t="s">
        <v>8307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2">
        <v>42216.855879629627</v>
      </c>
      <c r="J3307" s="12">
        <v>42186.855879629627</v>
      </c>
      <c r="K3307" t="b">
        <v>0</v>
      </c>
      <c r="L3307">
        <v>20</v>
      </c>
      <c r="M3307" t="b">
        <v>1</v>
      </c>
      <c r="N3307" s="15" t="s">
        <v>8306</v>
      </c>
      <c r="O3307" t="s">
        <v>8307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2">
        <v>42531.125</v>
      </c>
      <c r="J3308" s="12">
        <v>42493.219236111108</v>
      </c>
      <c r="K3308" t="b">
        <v>0</v>
      </c>
      <c r="L3308">
        <v>54</v>
      </c>
      <c r="M3308" t="b">
        <v>1</v>
      </c>
      <c r="N3308" s="15" t="s">
        <v>8306</v>
      </c>
      <c r="O3308" t="s">
        <v>8307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2">
        <v>42505.057164351849</v>
      </c>
      <c r="J3309" s="12">
        <v>42475.057164351849</v>
      </c>
      <c r="K3309" t="b">
        <v>0</v>
      </c>
      <c r="L3309">
        <v>20</v>
      </c>
      <c r="M3309" t="b">
        <v>1</v>
      </c>
      <c r="N3309" s="15" t="s">
        <v>8306</v>
      </c>
      <c r="O3309" t="s">
        <v>8307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2">
        <v>42473.876909722225</v>
      </c>
      <c r="J3310" s="12">
        <v>42452.876909722225</v>
      </c>
      <c r="K3310" t="b">
        <v>0</v>
      </c>
      <c r="L3310">
        <v>57</v>
      </c>
      <c r="M3310" t="b">
        <v>1</v>
      </c>
      <c r="N3310" s="15" t="s">
        <v>8306</v>
      </c>
      <c r="O3310" t="s">
        <v>8307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2">
        <v>42659.650208333333</v>
      </c>
      <c r="J3311" s="12">
        <v>42628.650208333333</v>
      </c>
      <c r="K3311" t="b">
        <v>0</v>
      </c>
      <c r="L3311">
        <v>31</v>
      </c>
      <c r="M3311" t="b">
        <v>1</v>
      </c>
      <c r="N3311" s="15" t="s">
        <v>8306</v>
      </c>
      <c r="O3311" t="s">
        <v>8307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2">
        <v>42283.928530092591</v>
      </c>
      <c r="J3312" s="12">
        <v>42253.928530092591</v>
      </c>
      <c r="K3312" t="b">
        <v>0</v>
      </c>
      <c r="L3312">
        <v>31</v>
      </c>
      <c r="M3312" t="b">
        <v>1</v>
      </c>
      <c r="N3312" s="15" t="s">
        <v>8306</v>
      </c>
      <c r="O3312" t="s">
        <v>8307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2">
        <v>42294.29178240741</v>
      </c>
      <c r="J3313" s="12">
        <v>42264.29178240741</v>
      </c>
      <c r="K3313" t="b">
        <v>0</v>
      </c>
      <c r="L3313">
        <v>45</v>
      </c>
      <c r="M3313" t="b">
        <v>1</v>
      </c>
      <c r="N3313" s="15" t="s">
        <v>8306</v>
      </c>
      <c r="O3313" t="s">
        <v>8307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2">
        <v>42685.916666666672</v>
      </c>
      <c r="J3314" s="12">
        <v>42664.809560185182</v>
      </c>
      <c r="K3314" t="b">
        <v>0</v>
      </c>
      <c r="L3314">
        <v>41</v>
      </c>
      <c r="M3314" t="b">
        <v>1</v>
      </c>
      <c r="N3314" s="15" t="s">
        <v>8306</v>
      </c>
      <c r="O3314" t="s">
        <v>8307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2">
        <v>42396.041666666672</v>
      </c>
      <c r="J3315" s="12">
        <v>42382.244409722218</v>
      </c>
      <c r="K3315" t="b">
        <v>0</v>
      </c>
      <c r="L3315">
        <v>29</v>
      </c>
      <c r="M3315" t="b">
        <v>1</v>
      </c>
      <c r="N3315" s="15" t="s">
        <v>8306</v>
      </c>
      <c r="O3315" t="s">
        <v>8307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2">
        <v>42132.836805555555</v>
      </c>
      <c r="J3316" s="12">
        <v>42105.267488425925</v>
      </c>
      <c r="K3316" t="b">
        <v>0</v>
      </c>
      <c r="L3316">
        <v>58</v>
      </c>
      <c r="M3316" t="b">
        <v>1</v>
      </c>
      <c r="N3316" s="15" t="s">
        <v>8306</v>
      </c>
      <c r="O3316" t="s">
        <v>8307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2">
        <v>42496.303715277783</v>
      </c>
      <c r="J3317" s="12">
        <v>42466.303715277783</v>
      </c>
      <c r="K3317" t="b">
        <v>0</v>
      </c>
      <c r="L3317">
        <v>89</v>
      </c>
      <c r="M3317" t="b">
        <v>1</v>
      </c>
      <c r="N3317" s="15" t="s">
        <v>8306</v>
      </c>
      <c r="O3317" t="s">
        <v>8307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2">
        <v>41859.57916666667</v>
      </c>
      <c r="J3318" s="12">
        <v>41826.871238425927</v>
      </c>
      <c r="K3318" t="b">
        <v>0</v>
      </c>
      <c r="L3318">
        <v>125</v>
      </c>
      <c r="M3318" t="b">
        <v>1</v>
      </c>
      <c r="N3318" s="15" t="s">
        <v>8306</v>
      </c>
      <c r="O3318" t="s">
        <v>8307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2">
        <v>42529.039629629624</v>
      </c>
      <c r="J3319" s="12">
        <v>42499.039629629624</v>
      </c>
      <c r="K3319" t="b">
        <v>0</v>
      </c>
      <c r="L3319">
        <v>18</v>
      </c>
      <c r="M3319" t="b">
        <v>1</v>
      </c>
      <c r="N3319" s="15" t="s">
        <v>8306</v>
      </c>
      <c r="O3319" t="s">
        <v>8307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2">
        <v>42471.104166666672</v>
      </c>
      <c r="J3320" s="12">
        <v>42431.302002314813</v>
      </c>
      <c r="K3320" t="b">
        <v>0</v>
      </c>
      <c r="L3320">
        <v>32</v>
      </c>
      <c r="M3320" t="b">
        <v>1</v>
      </c>
      <c r="N3320" s="15" t="s">
        <v>8306</v>
      </c>
      <c r="O3320" t="s">
        <v>8307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2">
        <v>42035.585486111115</v>
      </c>
      <c r="J3321" s="12">
        <v>41990.585486111115</v>
      </c>
      <c r="K3321" t="b">
        <v>0</v>
      </c>
      <c r="L3321">
        <v>16</v>
      </c>
      <c r="M3321" t="b">
        <v>1</v>
      </c>
      <c r="N3321" s="15" t="s">
        <v>8306</v>
      </c>
      <c r="O3321" t="s">
        <v>8307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2">
        <v>42543.045798611114</v>
      </c>
      <c r="J3322" s="12">
        <v>42513.045798611114</v>
      </c>
      <c r="K3322" t="b">
        <v>0</v>
      </c>
      <c r="L3322">
        <v>38</v>
      </c>
      <c r="M3322" t="b">
        <v>1</v>
      </c>
      <c r="N3322" s="15" t="s">
        <v>8306</v>
      </c>
      <c r="O3322" t="s">
        <v>8307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2">
        <v>41928.165972222225</v>
      </c>
      <c r="J3323" s="12">
        <v>41914.100289351853</v>
      </c>
      <c r="K3323" t="b">
        <v>0</v>
      </c>
      <c r="L3323">
        <v>15</v>
      </c>
      <c r="M3323" t="b">
        <v>1</v>
      </c>
      <c r="N3323" s="15" t="s">
        <v>8306</v>
      </c>
      <c r="O3323" t="s">
        <v>8307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2">
        <v>42543.163194444445</v>
      </c>
      <c r="J3324" s="12">
        <v>42521.010370370372</v>
      </c>
      <c r="K3324" t="b">
        <v>0</v>
      </c>
      <c r="L3324">
        <v>23</v>
      </c>
      <c r="M3324" t="b">
        <v>1</v>
      </c>
      <c r="N3324" s="15" t="s">
        <v>8306</v>
      </c>
      <c r="O3324" t="s">
        <v>8307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2">
        <v>42638.36583333333</v>
      </c>
      <c r="J3325" s="12">
        <v>42608.36583333333</v>
      </c>
      <c r="K3325" t="b">
        <v>0</v>
      </c>
      <c r="L3325">
        <v>49</v>
      </c>
      <c r="M3325" t="b">
        <v>1</v>
      </c>
      <c r="N3325" s="15" t="s">
        <v>8306</v>
      </c>
      <c r="O3325" t="s">
        <v>8307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2">
        <v>42526.58321759259</v>
      </c>
      <c r="J3326" s="12">
        <v>42512.58321759259</v>
      </c>
      <c r="K3326" t="b">
        <v>0</v>
      </c>
      <c r="L3326">
        <v>10</v>
      </c>
      <c r="M3326" t="b">
        <v>1</v>
      </c>
      <c r="N3326" s="15" t="s">
        <v>8306</v>
      </c>
      <c r="O3326" t="s">
        <v>8307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2">
        <v>42099.743946759263</v>
      </c>
      <c r="J3327" s="12">
        <v>42064.785613425927</v>
      </c>
      <c r="K3327" t="b">
        <v>0</v>
      </c>
      <c r="L3327">
        <v>15</v>
      </c>
      <c r="M3327" t="b">
        <v>1</v>
      </c>
      <c r="N3327" s="15" t="s">
        <v>8306</v>
      </c>
      <c r="O3327" t="s">
        <v>8307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2">
        <v>42071.67251157407</v>
      </c>
      <c r="J3328" s="12">
        <v>42041.714178240742</v>
      </c>
      <c r="K3328" t="b">
        <v>0</v>
      </c>
      <c r="L3328">
        <v>57</v>
      </c>
      <c r="M3328" t="b">
        <v>1</v>
      </c>
      <c r="N3328" s="15" t="s">
        <v>8306</v>
      </c>
      <c r="O3328" t="s">
        <v>8307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2">
        <v>42498.374606481477</v>
      </c>
      <c r="J3329" s="12">
        <v>42468.374606481477</v>
      </c>
      <c r="K3329" t="b">
        <v>0</v>
      </c>
      <c r="L3329">
        <v>33</v>
      </c>
      <c r="M3329" t="b">
        <v>1</v>
      </c>
      <c r="N3329" s="15" t="s">
        <v>8306</v>
      </c>
      <c r="O3329" t="s">
        <v>8307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2">
        <v>41825.041666666664</v>
      </c>
      <c r="J3330" s="12">
        <v>41822.57503472222</v>
      </c>
      <c r="K3330" t="b">
        <v>0</v>
      </c>
      <c r="L3330">
        <v>9</v>
      </c>
      <c r="M3330" t="b">
        <v>1</v>
      </c>
      <c r="N3330" s="15" t="s">
        <v>8306</v>
      </c>
      <c r="O3330" t="s">
        <v>8307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2">
        <v>41847.958333333336</v>
      </c>
      <c r="J3331" s="12">
        <v>41837.323009259257</v>
      </c>
      <c r="K3331" t="b">
        <v>0</v>
      </c>
      <c r="L3331">
        <v>26</v>
      </c>
      <c r="M3331" t="b">
        <v>1</v>
      </c>
      <c r="N3331" s="15" t="s">
        <v>8306</v>
      </c>
      <c r="O3331" t="s">
        <v>8307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2">
        <v>42095.845694444448</v>
      </c>
      <c r="J3332" s="12">
        <v>42065.887361111112</v>
      </c>
      <c r="K3332" t="b">
        <v>0</v>
      </c>
      <c r="L3332">
        <v>69</v>
      </c>
      <c r="M3332" t="b">
        <v>1</v>
      </c>
      <c r="N3332" s="15" t="s">
        <v>8306</v>
      </c>
      <c r="O3332" t="s">
        <v>8307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2">
        <v>42283.697754629626</v>
      </c>
      <c r="J3333" s="12">
        <v>42248.697754629626</v>
      </c>
      <c r="K3333" t="b">
        <v>0</v>
      </c>
      <c r="L3333">
        <v>65</v>
      </c>
      <c r="M3333" t="b">
        <v>1</v>
      </c>
      <c r="N3333" s="15" t="s">
        <v>8306</v>
      </c>
      <c r="O3333" t="s">
        <v>8307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2">
        <v>41839.860300925924</v>
      </c>
      <c r="J3334" s="12">
        <v>41809.860300925924</v>
      </c>
      <c r="K3334" t="b">
        <v>0</v>
      </c>
      <c r="L3334">
        <v>83</v>
      </c>
      <c r="M3334" t="b">
        <v>1</v>
      </c>
      <c r="N3334" s="15" t="s">
        <v>8306</v>
      </c>
      <c r="O3334" t="s">
        <v>8307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2">
        <v>42170.676851851851</v>
      </c>
      <c r="J3335" s="12">
        <v>42148.676851851851</v>
      </c>
      <c r="K3335" t="b">
        <v>0</v>
      </c>
      <c r="L3335">
        <v>111</v>
      </c>
      <c r="M3335" t="b">
        <v>1</v>
      </c>
      <c r="N3335" s="15" t="s">
        <v>8306</v>
      </c>
      <c r="O3335" t="s">
        <v>8307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2">
        <v>42215.521087962959</v>
      </c>
      <c r="J3336" s="12">
        <v>42185.521087962959</v>
      </c>
      <c r="K3336" t="b">
        <v>0</v>
      </c>
      <c r="L3336">
        <v>46</v>
      </c>
      <c r="M3336" t="b">
        <v>1</v>
      </c>
      <c r="N3336" s="15" t="s">
        <v>8306</v>
      </c>
      <c r="O3336" t="s">
        <v>8307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2">
        <v>41854.958333333336</v>
      </c>
      <c r="J3337" s="12">
        <v>41827.674143518518</v>
      </c>
      <c r="K3337" t="b">
        <v>0</v>
      </c>
      <c r="L3337">
        <v>63</v>
      </c>
      <c r="M3337" t="b">
        <v>1</v>
      </c>
      <c r="N3337" s="15" t="s">
        <v>8306</v>
      </c>
      <c r="O3337" t="s">
        <v>8307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2">
        <v>42465.35701388889</v>
      </c>
      <c r="J3338" s="12">
        <v>42437.398680555561</v>
      </c>
      <c r="K3338" t="b">
        <v>0</v>
      </c>
      <c r="L3338">
        <v>9</v>
      </c>
      <c r="M3338" t="b">
        <v>1</v>
      </c>
      <c r="N3338" s="15" t="s">
        <v>8306</v>
      </c>
      <c r="O3338" t="s">
        <v>8307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2">
        <v>41922.875</v>
      </c>
      <c r="J3339" s="12">
        <v>41901.282025462962</v>
      </c>
      <c r="K3339" t="b">
        <v>0</v>
      </c>
      <c r="L3339">
        <v>34</v>
      </c>
      <c r="M3339" t="b">
        <v>1</v>
      </c>
      <c r="N3339" s="15" t="s">
        <v>8306</v>
      </c>
      <c r="O3339" t="s">
        <v>8307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2">
        <v>42790.574999999997</v>
      </c>
      <c r="J3340" s="12">
        <v>42769.574999999997</v>
      </c>
      <c r="K3340" t="b">
        <v>0</v>
      </c>
      <c r="L3340">
        <v>112</v>
      </c>
      <c r="M3340" t="b">
        <v>1</v>
      </c>
      <c r="N3340" s="15" t="s">
        <v>8306</v>
      </c>
      <c r="O3340" t="s">
        <v>8307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2">
        <v>42579.665717592594</v>
      </c>
      <c r="J3341" s="12">
        <v>42549.665717592594</v>
      </c>
      <c r="K3341" t="b">
        <v>0</v>
      </c>
      <c r="L3341">
        <v>47</v>
      </c>
      <c r="M3341" t="b">
        <v>1</v>
      </c>
      <c r="N3341" s="15" t="s">
        <v>8306</v>
      </c>
      <c r="O3341" t="s">
        <v>8307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2">
        <v>42710.974004629628</v>
      </c>
      <c r="J3342" s="12">
        <v>42685.974004629628</v>
      </c>
      <c r="K3342" t="b">
        <v>0</v>
      </c>
      <c r="L3342">
        <v>38</v>
      </c>
      <c r="M3342" t="b">
        <v>1</v>
      </c>
      <c r="N3342" s="15" t="s">
        <v>8306</v>
      </c>
      <c r="O3342" t="s">
        <v>8307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2">
        <v>42533.708333333328</v>
      </c>
      <c r="J3343" s="12">
        <v>42510.798854166671</v>
      </c>
      <c r="K3343" t="b">
        <v>0</v>
      </c>
      <c r="L3343">
        <v>28</v>
      </c>
      <c r="M3343" t="b">
        <v>1</v>
      </c>
      <c r="N3343" s="15" t="s">
        <v>8306</v>
      </c>
      <c r="O3343" t="s">
        <v>8307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2">
        <v>42095.207638888889</v>
      </c>
      <c r="J3344" s="12">
        <v>42062.296412037031</v>
      </c>
      <c r="K3344" t="b">
        <v>0</v>
      </c>
      <c r="L3344">
        <v>78</v>
      </c>
      <c r="M3344" t="b">
        <v>1</v>
      </c>
      <c r="N3344" s="15" t="s">
        <v>8306</v>
      </c>
      <c r="O3344" t="s">
        <v>8307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2">
        <v>42473.554166666669</v>
      </c>
      <c r="J3345" s="12">
        <v>42452.916481481487</v>
      </c>
      <c r="K3345" t="b">
        <v>0</v>
      </c>
      <c r="L3345">
        <v>23</v>
      </c>
      <c r="M3345" t="b">
        <v>1</v>
      </c>
      <c r="N3345" s="15" t="s">
        <v>8306</v>
      </c>
      <c r="O3345" t="s">
        <v>8307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2">
        <v>41881.200150462959</v>
      </c>
      <c r="J3346" s="12">
        <v>41851.200150462959</v>
      </c>
      <c r="K3346" t="b">
        <v>0</v>
      </c>
      <c r="L3346">
        <v>40</v>
      </c>
      <c r="M3346" t="b">
        <v>1</v>
      </c>
      <c r="N3346" s="15" t="s">
        <v>8306</v>
      </c>
      <c r="O3346" t="s">
        <v>8307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2">
        <v>42112.025694444441</v>
      </c>
      <c r="J3347" s="12">
        <v>42053.106111111112</v>
      </c>
      <c r="K3347" t="b">
        <v>0</v>
      </c>
      <c r="L3347">
        <v>13</v>
      </c>
      <c r="M3347" t="b">
        <v>1</v>
      </c>
      <c r="N3347" s="15" t="s">
        <v>8306</v>
      </c>
      <c r="O3347" t="s">
        <v>8307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2">
        <v>42061.024421296301</v>
      </c>
      <c r="J3348" s="12">
        <v>42054.024421296301</v>
      </c>
      <c r="K3348" t="b">
        <v>0</v>
      </c>
      <c r="L3348">
        <v>18</v>
      </c>
      <c r="M3348" t="b">
        <v>1</v>
      </c>
      <c r="N3348" s="15" t="s">
        <v>8306</v>
      </c>
      <c r="O3348" t="s">
        <v>8307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2">
        <v>42498.875</v>
      </c>
      <c r="J3349" s="12">
        <v>42484.551550925928</v>
      </c>
      <c r="K3349" t="b">
        <v>0</v>
      </c>
      <c r="L3349">
        <v>22</v>
      </c>
      <c r="M3349" t="b">
        <v>1</v>
      </c>
      <c r="N3349" s="15" t="s">
        <v>8306</v>
      </c>
      <c r="O3349" t="s">
        <v>8307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2">
        <v>42490.165972222225</v>
      </c>
      <c r="J3350" s="12">
        <v>42466.558796296296</v>
      </c>
      <c r="K3350" t="b">
        <v>0</v>
      </c>
      <c r="L3350">
        <v>79</v>
      </c>
      <c r="M3350" t="b">
        <v>1</v>
      </c>
      <c r="N3350" s="15" t="s">
        <v>8306</v>
      </c>
      <c r="O3350" t="s">
        <v>8307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2">
        <v>42534.708333333328</v>
      </c>
      <c r="J3351" s="12">
        <v>42513.110787037032</v>
      </c>
      <c r="K3351" t="b">
        <v>0</v>
      </c>
      <c r="L3351">
        <v>14</v>
      </c>
      <c r="M3351" t="b">
        <v>1</v>
      </c>
      <c r="N3351" s="15" t="s">
        <v>8306</v>
      </c>
      <c r="O3351" t="s">
        <v>8307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2">
        <v>42337.958333333328</v>
      </c>
      <c r="J3352" s="12">
        <v>42302.701516203699</v>
      </c>
      <c r="K3352" t="b">
        <v>0</v>
      </c>
      <c r="L3352">
        <v>51</v>
      </c>
      <c r="M3352" t="b">
        <v>1</v>
      </c>
      <c r="N3352" s="15" t="s">
        <v>8306</v>
      </c>
      <c r="O3352" t="s">
        <v>8307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2">
        <v>41843.458333333336</v>
      </c>
      <c r="J3353" s="12">
        <v>41806.395428240743</v>
      </c>
      <c r="K3353" t="b">
        <v>0</v>
      </c>
      <c r="L3353">
        <v>54</v>
      </c>
      <c r="M3353" t="b">
        <v>1</v>
      </c>
      <c r="N3353" s="15" t="s">
        <v>8306</v>
      </c>
      <c r="O3353" t="s">
        <v>8307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2">
        <v>42552.958333333328</v>
      </c>
      <c r="J3354" s="12">
        <v>42495.992800925931</v>
      </c>
      <c r="K3354" t="b">
        <v>0</v>
      </c>
      <c r="L3354">
        <v>70</v>
      </c>
      <c r="M3354" t="b">
        <v>1</v>
      </c>
      <c r="N3354" s="15" t="s">
        <v>8306</v>
      </c>
      <c r="O3354" t="s">
        <v>8307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2">
        <v>42492.958333333328</v>
      </c>
      <c r="J3355" s="12">
        <v>42479.432291666672</v>
      </c>
      <c r="K3355" t="b">
        <v>0</v>
      </c>
      <c r="L3355">
        <v>44</v>
      </c>
      <c r="M3355" t="b">
        <v>1</v>
      </c>
      <c r="N3355" s="15" t="s">
        <v>8306</v>
      </c>
      <c r="O3355" t="s">
        <v>8307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2">
        <v>42306.167361111111</v>
      </c>
      <c r="J3356" s="12">
        <v>42270.7269212963</v>
      </c>
      <c r="K3356" t="b">
        <v>0</v>
      </c>
      <c r="L3356">
        <v>55</v>
      </c>
      <c r="M3356" t="b">
        <v>1</v>
      </c>
      <c r="N3356" s="15" t="s">
        <v>8306</v>
      </c>
      <c r="O3356" t="s">
        <v>8307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2">
        <v>42500.470138888893</v>
      </c>
      <c r="J3357" s="12">
        <v>42489.619525462964</v>
      </c>
      <c r="K3357" t="b">
        <v>0</v>
      </c>
      <c r="L3357">
        <v>15</v>
      </c>
      <c r="M3357" t="b">
        <v>1</v>
      </c>
      <c r="N3357" s="15" t="s">
        <v>8306</v>
      </c>
      <c r="O3357" t="s">
        <v>8307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2">
        <v>42566.815648148149</v>
      </c>
      <c r="J3358" s="12">
        <v>42536.815648148149</v>
      </c>
      <c r="K3358" t="b">
        <v>0</v>
      </c>
      <c r="L3358">
        <v>27</v>
      </c>
      <c r="M3358" t="b">
        <v>1</v>
      </c>
      <c r="N3358" s="15" t="s">
        <v>8306</v>
      </c>
      <c r="O3358" t="s">
        <v>8307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2">
        <v>41852.417939814812</v>
      </c>
      <c r="J3359" s="12">
        <v>41822.417939814812</v>
      </c>
      <c r="K3359" t="b">
        <v>0</v>
      </c>
      <c r="L3359">
        <v>21</v>
      </c>
      <c r="M3359" t="b">
        <v>1</v>
      </c>
      <c r="N3359" s="15" t="s">
        <v>8306</v>
      </c>
      <c r="O3359" t="s">
        <v>8307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2">
        <v>41962.352766203709</v>
      </c>
      <c r="J3360" s="12">
        <v>41932.311099537037</v>
      </c>
      <c r="K3360" t="b">
        <v>0</v>
      </c>
      <c r="L3360">
        <v>162</v>
      </c>
      <c r="M3360" t="b">
        <v>1</v>
      </c>
      <c r="N3360" s="15" t="s">
        <v>8306</v>
      </c>
      <c r="O3360" t="s">
        <v>8307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2">
        <v>42791.057106481487</v>
      </c>
      <c r="J3361" s="12">
        <v>42746.057106481487</v>
      </c>
      <c r="K3361" t="b">
        <v>0</v>
      </c>
      <c r="L3361">
        <v>23</v>
      </c>
      <c r="M3361" t="b">
        <v>1</v>
      </c>
      <c r="N3361" s="15" t="s">
        <v>8306</v>
      </c>
      <c r="O3361" t="s">
        <v>8307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2">
        <v>42718.665972222225</v>
      </c>
      <c r="J3362" s="12">
        <v>42697.082673611112</v>
      </c>
      <c r="K3362" t="b">
        <v>0</v>
      </c>
      <c r="L3362">
        <v>72</v>
      </c>
      <c r="M3362" t="b">
        <v>1</v>
      </c>
      <c r="N3362" s="15" t="s">
        <v>8306</v>
      </c>
      <c r="O3362" t="s">
        <v>8307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2">
        <v>41883.665972222225</v>
      </c>
      <c r="J3363" s="12">
        <v>41866.025347222225</v>
      </c>
      <c r="K3363" t="b">
        <v>0</v>
      </c>
      <c r="L3363">
        <v>68</v>
      </c>
      <c r="M3363" t="b">
        <v>1</v>
      </c>
      <c r="N3363" s="15" t="s">
        <v>8306</v>
      </c>
      <c r="O3363" t="s">
        <v>8307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2">
        <v>42070.204861111109</v>
      </c>
      <c r="J3364" s="12">
        <v>42056.091631944444</v>
      </c>
      <c r="K3364" t="b">
        <v>0</v>
      </c>
      <c r="L3364">
        <v>20</v>
      </c>
      <c r="M3364" t="b">
        <v>1</v>
      </c>
      <c r="N3364" s="15" t="s">
        <v>8306</v>
      </c>
      <c r="O3364" t="s">
        <v>8307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2">
        <v>41870.666666666664</v>
      </c>
      <c r="J3365" s="12">
        <v>41851.771354166667</v>
      </c>
      <c r="K3365" t="b">
        <v>0</v>
      </c>
      <c r="L3365">
        <v>26</v>
      </c>
      <c r="M3365" t="b">
        <v>1</v>
      </c>
      <c r="N3365" s="15" t="s">
        <v>8306</v>
      </c>
      <c r="O3365" t="s">
        <v>8307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2">
        <v>42444.875</v>
      </c>
      <c r="J3366" s="12">
        <v>42422.977418981478</v>
      </c>
      <c r="K3366" t="b">
        <v>0</v>
      </c>
      <c r="L3366">
        <v>72</v>
      </c>
      <c r="M3366" t="b">
        <v>1</v>
      </c>
      <c r="N3366" s="15" t="s">
        <v>8306</v>
      </c>
      <c r="O3366" t="s">
        <v>8307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2">
        <v>42351.101759259262</v>
      </c>
      <c r="J3367" s="12">
        <v>42321.101759259262</v>
      </c>
      <c r="K3367" t="b">
        <v>0</v>
      </c>
      <c r="L3367">
        <v>3</v>
      </c>
      <c r="M3367" t="b">
        <v>1</v>
      </c>
      <c r="N3367" s="15" t="s">
        <v>8306</v>
      </c>
      <c r="O3367" t="s">
        <v>8307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2">
        <v>42137.067557870367</v>
      </c>
      <c r="J3368" s="12">
        <v>42107.067557870367</v>
      </c>
      <c r="K3368" t="b">
        <v>0</v>
      </c>
      <c r="L3368">
        <v>18</v>
      </c>
      <c r="M3368" t="b">
        <v>1</v>
      </c>
      <c r="N3368" s="15" t="s">
        <v>8306</v>
      </c>
      <c r="O3368" t="s">
        <v>8307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2">
        <v>42217.933958333335</v>
      </c>
      <c r="J3369" s="12">
        <v>42192.933958333335</v>
      </c>
      <c r="K3369" t="b">
        <v>0</v>
      </c>
      <c r="L3369">
        <v>30</v>
      </c>
      <c r="M3369" t="b">
        <v>1</v>
      </c>
      <c r="N3369" s="15" t="s">
        <v>8306</v>
      </c>
      <c r="O3369" t="s">
        <v>8307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2">
        <v>42005.208333333328</v>
      </c>
      <c r="J3370" s="12">
        <v>41969.199756944443</v>
      </c>
      <c r="K3370" t="b">
        <v>0</v>
      </c>
      <c r="L3370">
        <v>23</v>
      </c>
      <c r="M3370" t="b">
        <v>1</v>
      </c>
      <c r="N3370" s="15" t="s">
        <v>8306</v>
      </c>
      <c r="O3370" t="s">
        <v>8307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2">
        <v>42750.041435185187</v>
      </c>
      <c r="J3371" s="12">
        <v>42690.041435185187</v>
      </c>
      <c r="K3371" t="b">
        <v>0</v>
      </c>
      <c r="L3371">
        <v>54</v>
      </c>
      <c r="M3371" t="b">
        <v>1</v>
      </c>
      <c r="N3371" s="15" t="s">
        <v>8306</v>
      </c>
      <c r="O3371" t="s">
        <v>8307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2">
        <v>42721.333333333328</v>
      </c>
      <c r="J3372" s="12">
        <v>42690.334317129629</v>
      </c>
      <c r="K3372" t="b">
        <v>0</v>
      </c>
      <c r="L3372">
        <v>26</v>
      </c>
      <c r="M3372" t="b">
        <v>1</v>
      </c>
      <c r="N3372" s="15" t="s">
        <v>8306</v>
      </c>
      <c r="O3372" t="s">
        <v>8307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2">
        <v>42340.874594907407</v>
      </c>
      <c r="J3373" s="12">
        <v>42312.874594907407</v>
      </c>
      <c r="K3373" t="b">
        <v>0</v>
      </c>
      <c r="L3373">
        <v>9</v>
      </c>
      <c r="M3373" t="b">
        <v>1</v>
      </c>
      <c r="N3373" s="15" t="s">
        <v>8306</v>
      </c>
      <c r="O3373" t="s">
        <v>8307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2">
        <v>41876.207638888889</v>
      </c>
      <c r="J3374" s="12">
        <v>41855.548101851848</v>
      </c>
      <c r="K3374" t="b">
        <v>0</v>
      </c>
      <c r="L3374">
        <v>27</v>
      </c>
      <c r="M3374" t="b">
        <v>1</v>
      </c>
      <c r="N3374" s="15" t="s">
        <v>8306</v>
      </c>
      <c r="O3374" t="s">
        <v>8307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2">
        <v>42203.666666666672</v>
      </c>
      <c r="J3375" s="12">
        <v>42179.854629629626</v>
      </c>
      <c r="K3375" t="b">
        <v>0</v>
      </c>
      <c r="L3375">
        <v>30</v>
      </c>
      <c r="M3375" t="b">
        <v>1</v>
      </c>
      <c r="N3375" s="15" t="s">
        <v>8306</v>
      </c>
      <c r="O3375" t="s">
        <v>8307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2">
        <v>42305.731666666667</v>
      </c>
      <c r="J3376" s="12">
        <v>42275.731666666667</v>
      </c>
      <c r="K3376" t="b">
        <v>0</v>
      </c>
      <c r="L3376">
        <v>52</v>
      </c>
      <c r="M3376" t="b">
        <v>1</v>
      </c>
      <c r="N3376" s="15" t="s">
        <v>8306</v>
      </c>
      <c r="O3376" t="s">
        <v>8307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2">
        <v>41777.610798611109</v>
      </c>
      <c r="J3377" s="12">
        <v>41765.610798611109</v>
      </c>
      <c r="K3377" t="b">
        <v>0</v>
      </c>
      <c r="L3377">
        <v>17</v>
      </c>
      <c r="M3377" t="b">
        <v>1</v>
      </c>
      <c r="N3377" s="15" t="s">
        <v>8306</v>
      </c>
      <c r="O3377" t="s">
        <v>8307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2">
        <v>42119.659652777773</v>
      </c>
      <c r="J3378" s="12">
        <v>42059.701319444444</v>
      </c>
      <c r="K3378" t="b">
        <v>0</v>
      </c>
      <c r="L3378">
        <v>19</v>
      </c>
      <c r="M3378" t="b">
        <v>1</v>
      </c>
      <c r="N3378" s="15" t="s">
        <v>8306</v>
      </c>
      <c r="O3378" t="s">
        <v>8307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2">
        <v>42083.705555555556</v>
      </c>
      <c r="J3379" s="12">
        <v>42053.732627314821</v>
      </c>
      <c r="K3379" t="b">
        <v>0</v>
      </c>
      <c r="L3379">
        <v>77</v>
      </c>
      <c r="M3379" t="b">
        <v>1</v>
      </c>
      <c r="N3379" s="15" t="s">
        <v>8306</v>
      </c>
      <c r="O3379" t="s">
        <v>8307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2">
        <v>41882.547222222223</v>
      </c>
      <c r="J3380" s="12">
        <v>41858.355393518519</v>
      </c>
      <c r="K3380" t="b">
        <v>0</v>
      </c>
      <c r="L3380">
        <v>21</v>
      </c>
      <c r="M3380" t="b">
        <v>1</v>
      </c>
      <c r="N3380" s="15" t="s">
        <v>8306</v>
      </c>
      <c r="O3380" t="s">
        <v>8307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2">
        <v>42242.958333333328</v>
      </c>
      <c r="J3381" s="12">
        <v>42225.513888888891</v>
      </c>
      <c r="K3381" t="b">
        <v>0</v>
      </c>
      <c r="L3381">
        <v>38</v>
      </c>
      <c r="M3381" t="b">
        <v>1</v>
      </c>
      <c r="N3381" s="15" t="s">
        <v>8306</v>
      </c>
      <c r="O3381" t="s">
        <v>8307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2">
        <v>41972.995115740734</v>
      </c>
      <c r="J3382" s="12">
        <v>41937.95344907407</v>
      </c>
      <c r="K3382" t="b">
        <v>0</v>
      </c>
      <c r="L3382">
        <v>28</v>
      </c>
      <c r="M3382" t="b">
        <v>1</v>
      </c>
      <c r="N3382" s="15" t="s">
        <v>8306</v>
      </c>
      <c r="O3382" t="s">
        <v>8307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2">
        <v>42074.143321759257</v>
      </c>
      <c r="J3383" s="12">
        <v>42044.184988425928</v>
      </c>
      <c r="K3383" t="b">
        <v>0</v>
      </c>
      <c r="L3383">
        <v>48</v>
      </c>
      <c r="M3383" t="b">
        <v>1</v>
      </c>
      <c r="N3383" s="15" t="s">
        <v>8306</v>
      </c>
      <c r="O3383" t="s">
        <v>8307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2">
        <v>42583.957638888889</v>
      </c>
      <c r="J3384" s="12">
        <v>42559.431203703702</v>
      </c>
      <c r="K3384" t="b">
        <v>0</v>
      </c>
      <c r="L3384">
        <v>46</v>
      </c>
      <c r="M3384" t="b">
        <v>1</v>
      </c>
      <c r="N3384" s="15" t="s">
        <v>8306</v>
      </c>
      <c r="O3384" t="s">
        <v>8307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2">
        <v>42544.782638888893</v>
      </c>
      <c r="J3385" s="12">
        <v>42524.782638888893</v>
      </c>
      <c r="K3385" t="b">
        <v>0</v>
      </c>
      <c r="L3385">
        <v>30</v>
      </c>
      <c r="M3385" t="b">
        <v>1</v>
      </c>
      <c r="N3385" s="15" t="s">
        <v>8306</v>
      </c>
      <c r="O3385" t="s">
        <v>8307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2">
        <v>42329.125</v>
      </c>
      <c r="J3386" s="12">
        <v>42292.087592592594</v>
      </c>
      <c r="K3386" t="b">
        <v>0</v>
      </c>
      <c r="L3386">
        <v>64</v>
      </c>
      <c r="M3386" t="b">
        <v>1</v>
      </c>
      <c r="N3386" s="15" t="s">
        <v>8306</v>
      </c>
      <c r="O3386" t="s">
        <v>8307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2">
        <v>41983.8675</v>
      </c>
      <c r="J3387" s="12">
        <v>41953.8675</v>
      </c>
      <c r="K3387" t="b">
        <v>0</v>
      </c>
      <c r="L3387">
        <v>15</v>
      </c>
      <c r="M3387" t="b">
        <v>1</v>
      </c>
      <c r="N3387" s="15" t="s">
        <v>8306</v>
      </c>
      <c r="O3387" t="s">
        <v>8307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2">
        <v>41976.644745370373</v>
      </c>
      <c r="J3388" s="12">
        <v>41946.644745370373</v>
      </c>
      <c r="K3388" t="b">
        <v>0</v>
      </c>
      <c r="L3388">
        <v>41</v>
      </c>
      <c r="M3388" t="b">
        <v>1</v>
      </c>
      <c r="N3388" s="15" t="s">
        <v>8306</v>
      </c>
      <c r="O3388" t="s">
        <v>8307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2">
        <v>41987.762592592597</v>
      </c>
      <c r="J3389" s="12">
        <v>41947.762592592589</v>
      </c>
      <c r="K3389" t="b">
        <v>0</v>
      </c>
      <c r="L3389">
        <v>35</v>
      </c>
      <c r="M3389" t="b">
        <v>1</v>
      </c>
      <c r="N3389" s="15" t="s">
        <v>8306</v>
      </c>
      <c r="O3389" t="s">
        <v>8307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2">
        <v>42173.461122685185</v>
      </c>
      <c r="J3390" s="12">
        <v>42143.461122685185</v>
      </c>
      <c r="K3390" t="b">
        <v>0</v>
      </c>
      <c r="L3390">
        <v>45</v>
      </c>
      <c r="M3390" t="b">
        <v>1</v>
      </c>
      <c r="N3390" s="15" t="s">
        <v>8306</v>
      </c>
      <c r="O3390" t="s">
        <v>8307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2">
        <v>42524.563449074078</v>
      </c>
      <c r="J3391" s="12">
        <v>42494.563449074078</v>
      </c>
      <c r="K3391" t="b">
        <v>0</v>
      </c>
      <c r="L3391">
        <v>62</v>
      </c>
      <c r="M3391" t="b">
        <v>1</v>
      </c>
      <c r="N3391" s="15" t="s">
        <v>8306</v>
      </c>
      <c r="O3391" t="s">
        <v>8307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2">
        <v>41830.774826388886</v>
      </c>
      <c r="J3392" s="12">
        <v>41815.774826388886</v>
      </c>
      <c r="K3392" t="b">
        <v>0</v>
      </c>
      <c r="L3392">
        <v>22</v>
      </c>
      <c r="M3392" t="b">
        <v>1</v>
      </c>
      <c r="N3392" s="15" t="s">
        <v>8306</v>
      </c>
      <c r="O3392" t="s">
        <v>8307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2">
        <v>41859.936111111114</v>
      </c>
      <c r="J3393" s="12">
        <v>41830.545694444445</v>
      </c>
      <c r="K3393" t="b">
        <v>0</v>
      </c>
      <c r="L3393">
        <v>18</v>
      </c>
      <c r="M3393" t="b">
        <v>1</v>
      </c>
      <c r="N3393" s="15" t="s">
        <v>8306</v>
      </c>
      <c r="O3393" t="s">
        <v>8307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2">
        <v>42496.845543981486</v>
      </c>
      <c r="J3394" s="12">
        <v>42446.845543981486</v>
      </c>
      <c r="K3394" t="b">
        <v>0</v>
      </c>
      <c r="L3394">
        <v>12</v>
      </c>
      <c r="M3394" t="b">
        <v>1</v>
      </c>
      <c r="N3394" s="15" t="s">
        <v>8306</v>
      </c>
      <c r="O3394" t="s">
        <v>8307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2">
        <v>41949.031944444447</v>
      </c>
      <c r="J3395" s="12">
        <v>41923.921643518523</v>
      </c>
      <c r="K3395" t="b">
        <v>0</v>
      </c>
      <c r="L3395">
        <v>44</v>
      </c>
      <c r="M3395" t="b">
        <v>1</v>
      </c>
      <c r="N3395" s="15" t="s">
        <v>8306</v>
      </c>
      <c r="O3395" t="s">
        <v>8307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2">
        <v>41847.59542824074</v>
      </c>
      <c r="J3396" s="12">
        <v>41817.59542824074</v>
      </c>
      <c r="K3396" t="b">
        <v>0</v>
      </c>
      <c r="L3396">
        <v>27</v>
      </c>
      <c r="M3396" t="b">
        <v>1</v>
      </c>
      <c r="N3396" s="15" t="s">
        <v>8306</v>
      </c>
      <c r="O3396" t="s">
        <v>8307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2">
        <v>42154.756944444445</v>
      </c>
      <c r="J3397" s="12">
        <v>42140.712314814817</v>
      </c>
      <c r="K3397" t="b">
        <v>0</v>
      </c>
      <c r="L3397">
        <v>38</v>
      </c>
      <c r="M3397" t="b">
        <v>1</v>
      </c>
      <c r="N3397" s="15" t="s">
        <v>8306</v>
      </c>
      <c r="O3397" t="s">
        <v>8307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2">
        <v>41791.165972222225</v>
      </c>
      <c r="J3398" s="12">
        <v>41764.44663194444</v>
      </c>
      <c r="K3398" t="b">
        <v>0</v>
      </c>
      <c r="L3398">
        <v>28</v>
      </c>
      <c r="M3398" t="b">
        <v>1</v>
      </c>
      <c r="N3398" s="15" t="s">
        <v>8306</v>
      </c>
      <c r="O3398" t="s">
        <v>8307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2">
        <v>42418.916666666672</v>
      </c>
      <c r="J3399" s="12">
        <v>42378.478344907402</v>
      </c>
      <c r="K3399" t="b">
        <v>0</v>
      </c>
      <c r="L3399">
        <v>24</v>
      </c>
      <c r="M3399" t="b">
        <v>1</v>
      </c>
      <c r="N3399" s="15" t="s">
        <v>8306</v>
      </c>
      <c r="O3399" t="s">
        <v>8307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2">
        <v>41964.708333333328</v>
      </c>
      <c r="J3400" s="12">
        <v>41941.75203703704</v>
      </c>
      <c r="K3400" t="b">
        <v>0</v>
      </c>
      <c r="L3400">
        <v>65</v>
      </c>
      <c r="M3400" t="b">
        <v>1</v>
      </c>
      <c r="N3400" s="15" t="s">
        <v>8306</v>
      </c>
      <c r="O3400" t="s">
        <v>8307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2">
        <v>42056.920428240745</v>
      </c>
      <c r="J3401" s="12">
        <v>42026.920428240745</v>
      </c>
      <c r="K3401" t="b">
        <v>0</v>
      </c>
      <c r="L3401">
        <v>46</v>
      </c>
      <c r="M3401" t="b">
        <v>1</v>
      </c>
      <c r="N3401" s="15" t="s">
        <v>8306</v>
      </c>
      <c r="O3401" t="s">
        <v>8307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2">
        <v>41879.953865740739</v>
      </c>
      <c r="J3402" s="12">
        <v>41834.953865740739</v>
      </c>
      <c r="K3402" t="b">
        <v>0</v>
      </c>
      <c r="L3402">
        <v>85</v>
      </c>
      <c r="M3402" t="b">
        <v>1</v>
      </c>
      <c r="N3402" s="15" t="s">
        <v>8306</v>
      </c>
      <c r="O3402" t="s">
        <v>8307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2">
        <v>42223.723912037036</v>
      </c>
      <c r="J3403" s="12">
        <v>42193.723912037036</v>
      </c>
      <c r="K3403" t="b">
        <v>0</v>
      </c>
      <c r="L3403">
        <v>66</v>
      </c>
      <c r="M3403" t="b">
        <v>1</v>
      </c>
      <c r="N3403" s="15" t="s">
        <v>8306</v>
      </c>
      <c r="O3403" t="s">
        <v>8307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2">
        <v>42320.104861111111</v>
      </c>
      <c r="J3404" s="12">
        <v>42290.61855324074</v>
      </c>
      <c r="K3404" t="b">
        <v>0</v>
      </c>
      <c r="L3404">
        <v>165</v>
      </c>
      <c r="M3404" t="b">
        <v>1</v>
      </c>
      <c r="N3404" s="15" t="s">
        <v>8306</v>
      </c>
      <c r="O3404" t="s">
        <v>8307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2">
        <v>42180.462083333332</v>
      </c>
      <c r="J3405" s="12">
        <v>42150.462083333332</v>
      </c>
      <c r="K3405" t="b">
        <v>0</v>
      </c>
      <c r="L3405">
        <v>17</v>
      </c>
      <c r="M3405" t="b">
        <v>1</v>
      </c>
      <c r="N3405" s="15" t="s">
        <v>8306</v>
      </c>
      <c r="O3405" t="s">
        <v>8307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2">
        <v>42172.503495370373</v>
      </c>
      <c r="J3406" s="12">
        <v>42152.503495370373</v>
      </c>
      <c r="K3406" t="b">
        <v>0</v>
      </c>
      <c r="L3406">
        <v>3</v>
      </c>
      <c r="M3406" t="b">
        <v>1</v>
      </c>
      <c r="N3406" s="15" t="s">
        <v>8306</v>
      </c>
      <c r="O3406" t="s">
        <v>8307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2">
        <v>42430.999305555553</v>
      </c>
      <c r="J3407" s="12">
        <v>42410.017199074078</v>
      </c>
      <c r="K3407" t="b">
        <v>0</v>
      </c>
      <c r="L3407">
        <v>17</v>
      </c>
      <c r="M3407" t="b">
        <v>1</v>
      </c>
      <c r="N3407" s="15" t="s">
        <v>8306</v>
      </c>
      <c r="O3407" t="s">
        <v>8307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2">
        <v>41836.492777777778</v>
      </c>
      <c r="J3408" s="12">
        <v>41791.492777777778</v>
      </c>
      <c r="K3408" t="b">
        <v>0</v>
      </c>
      <c r="L3408">
        <v>91</v>
      </c>
      <c r="M3408" t="b">
        <v>1</v>
      </c>
      <c r="N3408" s="15" t="s">
        <v>8306</v>
      </c>
      <c r="O3408" t="s">
        <v>8307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2">
        <v>41826.422326388885</v>
      </c>
      <c r="J3409" s="12">
        <v>41796.422326388885</v>
      </c>
      <c r="K3409" t="b">
        <v>0</v>
      </c>
      <c r="L3409">
        <v>67</v>
      </c>
      <c r="M3409" t="b">
        <v>1</v>
      </c>
      <c r="N3409" s="15" t="s">
        <v>8306</v>
      </c>
      <c r="O3409" t="s">
        <v>8307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2">
        <v>41838.991944444446</v>
      </c>
      <c r="J3410" s="12">
        <v>41808.991944444446</v>
      </c>
      <c r="K3410" t="b">
        <v>0</v>
      </c>
      <c r="L3410">
        <v>18</v>
      </c>
      <c r="M3410" t="b">
        <v>1</v>
      </c>
      <c r="N3410" s="15" t="s">
        <v>8306</v>
      </c>
      <c r="O3410" t="s">
        <v>8307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2">
        <v>42582.873611111107</v>
      </c>
      <c r="J3411" s="12">
        <v>42544.814328703709</v>
      </c>
      <c r="K3411" t="b">
        <v>0</v>
      </c>
      <c r="L3411">
        <v>21</v>
      </c>
      <c r="M3411" t="b">
        <v>1</v>
      </c>
      <c r="N3411" s="15" t="s">
        <v>8306</v>
      </c>
      <c r="O3411" t="s">
        <v>8307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2">
        <v>42527.291666666672</v>
      </c>
      <c r="J3412" s="12">
        <v>42500.041550925926</v>
      </c>
      <c r="K3412" t="b">
        <v>0</v>
      </c>
      <c r="L3412">
        <v>40</v>
      </c>
      <c r="M3412" t="b">
        <v>1</v>
      </c>
      <c r="N3412" s="15" t="s">
        <v>8306</v>
      </c>
      <c r="O3412" t="s">
        <v>8307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2">
        <v>42285.022824074069</v>
      </c>
      <c r="J3413" s="12">
        <v>42265.022824074069</v>
      </c>
      <c r="K3413" t="b">
        <v>0</v>
      </c>
      <c r="L3413">
        <v>78</v>
      </c>
      <c r="M3413" t="b">
        <v>1</v>
      </c>
      <c r="N3413" s="15" t="s">
        <v>8306</v>
      </c>
      <c r="O3413" t="s">
        <v>8307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2">
        <v>41909.959050925929</v>
      </c>
      <c r="J3414" s="12">
        <v>41879.959050925929</v>
      </c>
      <c r="K3414" t="b">
        <v>0</v>
      </c>
      <c r="L3414">
        <v>26</v>
      </c>
      <c r="M3414" t="b">
        <v>1</v>
      </c>
      <c r="N3414" s="15" t="s">
        <v>8306</v>
      </c>
      <c r="O3414" t="s">
        <v>8307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2">
        <v>42063.207638888889</v>
      </c>
      <c r="J3415" s="12">
        <v>42053.733078703706</v>
      </c>
      <c r="K3415" t="b">
        <v>0</v>
      </c>
      <c r="L3415">
        <v>14</v>
      </c>
      <c r="M3415" t="b">
        <v>1</v>
      </c>
      <c r="N3415" s="15" t="s">
        <v>8306</v>
      </c>
      <c r="O3415" t="s">
        <v>8307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2">
        <v>42705.332638888889</v>
      </c>
      <c r="J3416" s="12">
        <v>42675.832465277781</v>
      </c>
      <c r="K3416" t="b">
        <v>0</v>
      </c>
      <c r="L3416">
        <v>44</v>
      </c>
      <c r="M3416" t="b">
        <v>1</v>
      </c>
      <c r="N3416" s="15" t="s">
        <v>8306</v>
      </c>
      <c r="O3416" t="s">
        <v>8307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2">
        <v>42477.979166666672</v>
      </c>
      <c r="J3417" s="12">
        <v>42467.144166666665</v>
      </c>
      <c r="K3417" t="b">
        <v>0</v>
      </c>
      <c r="L3417">
        <v>9</v>
      </c>
      <c r="M3417" t="b">
        <v>1</v>
      </c>
      <c r="N3417" s="15" t="s">
        <v>8306</v>
      </c>
      <c r="O3417" t="s">
        <v>8307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2">
        <v>42117.770833333328</v>
      </c>
      <c r="J3418" s="12">
        <v>42089.412557870368</v>
      </c>
      <c r="K3418" t="b">
        <v>0</v>
      </c>
      <c r="L3418">
        <v>30</v>
      </c>
      <c r="M3418" t="b">
        <v>1</v>
      </c>
      <c r="N3418" s="15" t="s">
        <v>8306</v>
      </c>
      <c r="O3418" t="s">
        <v>8307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2">
        <v>41938.029861111114</v>
      </c>
      <c r="J3419" s="12">
        <v>41894.91375</v>
      </c>
      <c r="K3419" t="b">
        <v>0</v>
      </c>
      <c r="L3419">
        <v>45</v>
      </c>
      <c r="M3419" t="b">
        <v>1</v>
      </c>
      <c r="N3419" s="15" t="s">
        <v>8306</v>
      </c>
      <c r="O3419" t="s">
        <v>8307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2">
        <v>41782.83457175926</v>
      </c>
      <c r="J3420" s="12">
        <v>41752.83457175926</v>
      </c>
      <c r="K3420" t="b">
        <v>0</v>
      </c>
      <c r="L3420">
        <v>56</v>
      </c>
      <c r="M3420" t="b">
        <v>1</v>
      </c>
      <c r="N3420" s="15" t="s">
        <v>8306</v>
      </c>
      <c r="O3420" t="s">
        <v>8307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2">
        <v>42466.895833333328</v>
      </c>
      <c r="J3421" s="12">
        <v>42448.821585648147</v>
      </c>
      <c r="K3421" t="b">
        <v>0</v>
      </c>
      <c r="L3421">
        <v>46</v>
      </c>
      <c r="M3421" t="b">
        <v>1</v>
      </c>
      <c r="N3421" s="15" t="s">
        <v>8306</v>
      </c>
      <c r="O3421" t="s">
        <v>8307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2">
        <v>42414</v>
      </c>
      <c r="J3422" s="12">
        <v>42405.090300925927</v>
      </c>
      <c r="K3422" t="b">
        <v>0</v>
      </c>
      <c r="L3422">
        <v>34</v>
      </c>
      <c r="M3422" t="b">
        <v>1</v>
      </c>
      <c r="N3422" s="15" t="s">
        <v>8306</v>
      </c>
      <c r="O3422" t="s">
        <v>8307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2">
        <v>42067.791238425925</v>
      </c>
      <c r="J3423" s="12">
        <v>42037.791238425925</v>
      </c>
      <c r="K3423" t="b">
        <v>0</v>
      </c>
      <c r="L3423">
        <v>98</v>
      </c>
      <c r="M3423" t="b">
        <v>1</v>
      </c>
      <c r="N3423" s="15" t="s">
        <v>8306</v>
      </c>
      <c r="O3423" t="s">
        <v>8307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2">
        <v>42352</v>
      </c>
      <c r="J3424" s="12">
        <v>42323.562222222223</v>
      </c>
      <c r="K3424" t="b">
        <v>0</v>
      </c>
      <c r="L3424">
        <v>46</v>
      </c>
      <c r="M3424" t="b">
        <v>1</v>
      </c>
      <c r="N3424" s="15" t="s">
        <v>8306</v>
      </c>
      <c r="O3424" t="s">
        <v>8307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2">
        <v>42118.911354166667</v>
      </c>
      <c r="J3425" s="12">
        <v>42088.911354166667</v>
      </c>
      <c r="K3425" t="b">
        <v>0</v>
      </c>
      <c r="L3425">
        <v>10</v>
      </c>
      <c r="M3425" t="b">
        <v>1</v>
      </c>
      <c r="N3425" s="15" t="s">
        <v>8306</v>
      </c>
      <c r="O3425" t="s">
        <v>8307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2">
        <v>42040.290972222225</v>
      </c>
      <c r="J3426" s="12">
        <v>42018.676898148144</v>
      </c>
      <c r="K3426" t="b">
        <v>0</v>
      </c>
      <c r="L3426">
        <v>76</v>
      </c>
      <c r="M3426" t="b">
        <v>1</v>
      </c>
      <c r="N3426" s="15" t="s">
        <v>8306</v>
      </c>
      <c r="O3426" t="s">
        <v>8307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2">
        <v>41916.617314814815</v>
      </c>
      <c r="J3427" s="12">
        <v>41884.617314814815</v>
      </c>
      <c r="K3427" t="b">
        <v>0</v>
      </c>
      <c r="L3427">
        <v>104</v>
      </c>
      <c r="M3427" t="b">
        <v>1</v>
      </c>
      <c r="N3427" s="15" t="s">
        <v>8306</v>
      </c>
      <c r="O3427" t="s">
        <v>8307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2">
        <v>41903.083333333336</v>
      </c>
      <c r="J3428" s="12">
        <v>41884.056747685187</v>
      </c>
      <c r="K3428" t="b">
        <v>0</v>
      </c>
      <c r="L3428">
        <v>87</v>
      </c>
      <c r="M3428" t="b">
        <v>1</v>
      </c>
      <c r="N3428" s="15" t="s">
        <v>8306</v>
      </c>
      <c r="O3428" t="s">
        <v>8307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2">
        <v>41822.645277777774</v>
      </c>
      <c r="J3429" s="12">
        <v>41792.645277777774</v>
      </c>
      <c r="K3429" t="b">
        <v>0</v>
      </c>
      <c r="L3429">
        <v>29</v>
      </c>
      <c r="M3429" t="b">
        <v>1</v>
      </c>
      <c r="N3429" s="15" t="s">
        <v>8306</v>
      </c>
      <c r="O3429" t="s">
        <v>8307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2">
        <v>42063.708333333328</v>
      </c>
      <c r="J3430" s="12">
        <v>42038.720451388886</v>
      </c>
      <c r="K3430" t="b">
        <v>0</v>
      </c>
      <c r="L3430">
        <v>51</v>
      </c>
      <c r="M3430" t="b">
        <v>1</v>
      </c>
      <c r="N3430" s="15" t="s">
        <v>8306</v>
      </c>
      <c r="O3430" t="s">
        <v>8307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2">
        <v>42676.021539351852</v>
      </c>
      <c r="J3431" s="12">
        <v>42662.021539351852</v>
      </c>
      <c r="K3431" t="b">
        <v>0</v>
      </c>
      <c r="L3431">
        <v>12</v>
      </c>
      <c r="M3431" t="b">
        <v>1</v>
      </c>
      <c r="N3431" s="15" t="s">
        <v>8306</v>
      </c>
      <c r="O3431" t="s">
        <v>8307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2">
        <v>41850.945613425924</v>
      </c>
      <c r="J3432" s="12">
        <v>41820.945613425924</v>
      </c>
      <c r="K3432" t="b">
        <v>0</v>
      </c>
      <c r="L3432">
        <v>72</v>
      </c>
      <c r="M3432" t="b">
        <v>1</v>
      </c>
      <c r="N3432" s="15" t="s">
        <v>8306</v>
      </c>
      <c r="O3432" t="s">
        <v>8307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2">
        <v>41869.730937500004</v>
      </c>
      <c r="J3433" s="12">
        <v>41839.730937500004</v>
      </c>
      <c r="K3433" t="b">
        <v>0</v>
      </c>
      <c r="L3433">
        <v>21</v>
      </c>
      <c r="M3433" t="b">
        <v>1</v>
      </c>
      <c r="N3433" s="15" t="s">
        <v>8306</v>
      </c>
      <c r="O3433" t="s">
        <v>8307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2">
        <v>42405.916666666672</v>
      </c>
      <c r="J3434" s="12">
        <v>42380.581180555557</v>
      </c>
      <c r="K3434" t="b">
        <v>0</v>
      </c>
      <c r="L3434">
        <v>42</v>
      </c>
      <c r="M3434" t="b">
        <v>1</v>
      </c>
      <c r="N3434" s="15" t="s">
        <v>8306</v>
      </c>
      <c r="O3434" t="s">
        <v>8307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2">
        <v>41807.125</v>
      </c>
      <c r="J3435" s="12">
        <v>41776.063136574077</v>
      </c>
      <c r="K3435" t="b">
        <v>0</v>
      </c>
      <c r="L3435">
        <v>71</v>
      </c>
      <c r="M3435" t="b">
        <v>1</v>
      </c>
      <c r="N3435" s="15" t="s">
        <v>8306</v>
      </c>
      <c r="O3435" t="s">
        <v>8307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2">
        <v>41830.380428240744</v>
      </c>
      <c r="J3436" s="12">
        <v>41800.380428240744</v>
      </c>
      <c r="K3436" t="b">
        <v>0</v>
      </c>
      <c r="L3436">
        <v>168</v>
      </c>
      <c r="M3436" t="b">
        <v>1</v>
      </c>
      <c r="N3436" s="15" t="s">
        <v>8306</v>
      </c>
      <c r="O3436" t="s">
        <v>8307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2">
        <v>42589.125</v>
      </c>
      <c r="J3437" s="12">
        <v>42572.61681712963</v>
      </c>
      <c r="K3437" t="b">
        <v>0</v>
      </c>
      <c r="L3437">
        <v>19</v>
      </c>
      <c r="M3437" t="b">
        <v>1</v>
      </c>
      <c r="N3437" s="15" t="s">
        <v>8306</v>
      </c>
      <c r="O3437" t="s">
        <v>8307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2">
        <v>41872.686111111114</v>
      </c>
      <c r="J3438" s="12">
        <v>41851.541585648149</v>
      </c>
      <c r="K3438" t="b">
        <v>0</v>
      </c>
      <c r="L3438">
        <v>37</v>
      </c>
      <c r="M3438" t="b">
        <v>1</v>
      </c>
      <c r="N3438" s="15" t="s">
        <v>8306</v>
      </c>
      <c r="O3438" t="s">
        <v>8307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2">
        <v>42235.710879629631</v>
      </c>
      <c r="J3439" s="12">
        <v>42205.710879629631</v>
      </c>
      <c r="K3439" t="b">
        <v>0</v>
      </c>
      <c r="L3439">
        <v>36</v>
      </c>
      <c r="M3439" t="b">
        <v>1</v>
      </c>
      <c r="N3439" s="15" t="s">
        <v>8306</v>
      </c>
      <c r="O3439" t="s">
        <v>8307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2">
        <v>42126.875</v>
      </c>
      <c r="J3440" s="12">
        <v>42100.927858796291</v>
      </c>
      <c r="K3440" t="b">
        <v>0</v>
      </c>
      <c r="L3440">
        <v>14</v>
      </c>
      <c r="M3440" t="b">
        <v>1</v>
      </c>
      <c r="N3440" s="15" t="s">
        <v>8306</v>
      </c>
      <c r="O3440" t="s">
        <v>8307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2">
        <v>42388.207638888889</v>
      </c>
      <c r="J3441" s="12">
        <v>42374.911226851851</v>
      </c>
      <c r="K3441" t="b">
        <v>0</v>
      </c>
      <c r="L3441">
        <v>18</v>
      </c>
      <c r="M3441" t="b">
        <v>1</v>
      </c>
      <c r="N3441" s="15" t="s">
        <v>8306</v>
      </c>
      <c r="O3441" t="s">
        <v>8307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2">
        <v>41831.677083333336</v>
      </c>
      <c r="J3442" s="12">
        <v>41809.12300925926</v>
      </c>
      <c r="K3442" t="b">
        <v>0</v>
      </c>
      <c r="L3442">
        <v>82</v>
      </c>
      <c r="M3442" t="b">
        <v>1</v>
      </c>
      <c r="N3442" s="15" t="s">
        <v>8306</v>
      </c>
      <c r="O3442" t="s">
        <v>8307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2">
        <v>42321.845138888893</v>
      </c>
      <c r="J3443" s="12">
        <v>42294.429641203707</v>
      </c>
      <c r="K3443" t="b">
        <v>0</v>
      </c>
      <c r="L3443">
        <v>43</v>
      </c>
      <c r="M3443" t="b">
        <v>1</v>
      </c>
      <c r="N3443" s="15" t="s">
        <v>8306</v>
      </c>
      <c r="O3443" t="s">
        <v>8307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2">
        <v>42154.841111111105</v>
      </c>
      <c r="J3444" s="12">
        <v>42124.841111111105</v>
      </c>
      <c r="K3444" t="b">
        <v>0</v>
      </c>
      <c r="L3444">
        <v>8</v>
      </c>
      <c r="M3444" t="b">
        <v>1</v>
      </c>
      <c r="N3444" s="15" t="s">
        <v>8306</v>
      </c>
      <c r="O3444" t="s">
        <v>8307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2">
        <v>41891.524837962963</v>
      </c>
      <c r="J3445" s="12">
        <v>41861.524837962963</v>
      </c>
      <c r="K3445" t="b">
        <v>0</v>
      </c>
      <c r="L3445">
        <v>45</v>
      </c>
      <c r="M3445" t="b">
        <v>1</v>
      </c>
      <c r="N3445" s="15" t="s">
        <v>8306</v>
      </c>
      <c r="O3445" t="s">
        <v>8307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2">
        <v>42529.582638888889</v>
      </c>
      <c r="J3446" s="12">
        <v>42521.291504629626</v>
      </c>
      <c r="K3446" t="b">
        <v>0</v>
      </c>
      <c r="L3446">
        <v>20</v>
      </c>
      <c r="M3446" t="b">
        <v>1</v>
      </c>
      <c r="N3446" s="15" t="s">
        <v>8306</v>
      </c>
      <c r="O3446" t="s">
        <v>8307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2">
        <v>42300.530509259261</v>
      </c>
      <c r="J3447" s="12">
        <v>42272.530509259261</v>
      </c>
      <c r="K3447" t="b">
        <v>0</v>
      </c>
      <c r="L3447">
        <v>31</v>
      </c>
      <c r="M3447" t="b">
        <v>1</v>
      </c>
      <c r="N3447" s="15" t="s">
        <v>8306</v>
      </c>
      <c r="O3447" t="s">
        <v>8307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2">
        <v>42040.513888888891</v>
      </c>
      <c r="J3448" s="12">
        <v>42016.832465277781</v>
      </c>
      <c r="K3448" t="b">
        <v>0</v>
      </c>
      <c r="L3448">
        <v>25</v>
      </c>
      <c r="M3448" t="b">
        <v>1</v>
      </c>
      <c r="N3448" s="15" t="s">
        <v>8306</v>
      </c>
      <c r="O3448" t="s">
        <v>8307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2">
        <v>42447.847361111111</v>
      </c>
      <c r="J3449" s="12">
        <v>42402.889027777783</v>
      </c>
      <c r="K3449" t="b">
        <v>0</v>
      </c>
      <c r="L3449">
        <v>14</v>
      </c>
      <c r="M3449" t="b">
        <v>1</v>
      </c>
      <c r="N3449" s="15" t="s">
        <v>8306</v>
      </c>
      <c r="O3449" t="s">
        <v>8307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2">
        <v>41990.119085648148</v>
      </c>
      <c r="J3450" s="12">
        <v>41960.119085648148</v>
      </c>
      <c r="K3450" t="b">
        <v>0</v>
      </c>
      <c r="L3450">
        <v>45</v>
      </c>
      <c r="M3450" t="b">
        <v>1</v>
      </c>
      <c r="N3450" s="15" t="s">
        <v>8306</v>
      </c>
      <c r="O3450" t="s">
        <v>8307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2">
        <v>42560.166666666672</v>
      </c>
      <c r="J3451" s="12">
        <v>42532.052523148144</v>
      </c>
      <c r="K3451" t="b">
        <v>0</v>
      </c>
      <c r="L3451">
        <v>20</v>
      </c>
      <c r="M3451" t="b">
        <v>1</v>
      </c>
      <c r="N3451" s="15" t="s">
        <v>8306</v>
      </c>
      <c r="O3451" t="s">
        <v>8307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2">
        <v>42096.662858796291</v>
      </c>
      <c r="J3452" s="12">
        <v>42036.704525462963</v>
      </c>
      <c r="K3452" t="b">
        <v>0</v>
      </c>
      <c r="L3452">
        <v>39</v>
      </c>
      <c r="M3452" t="b">
        <v>1</v>
      </c>
      <c r="N3452" s="15" t="s">
        <v>8306</v>
      </c>
      <c r="O3452" t="s">
        <v>8307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2">
        <v>42115.723692129628</v>
      </c>
      <c r="J3453" s="12">
        <v>42088.723692129628</v>
      </c>
      <c r="K3453" t="b">
        <v>0</v>
      </c>
      <c r="L3453">
        <v>16</v>
      </c>
      <c r="M3453" t="b">
        <v>1</v>
      </c>
      <c r="N3453" s="15" t="s">
        <v>8306</v>
      </c>
      <c r="O3453" t="s">
        <v>8307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2">
        <v>41843.165972222225</v>
      </c>
      <c r="J3454" s="12">
        <v>41820.639189814814</v>
      </c>
      <c r="K3454" t="b">
        <v>0</v>
      </c>
      <c r="L3454">
        <v>37</v>
      </c>
      <c r="M3454" t="b">
        <v>1</v>
      </c>
      <c r="N3454" s="15" t="s">
        <v>8306</v>
      </c>
      <c r="O3454" t="s">
        <v>8307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2">
        <v>42595.97865740741</v>
      </c>
      <c r="J3455" s="12">
        <v>42535.97865740741</v>
      </c>
      <c r="K3455" t="b">
        <v>0</v>
      </c>
      <c r="L3455">
        <v>14</v>
      </c>
      <c r="M3455" t="b">
        <v>1</v>
      </c>
      <c r="N3455" s="15" t="s">
        <v>8306</v>
      </c>
      <c r="O3455" t="s">
        <v>8307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2">
        <v>41851.698599537034</v>
      </c>
      <c r="J3456" s="12">
        <v>41821.698599537034</v>
      </c>
      <c r="K3456" t="b">
        <v>0</v>
      </c>
      <c r="L3456">
        <v>21</v>
      </c>
      <c r="M3456" t="b">
        <v>1</v>
      </c>
      <c r="N3456" s="15" t="s">
        <v>8306</v>
      </c>
      <c r="O3456" t="s">
        <v>8307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2">
        <v>42656.7503125</v>
      </c>
      <c r="J3457" s="12">
        <v>42626.7503125</v>
      </c>
      <c r="K3457" t="b">
        <v>0</v>
      </c>
      <c r="L3457">
        <v>69</v>
      </c>
      <c r="M3457" t="b">
        <v>1</v>
      </c>
      <c r="N3457" s="15" t="s">
        <v>8306</v>
      </c>
      <c r="O3457" t="s">
        <v>8307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2">
        <v>41852.290972222225</v>
      </c>
      <c r="J3458" s="12">
        <v>41821.205636574072</v>
      </c>
      <c r="K3458" t="b">
        <v>0</v>
      </c>
      <c r="L3458">
        <v>16</v>
      </c>
      <c r="M3458" t="b">
        <v>1</v>
      </c>
      <c r="N3458" s="15" t="s">
        <v>8306</v>
      </c>
      <c r="O3458" t="s">
        <v>8307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2">
        <v>42047.249305555553</v>
      </c>
      <c r="J3459" s="12">
        <v>42016.706678240742</v>
      </c>
      <c r="K3459" t="b">
        <v>0</v>
      </c>
      <c r="L3459">
        <v>55</v>
      </c>
      <c r="M3459" t="b">
        <v>1</v>
      </c>
      <c r="N3459" s="15" t="s">
        <v>8306</v>
      </c>
      <c r="O3459" t="s">
        <v>8307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2">
        <v>42038.185416666667</v>
      </c>
      <c r="J3460" s="12">
        <v>42011.202581018515</v>
      </c>
      <c r="K3460" t="b">
        <v>0</v>
      </c>
      <c r="L3460">
        <v>27</v>
      </c>
      <c r="M3460" t="b">
        <v>1</v>
      </c>
      <c r="N3460" s="15" t="s">
        <v>8306</v>
      </c>
      <c r="O3460" t="s">
        <v>8307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2">
        <v>42510.479861111111</v>
      </c>
      <c r="J3461" s="12">
        <v>42480.479861111111</v>
      </c>
      <c r="K3461" t="b">
        <v>0</v>
      </c>
      <c r="L3461">
        <v>36</v>
      </c>
      <c r="M3461" t="b">
        <v>1</v>
      </c>
      <c r="N3461" s="15" t="s">
        <v>8306</v>
      </c>
      <c r="O3461" t="s">
        <v>8307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2">
        <v>41866.527222222219</v>
      </c>
      <c r="J3462" s="12">
        <v>41852.527222222219</v>
      </c>
      <c r="K3462" t="b">
        <v>0</v>
      </c>
      <c r="L3462">
        <v>19</v>
      </c>
      <c r="M3462" t="b">
        <v>1</v>
      </c>
      <c r="N3462" s="15" t="s">
        <v>8306</v>
      </c>
      <c r="O3462" t="s">
        <v>8307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2">
        <v>42672.125</v>
      </c>
      <c r="J3463" s="12">
        <v>42643.632858796293</v>
      </c>
      <c r="K3463" t="b">
        <v>0</v>
      </c>
      <c r="L3463">
        <v>12</v>
      </c>
      <c r="M3463" t="b">
        <v>1</v>
      </c>
      <c r="N3463" s="15" t="s">
        <v>8306</v>
      </c>
      <c r="O3463" t="s">
        <v>8307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2">
        <v>42195.75</v>
      </c>
      <c r="J3464" s="12">
        <v>42179.898472222223</v>
      </c>
      <c r="K3464" t="b">
        <v>0</v>
      </c>
      <c r="L3464">
        <v>17</v>
      </c>
      <c r="M3464" t="b">
        <v>1</v>
      </c>
      <c r="N3464" s="15" t="s">
        <v>8306</v>
      </c>
      <c r="O3464" t="s">
        <v>8307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2">
        <v>42654.165972222225</v>
      </c>
      <c r="J3465" s="12">
        <v>42612.918807870374</v>
      </c>
      <c r="K3465" t="b">
        <v>0</v>
      </c>
      <c r="L3465">
        <v>114</v>
      </c>
      <c r="M3465" t="b">
        <v>1</v>
      </c>
      <c r="N3465" s="15" t="s">
        <v>8306</v>
      </c>
      <c r="O3465" t="s">
        <v>8307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2">
        <v>42605.130057870367</v>
      </c>
      <c r="J3466" s="12">
        <v>42575.130057870367</v>
      </c>
      <c r="K3466" t="b">
        <v>0</v>
      </c>
      <c r="L3466">
        <v>93</v>
      </c>
      <c r="M3466" t="b">
        <v>1</v>
      </c>
      <c r="N3466" s="15" t="s">
        <v>8306</v>
      </c>
      <c r="O3466" t="s">
        <v>8307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2">
        <v>42225.666666666672</v>
      </c>
      <c r="J3467" s="12">
        <v>42200.625833333332</v>
      </c>
      <c r="K3467" t="b">
        <v>0</v>
      </c>
      <c r="L3467">
        <v>36</v>
      </c>
      <c r="M3467" t="b">
        <v>1</v>
      </c>
      <c r="N3467" s="15" t="s">
        <v>8306</v>
      </c>
      <c r="O3467" t="s">
        <v>8307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2">
        <v>42479.977430555555</v>
      </c>
      <c r="J3468" s="12">
        <v>42420.019097222219</v>
      </c>
      <c r="K3468" t="b">
        <v>0</v>
      </c>
      <c r="L3468">
        <v>61</v>
      </c>
      <c r="M3468" t="b">
        <v>1</v>
      </c>
      <c r="N3468" s="15" t="s">
        <v>8306</v>
      </c>
      <c r="O3468" t="s">
        <v>8307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2">
        <v>42083.630000000005</v>
      </c>
      <c r="J3469" s="12">
        <v>42053.671666666662</v>
      </c>
      <c r="K3469" t="b">
        <v>0</v>
      </c>
      <c r="L3469">
        <v>47</v>
      </c>
      <c r="M3469" t="b">
        <v>1</v>
      </c>
      <c r="N3469" s="15" t="s">
        <v>8306</v>
      </c>
      <c r="O3469" t="s">
        <v>8307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2">
        <v>42634.125</v>
      </c>
      <c r="J3470" s="12">
        <v>42605.765381944439</v>
      </c>
      <c r="K3470" t="b">
        <v>0</v>
      </c>
      <c r="L3470">
        <v>17</v>
      </c>
      <c r="M3470" t="b">
        <v>1</v>
      </c>
      <c r="N3470" s="15" t="s">
        <v>8306</v>
      </c>
      <c r="O3470" t="s">
        <v>8307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2">
        <v>42488.641724537039</v>
      </c>
      <c r="J3471" s="12">
        <v>42458.641724537039</v>
      </c>
      <c r="K3471" t="b">
        <v>0</v>
      </c>
      <c r="L3471">
        <v>63</v>
      </c>
      <c r="M3471" t="b">
        <v>1</v>
      </c>
      <c r="N3471" s="15" t="s">
        <v>8306</v>
      </c>
      <c r="O3471" t="s">
        <v>8307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2">
        <v>42566.901388888888</v>
      </c>
      <c r="J3472" s="12">
        <v>42529.022013888884</v>
      </c>
      <c r="K3472" t="b">
        <v>0</v>
      </c>
      <c r="L3472">
        <v>9</v>
      </c>
      <c r="M3472" t="b">
        <v>1</v>
      </c>
      <c r="N3472" s="15" t="s">
        <v>8306</v>
      </c>
      <c r="O3472" t="s">
        <v>8307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2">
        <v>41882.833333333336</v>
      </c>
      <c r="J3473" s="12">
        <v>41841.820486111108</v>
      </c>
      <c r="K3473" t="b">
        <v>0</v>
      </c>
      <c r="L3473">
        <v>30</v>
      </c>
      <c r="M3473" t="b">
        <v>1</v>
      </c>
      <c r="N3473" s="15" t="s">
        <v>8306</v>
      </c>
      <c r="O3473" t="s">
        <v>8307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2">
        <v>41949.249305555553</v>
      </c>
      <c r="J3474" s="12">
        <v>41928.170497685183</v>
      </c>
      <c r="K3474" t="b">
        <v>0</v>
      </c>
      <c r="L3474">
        <v>23</v>
      </c>
      <c r="M3474" t="b">
        <v>1</v>
      </c>
      <c r="N3474" s="15" t="s">
        <v>8306</v>
      </c>
      <c r="O3474" t="s">
        <v>8307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2">
        <v>42083.852083333331</v>
      </c>
      <c r="J3475" s="12">
        <v>42062.834444444445</v>
      </c>
      <c r="K3475" t="b">
        <v>0</v>
      </c>
      <c r="L3475">
        <v>33</v>
      </c>
      <c r="M3475" t="b">
        <v>1</v>
      </c>
      <c r="N3475" s="15" t="s">
        <v>8306</v>
      </c>
      <c r="O3475" t="s">
        <v>8307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2">
        <v>42571.501516203702</v>
      </c>
      <c r="J3476" s="12">
        <v>42541.501516203702</v>
      </c>
      <c r="K3476" t="b">
        <v>0</v>
      </c>
      <c r="L3476">
        <v>39</v>
      </c>
      <c r="M3476" t="b">
        <v>1</v>
      </c>
      <c r="N3476" s="15" t="s">
        <v>8306</v>
      </c>
      <c r="O3476" t="s">
        <v>8307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2">
        <v>41946</v>
      </c>
      <c r="J3477" s="12">
        <v>41918.880833333329</v>
      </c>
      <c r="K3477" t="b">
        <v>0</v>
      </c>
      <c r="L3477">
        <v>17</v>
      </c>
      <c r="M3477" t="b">
        <v>1</v>
      </c>
      <c r="N3477" s="15" t="s">
        <v>8306</v>
      </c>
      <c r="O3477" t="s">
        <v>8307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2">
        <v>41939.125</v>
      </c>
      <c r="J3478" s="12">
        <v>41921.279976851853</v>
      </c>
      <c r="K3478" t="b">
        <v>0</v>
      </c>
      <c r="L3478">
        <v>6</v>
      </c>
      <c r="M3478" t="b">
        <v>1</v>
      </c>
      <c r="N3478" s="15" t="s">
        <v>8306</v>
      </c>
      <c r="O3478" t="s">
        <v>8307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2">
        <v>42141.125</v>
      </c>
      <c r="J3479" s="12">
        <v>42128.736608796295</v>
      </c>
      <c r="K3479" t="b">
        <v>0</v>
      </c>
      <c r="L3479">
        <v>39</v>
      </c>
      <c r="M3479" t="b">
        <v>1</v>
      </c>
      <c r="N3479" s="15" t="s">
        <v>8306</v>
      </c>
      <c r="O3479" t="s">
        <v>8307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2">
        <v>42079.875</v>
      </c>
      <c r="J3480" s="12">
        <v>42053.916921296302</v>
      </c>
      <c r="K3480" t="b">
        <v>0</v>
      </c>
      <c r="L3480">
        <v>57</v>
      </c>
      <c r="M3480" t="b">
        <v>1</v>
      </c>
      <c r="N3480" s="15" t="s">
        <v>8306</v>
      </c>
      <c r="O3480" t="s">
        <v>8307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2">
        <v>41811.855092592588</v>
      </c>
      <c r="J3481" s="12">
        <v>41781.855092592588</v>
      </c>
      <c r="K3481" t="b">
        <v>0</v>
      </c>
      <c r="L3481">
        <v>56</v>
      </c>
      <c r="M3481" t="b">
        <v>1</v>
      </c>
      <c r="N3481" s="15" t="s">
        <v>8306</v>
      </c>
      <c r="O3481" t="s">
        <v>8307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2">
        <v>42195.875</v>
      </c>
      <c r="J3482" s="12">
        <v>42171.317442129628</v>
      </c>
      <c r="K3482" t="b">
        <v>0</v>
      </c>
      <c r="L3482">
        <v>13</v>
      </c>
      <c r="M3482" t="b">
        <v>1</v>
      </c>
      <c r="N3482" s="15" t="s">
        <v>8306</v>
      </c>
      <c r="O3482" t="s">
        <v>8307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2">
        <v>42006.24754629629</v>
      </c>
      <c r="J3483" s="12">
        <v>41989.24754629629</v>
      </c>
      <c r="K3483" t="b">
        <v>0</v>
      </c>
      <c r="L3483">
        <v>95</v>
      </c>
      <c r="M3483" t="b">
        <v>1</v>
      </c>
      <c r="N3483" s="15" t="s">
        <v>8306</v>
      </c>
      <c r="O3483" t="s">
        <v>8307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2">
        <v>41826.771597222221</v>
      </c>
      <c r="J3484" s="12">
        <v>41796.771597222221</v>
      </c>
      <c r="K3484" t="b">
        <v>0</v>
      </c>
      <c r="L3484">
        <v>80</v>
      </c>
      <c r="M3484" t="b">
        <v>1</v>
      </c>
      <c r="N3484" s="15" t="s">
        <v>8306</v>
      </c>
      <c r="O3484" t="s">
        <v>8307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2">
        <v>41823.668761574074</v>
      </c>
      <c r="J3485" s="12">
        <v>41793.668761574074</v>
      </c>
      <c r="K3485" t="b">
        <v>0</v>
      </c>
      <c r="L3485">
        <v>133</v>
      </c>
      <c r="M3485" t="b">
        <v>1</v>
      </c>
      <c r="N3485" s="15" t="s">
        <v>8306</v>
      </c>
      <c r="O3485" t="s">
        <v>8307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2">
        <v>42536.760405092587</v>
      </c>
      <c r="J3486" s="12">
        <v>42506.760405092587</v>
      </c>
      <c r="K3486" t="b">
        <v>0</v>
      </c>
      <c r="L3486">
        <v>44</v>
      </c>
      <c r="M3486" t="b">
        <v>1</v>
      </c>
      <c r="N3486" s="15" t="s">
        <v>8306</v>
      </c>
      <c r="O3486" t="s">
        <v>8307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2">
        <v>42402.693055555559</v>
      </c>
      <c r="J3487" s="12">
        <v>42372.693055555559</v>
      </c>
      <c r="K3487" t="b">
        <v>0</v>
      </c>
      <c r="L3487">
        <v>30</v>
      </c>
      <c r="M3487" t="b">
        <v>1</v>
      </c>
      <c r="N3487" s="15" t="s">
        <v>8306</v>
      </c>
      <c r="O3487" t="s">
        <v>8307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2">
        <v>42158.290972222225</v>
      </c>
      <c r="J3488" s="12">
        <v>42126.87501157407</v>
      </c>
      <c r="K3488" t="b">
        <v>0</v>
      </c>
      <c r="L3488">
        <v>56</v>
      </c>
      <c r="M3488" t="b">
        <v>1</v>
      </c>
      <c r="N3488" s="15" t="s">
        <v>8306</v>
      </c>
      <c r="O3488" t="s">
        <v>8307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2">
        <v>42179.940416666665</v>
      </c>
      <c r="J3489" s="12">
        <v>42149.940416666665</v>
      </c>
      <c r="K3489" t="b">
        <v>0</v>
      </c>
      <c r="L3489">
        <v>66</v>
      </c>
      <c r="M3489" t="b">
        <v>1</v>
      </c>
      <c r="N3489" s="15" t="s">
        <v>8306</v>
      </c>
      <c r="O3489" t="s">
        <v>8307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2">
        <v>42111.666666666672</v>
      </c>
      <c r="J3490" s="12">
        <v>42087.768055555556</v>
      </c>
      <c r="K3490" t="b">
        <v>0</v>
      </c>
      <c r="L3490">
        <v>29</v>
      </c>
      <c r="M3490" t="b">
        <v>1</v>
      </c>
      <c r="N3490" s="15" t="s">
        <v>8306</v>
      </c>
      <c r="O3490" t="s">
        <v>8307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2">
        <v>41783.875</v>
      </c>
      <c r="J3491" s="12">
        <v>41753.635775462964</v>
      </c>
      <c r="K3491" t="b">
        <v>0</v>
      </c>
      <c r="L3491">
        <v>72</v>
      </c>
      <c r="M3491" t="b">
        <v>1</v>
      </c>
      <c r="N3491" s="15" t="s">
        <v>8306</v>
      </c>
      <c r="O3491" t="s">
        <v>8307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2">
        <v>42473.802361111113</v>
      </c>
      <c r="J3492" s="12">
        <v>42443.802361111113</v>
      </c>
      <c r="K3492" t="b">
        <v>0</v>
      </c>
      <c r="L3492">
        <v>27</v>
      </c>
      <c r="M3492" t="b">
        <v>1</v>
      </c>
      <c r="N3492" s="15" t="s">
        <v>8306</v>
      </c>
      <c r="O3492" t="s">
        <v>8307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2">
        <v>42142.249814814815</v>
      </c>
      <c r="J3493" s="12">
        <v>42121.249814814815</v>
      </c>
      <c r="K3493" t="b">
        <v>0</v>
      </c>
      <c r="L3493">
        <v>10</v>
      </c>
      <c r="M3493" t="b">
        <v>1</v>
      </c>
      <c r="N3493" s="15" t="s">
        <v>8306</v>
      </c>
      <c r="O3493" t="s">
        <v>8307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2">
        <v>42303.009224537032</v>
      </c>
      <c r="J3494" s="12">
        <v>42268.009224537032</v>
      </c>
      <c r="K3494" t="b">
        <v>0</v>
      </c>
      <c r="L3494">
        <v>35</v>
      </c>
      <c r="M3494" t="b">
        <v>1</v>
      </c>
      <c r="N3494" s="15" t="s">
        <v>8306</v>
      </c>
      <c r="O3494" t="s">
        <v>8307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2">
        <v>41868.21597222222</v>
      </c>
      <c r="J3495" s="12">
        <v>41848.866157407407</v>
      </c>
      <c r="K3495" t="b">
        <v>0</v>
      </c>
      <c r="L3495">
        <v>29</v>
      </c>
      <c r="M3495" t="b">
        <v>1</v>
      </c>
      <c r="N3495" s="15" t="s">
        <v>8306</v>
      </c>
      <c r="O3495" t="s">
        <v>8307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2">
        <v>42700.25</v>
      </c>
      <c r="J3496" s="12">
        <v>42689.214988425927</v>
      </c>
      <c r="K3496" t="b">
        <v>0</v>
      </c>
      <c r="L3496">
        <v>13</v>
      </c>
      <c r="M3496" t="b">
        <v>1</v>
      </c>
      <c r="N3496" s="15" t="s">
        <v>8306</v>
      </c>
      <c r="O3496" t="s">
        <v>8307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2">
        <v>41944.720833333333</v>
      </c>
      <c r="J3497" s="12">
        <v>41915.762835648151</v>
      </c>
      <c r="K3497" t="b">
        <v>0</v>
      </c>
      <c r="L3497">
        <v>72</v>
      </c>
      <c r="M3497" t="b">
        <v>1</v>
      </c>
      <c r="N3497" s="15" t="s">
        <v>8306</v>
      </c>
      <c r="O3497" t="s">
        <v>8307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2">
        <v>42624.846828703703</v>
      </c>
      <c r="J3498" s="12">
        <v>42584.846828703703</v>
      </c>
      <c r="K3498" t="b">
        <v>0</v>
      </c>
      <c r="L3498">
        <v>78</v>
      </c>
      <c r="M3498" t="b">
        <v>1</v>
      </c>
      <c r="N3498" s="15" t="s">
        <v>8306</v>
      </c>
      <c r="O3498" t="s">
        <v>8307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2">
        <v>42523.916666666672</v>
      </c>
      <c r="J3499" s="12">
        <v>42511.741944444439</v>
      </c>
      <c r="K3499" t="b">
        <v>0</v>
      </c>
      <c r="L3499">
        <v>49</v>
      </c>
      <c r="M3499" t="b">
        <v>1</v>
      </c>
      <c r="N3499" s="15" t="s">
        <v>8306</v>
      </c>
      <c r="O3499" t="s">
        <v>8307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2">
        <v>42518.905555555553</v>
      </c>
      <c r="J3500" s="12">
        <v>42459.15861111111</v>
      </c>
      <c r="K3500" t="b">
        <v>0</v>
      </c>
      <c r="L3500">
        <v>42</v>
      </c>
      <c r="M3500" t="b">
        <v>1</v>
      </c>
      <c r="N3500" s="15" t="s">
        <v>8306</v>
      </c>
      <c r="O3500" t="s">
        <v>8307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2">
        <v>42186.290972222225</v>
      </c>
      <c r="J3501" s="12">
        <v>42132.036168981482</v>
      </c>
      <c r="K3501" t="b">
        <v>0</v>
      </c>
      <c r="L3501">
        <v>35</v>
      </c>
      <c r="M3501" t="b">
        <v>1</v>
      </c>
      <c r="N3501" s="15" t="s">
        <v>8306</v>
      </c>
      <c r="O3501" t="s">
        <v>8307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2">
        <v>42436.207638888889</v>
      </c>
      <c r="J3502" s="12">
        <v>42419.91942129629</v>
      </c>
      <c r="K3502" t="b">
        <v>0</v>
      </c>
      <c r="L3502">
        <v>42</v>
      </c>
      <c r="M3502" t="b">
        <v>1</v>
      </c>
      <c r="N3502" s="15" t="s">
        <v>8306</v>
      </c>
      <c r="O3502" t="s">
        <v>8307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2">
        <v>42258.763831018514</v>
      </c>
      <c r="J3503" s="12">
        <v>42233.763831018514</v>
      </c>
      <c r="K3503" t="b">
        <v>0</v>
      </c>
      <c r="L3503">
        <v>42</v>
      </c>
      <c r="M3503" t="b">
        <v>1</v>
      </c>
      <c r="N3503" s="15" t="s">
        <v>8306</v>
      </c>
      <c r="O3503" t="s">
        <v>8307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2">
        <v>42445.165972222225</v>
      </c>
      <c r="J3504" s="12">
        <v>42430.839398148149</v>
      </c>
      <c r="K3504" t="b">
        <v>0</v>
      </c>
      <c r="L3504">
        <v>31</v>
      </c>
      <c r="M3504" t="b">
        <v>1</v>
      </c>
      <c r="N3504" s="15" t="s">
        <v>8306</v>
      </c>
      <c r="O3504" t="s">
        <v>8307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2">
        <v>42575.478333333333</v>
      </c>
      <c r="J3505" s="12">
        <v>42545.478333333333</v>
      </c>
      <c r="K3505" t="b">
        <v>0</v>
      </c>
      <c r="L3505">
        <v>38</v>
      </c>
      <c r="M3505" t="b">
        <v>1</v>
      </c>
      <c r="N3505" s="15" t="s">
        <v>8306</v>
      </c>
      <c r="O3505" t="s">
        <v>8307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2">
        <v>42327.790405092594</v>
      </c>
      <c r="J3506" s="12">
        <v>42297.748738425929</v>
      </c>
      <c r="K3506" t="b">
        <v>0</v>
      </c>
      <c r="L3506">
        <v>8</v>
      </c>
      <c r="M3506" t="b">
        <v>1</v>
      </c>
      <c r="N3506" s="15" t="s">
        <v>8306</v>
      </c>
      <c r="O3506" t="s">
        <v>8307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2">
        <v>41772.166666666664</v>
      </c>
      <c r="J3507" s="12">
        <v>41760.935706018521</v>
      </c>
      <c r="K3507" t="b">
        <v>0</v>
      </c>
      <c r="L3507">
        <v>39</v>
      </c>
      <c r="M3507" t="b">
        <v>1</v>
      </c>
      <c r="N3507" s="15" t="s">
        <v>8306</v>
      </c>
      <c r="O3507" t="s">
        <v>8307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2">
        <v>41874.734259259261</v>
      </c>
      <c r="J3508" s="12">
        <v>41829.734259259261</v>
      </c>
      <c r="K3508" t="b">
        <v>0</v>
      </c>
      <c r="L3508">
        <v>29</v>
      </c>
      <c r="M3508" t="b">
        <v>1</v>
      </c>
      <c r="N3508" s="15" t="s">
        <v>8306</v>
      </c>
      <c r="O3508" t="s">
        <v>8307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2">
        <v>42521.92288194444</v>
      </c>
      <c r="J3509" s="12">
        <v>42491.92288194444</v>
      </c>
      <c r="K3509" t="b">
        <v>0</v>
      </c>
      <c r="L3509">
        <v>72</v>
      </c>
      <c r="M3509" t="b">
        <v>1</v>
      </c>
      <c r="N3509" s="15" t="s">
        <v>8306</v>
      </c>
      <c r="O3509" t="s">
        <v>8307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2">
        <v>42500.875</v>
      </c>
      <c r="J3510" s="12">
        <v>42477.729780092588</v>
      </c>
      <c r="K3510" t="b">
        <v>0</v>
      </c>
      <c r="L3510">
        <v>15</v>
      </c>
      <c r="M3510" t="b">
        <v>1</v>
      </c>
      <c r="N3510" s="15" t="s">
        <v>8306</v>
      </c>
      <c r="O3510" t="s">
        <v>8307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2">
        <v>41964.204861111109</v>
      </c>
      <c r="J3511" s="12">
        <v>41950.859560185185</v>
      </c>
      <c r="K3511" t="b">
        <v>0</v>
      </c>
      <c r="L3511">
        <v>33</v>
      </c>
      <c r="M3511" t="b">
        <v>1</v>
      </c>
      <c r="N3511" s="15" t="s">
        <v>8306</v>
      </c>
      <c r="O3511" t="s">
        <v>8307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2">
        <v>41822.62090277778</v>
      </c>
      <c r="J3512" s="12">
        <v>41802.62090277778</v>
      </c>
      <c r="K3512" t="b">
        <v>0</v>
      </c>
      <c r="L3512">
        <v>15</v>
      </c>
      <c r="M3512" t="b">
        <v>1</v>
      </c>
      <c r="N3512" s="15" t="s">
        <v>8306</v>
      </c>
      <c r="O3512" t="s">
        <v>8307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2">
        <v>41950.770833333336</v>
      </c>
      <c r="J3513" s="12">
        <v>41927.873784722222</v>
      </c>
      <c r="K3513" t="b">
        <v>0</v>
      </c>
      <c r="L3513">
        <v>19</v>
      </c>
      <c r="M3513" t="b">
        <v>1</v>
      </c>
      <c r="N3513" s="15" t="s">
        <v>8306</v>
      </c>
      <c r="O3513" t="s">
        <v>8307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2">
        <v>42117.49527777778</v>
      </c>
      <c r="J3514" s="12">
        <v>42057.536944444444</v>
      </c>
      <c r="K3514" t="b">
        <v>0</v>
      </c>
      <c r="L3514">
        <v>17</v>
      </c>
      <c r="M3514" t="b">
        <v>1</v>
      </c>
      <c r="N3514" s="15" t="s">
        <v>8306</v>
      </c>
      <c r="O3514" t="s">
        <v>8307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2">
        <v>41794.207638888889</v>
      </c>
      <c r="J3515" s="12">
        <v>41781.096203703702</v>
      </c>
      <c r="K3515" t="b">
        <v>0</v>
      </c>
      <c r="L3515">
        <v>44</v>
      </c>
      <c r="M3515" t="b">
        <v>1</v>
      </c>
      <c r="N3515" s="15" t="s">
        <v>8306</v>
      </c>
      <c r="O3515" t="s">
        <v>8307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2">
        <v>42037.207638888889</v>
      </c>
      <c r="J3516" s="12">
        <v>42020.846666666665</v>
      </c>
      <c r="K3516" t="b">
        <v>0</v>
      </c>
      <c r="L3516">
        <v>10</v>
      </c>
      <c r="M3516" t="b">
        <v>1</v>
      </c>
      <c r="N3516" s="15" t="s">
        <v>8306</v>
      </c>
      <c r="O3516" t="s">
        <v>8307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2">
        <v>42155.772812499999</v>
      </c>
      <c r="J3517" s="12">
        <v>42125.772812499999</v>
      </c>
      <c r="K3517" t="b">
        <v>0</v>
      </c>
      <c r="L3517">
        <v>46</v>
      </c>
      <c r="M3517" t="b">
        <v>1</v>
      </c>
      <c r="N3517" s="15" t="s">
        <v>8306</v>
      </c>
      <c r="O3517" t="s">
        <v>8307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2">
        <v>41890.125</v>
      </c>
      <c r="J3518" s="12">
        <v>41856.010069444441</v>
      </c>
      <c r="K3518" t="b">
        <v>0</v>
      </c>
      <c r="L3518">
        <v>11</v>
      </c>
      <c r="M3518" t="b">
        <v>1</v>
      </c>
      <c r="N3518" s="15" t="s">
        <v>8306</v>
      </c>
      <c r="O3518" t="s">
        <v>8307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2">
        <v>41824.458333333336</v>
      </c>
      <c r="J3519" s="12">
        <v>41794.817523148151</v>
      </c>
      <c r="K3519" t="b">
        <v>0</v>
      </c>
      <c r="L3519">
        <v>13</v>
      </c>
      <c r="M3519" t="b">
        <v>1</v>
      </c>
      <c r="N3519" s="15" t="s">
        <v>8306</v>
      </c>
      <c r="O3519" t="s">
        <v>8307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2">
        <v>41914.597916666666</v>
      </c>
      <c r="J3520" s="12">
        <v>41893.783553240741</v>
      </c>
      <c r="K3520" t="b">
        <v>0</v>
      </c>
      <c r="L3520">
        <v>33</v>
      </c>
      <c r="M3520" t="b">
        <v>1</v>
      </c>
      <c r="N3520" s="15" t="s">
        <v>8306</v>
      </c>
      <c r="O3520" t="s">
        <v>8307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2">
        <v>42067.598958333328</v>
      </c>
      <c r="J3521" s="12">
        <v>42037.598958333328</v>
      </c>
      <c r="K3521" t="b">
        <v>0</v>
      </c>
      <c r="L3521">
        <v>28</v>
      </c>
      <c r="M3521" t="b">
        <v>1</v>
      </c>
      <c r="N3521" s="15" t="s">
        <v>8306</v>
      </c>
      <c r="O3521" t="s">
        <v>8307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2">
        <v>42253.57430555555</v>
      </c>
      <c r="J3522" s="12">
        <v>42227.824212962965</v>
      </c>
      <c r="K3522" t="b">
        <v>0</v>
      </c>
      <c r="L3522">
        <v>21</v>
      </c>
      <c r="M3522" t="b">
        <v>1</v>
      </c>
      <c r="N3522" s="15" t="s">
        <v>8306</v>
      </c>
      <c r="O3522" t="s">
        <v>8307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2">
        <v>41911.361342592594</v>
      </c>
      <c r="J3523" s="12">
        <v>41881.361342592594</v>
      </c>
      <c r="K3523" t="b">
        <v>0</v>
      </c>
      <c r="L3523">
        <v>13</v>
      </c>
      <c r="M3523" t="b">
        <v>1</v>
      </c>
      <c r="N3523" s="15" t="s">
        <v>8306</v>
      </c>
      <c r="O3523" t="s">
        <v>8307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2">
        <v>42262.420833333337</v>
      </c>
      <c r="J3524" s="12">
        <v>42234.789884259255</v>
      </c>
      <c r="K3524" t="b">
        <v>0</v>
      </c>
      <c r="L3524">
        <v>34</v>
      </c>
      <c r="M3524" t="b">
        <v>1</v>
      </c>
      <c r="N3524" s="15" t="s">
        <v>8306</v>
      </c>
      <c r="O3524" t="s">
        <v>8307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2">
        <v>42638.958333333328</v>
      </c>
      <c r="J3525" s="12">
        <v>42581.397546296299</v>
      </c>
      <c r="K3525" t="b">
        <v>0</v>
      </c>
      <c r="L3525">
        <v>80</v>
      </c>
      <c r="M3525" t="b">
        <v>1</v>
      </c>
      <c r="N3525" s="15" t="s">
        <v>8306</v>
      </c>
      <c r="O3525" t="s">
        <v>8307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2">
        <v>41895.166666666664</v>
      </c>
      <c r="J3526" s="12">
        <v>41880.76357638889</v>
      </c>
      <c r="K3526" t="b">
        <v>0</v>
      </c>
      <c r="L3526">
        <v>74</v>
      </c>
      <c r="M3526" t="b">
        <v>1</v>
      </c>
      <c r="N3526" s="15" t="s">
        <v>8306</v>
      </c>
      <c r="O3526" t="s">
        <v>8307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2">
        <v>42225.666666666672</v>
      </c>
      <c r="J3527" s="12">
        <v>42214.6956712963</v>
      </c>
      <c r="K3527" t="b">
        <v>0</v>
      </c>
      <c r="L3527">
        <v>7</v>
      </c>
      <c r="M3527" t="b">
        <v>1</v>
      </c>
      <c r="N3527" s="15" t="s">
        <v>8306</v>
      </c>
      <c r="O3527" t="s">
        <v>8307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2">
        <v>42488.249305555553</v>
      </c>
      <c r="J3528" s="12">
        <v>42460.335312499999</v>
      </c>
      <c r="K3528" t="b">
        <v>0</v>
      </c>
      <c r="L3528">
        <v>34</v>
      </c>
      <c r="M3528" t="b">
        <v>1</v>
      </c>
      <c r="N3528" s="15" t="s">
        <v>8306</v>
      </c>
      <c r="O3528" t="s">
        <v>8307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2">
        <v>42196.165972222225</v>
      </c>
      <c r="J3529" s="12">
        <v>42167.023206018523</v>
      </c>
      <c r="K3529" t="b">
        <v>0</v>
      </c>
      <c r="L3529">
        <v>86</v>
      </c>
      <c r="M3529" t="b">
        <v>1</v>
      </c>
      <c r="N3529" s="15" t="s">
        <v>8306</v>
      </c>
      <c r="O3529" t="s">
        <v>8307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2">
        <v>42753.50136574074</v>
      </c>
      <c r="J3530" s="12">
        <v>42733.50136574074</v>
      </c>
      <c r="K3530" t="b">
        <v>0</v>
      </c>
      <c r="L3530">
        <v>37</v>
      </c>
      <c r="M3530" t="b">
        <v>1</v>
      </c>
      <c r="N3530" s="15" t="s">
        <v>8306</v>
      </c>
      <c r="O3530" t="s">
        <v>8307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2">
        <v>42198.041666666672</v>
      </c>
      <c r="J3531" s="12">
        <v>42177.761782407411</v>
      </c>
      <c r="K3531" t="b">
        <v>0</v>
      </c>
      <c r="L3531">
        <v>18</v>
      </c>
      <c r="M3531" t="b">
        <v>1</v>
      </c>
      <c r="N3531" s="15" t="s">
        <v>8306</v>
      </c>
      <c r="O3531" t="s">
        <v>8307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2">
        <v>42470.833333333328</v>
      </c>
      <c r="J3532" s="12">
        <v>42442.623344907406</v>
      </c>
      <c r="K3532" t="b">
        <v>0</v>
      </c>
      <c r="L3532">
        <v>22</v>
      </c>
      <c r="M3532" t="b">
        <v>1</v>
      </c>
      <c r="N3532" s="15" t="s">
        <v>8306</v>
      </c>
      <c r="O3532" t="s">
        <v>8307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2">
        <v>42551.654328703706</v>
      </c>
      <c r="J3533" s="12">
        <v>42521.654328703706</v>
      </c>
      <c r="K3533" t="b">
        <v>0</v>
      </c>
      <c r="L3533">
        <v>26</v>
      </c>
      <c r="M3533" t="b">
        <v>1</v>
      </c>
      <c r="N3533" s="15" t="s">
        <v>8306</v>
      </c>
      <c r="O3533" t="s">
        <v>8307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2">
        <v>41900.165972222225</v>
      </c>
      <c r="J3534" s="12">
        <v>41884.599849537037</v>
      </c>
      <c r="K3534" t="b">
        <v>0</v>
      </c>
      <c r="L3534">
        <v>27</v>
      </c>
      <c r="M3534" t="b">
        <v>1</v>
      </c>
      <c r="N3534" s="15" t="s">
        <v>8306</v>
      </c>
      <c r="O3534" t="s">
        <v>8307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2">
        <v>42319.802858796291</v>
      </c>
      <c r="J3535" s="12">
        <v>42289.761192129634</v>
      </c>
      <c r="K3535" t="b">
        <v>0</v>
      </c>
      <c r="L3535">
        <v>8</v>
      </c>
      <c r="M3535" t="b">
        <v>1</v>
      </c>
      <c r="N3535" s="15" t="s">
        <v>8306</v>
      </c>
      <c r="O3535" t="s">
        <v>8307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2">
        <v>42278.6252662037</v>
      </c>
      <c r="J3536" s="12">
        <v>42243.6252662037</v>
      </c>
      <c r="K3536" t="b">
        <v>0</v>
      </c>
      <c r="L3536">
        <v>204</v>
      </c>
      <c r="M3536" t="b">
        <v>1</v>
      </c>
      <c r="N3536" s="15" t="s">
        <v>8306</v>
      </c>
      <c r="O3536" t="s">
        <v>8307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2">
        <v>42279.75</v>
      </c>
      <c r="J3537" s="12">
        <v>42248.640162037031</v>
      </c>
      <c r="K3537" t="b">
        <v>0</v>
      </c>
      <c r="L3537">
        <v>46</v>
      </c>
      <c r="M3537" t="b">
        <v>1</v>
      </c>
      <c r="N3537" s="15" t="s">
        <v>8306</v>
      </c>
      <c r="O3537" t="s">
        <v>8307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2">
        <v>42358.499305555553</v>
      </c>
      <c r="J3538" s="12">
        <v>42328.727141203708</v>
      </c>
      <c r="K3538" t="b">
        <v>0</v>
      </c>
      <c r="L3538">
        <v>17</v>
      </c>
      <c r="M3538" t="b">
        <v>1</v>
      </c>
      <c r="N3538" s="15" t="s">
        <v>8306</v>
      </c>
      <c r="O3538" t="s">
        <v>8307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2">
        <v>41960.332638888889</v>
      </c>
      <c r="J3539" s="12">
        <v>41923.354351851849</v>
      </c>
      <c r="K3539" t="b">
        <v>0</v>
      </c>
      <c r="L3539">
        <v>28</v>
      </c>
      <c r="M3539" t="b">
        <v>1</v>
      </c>
      <c r="N3539" s="15" t="s">
        <v>8306</v>
      </c>
      <c r="O3539" t="s">
        <v>8307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2">
        <v>42599.420601851853</v>
      </c>
      <c r="J3540" s="12">
        <v>42571.420601851853</v>
      </c>
      <c r="K3540" t="b">
        <v>0</v>
      </c>
      <c r="L3540">
        <v>83</v>
      </c>
      <c r="M3540" t="b">
        <v>1</v>
      </c>
      <c r="N3540" s="15" t="s">
        <v>8306</v>
      </c>
      <c r="O3540" t="s">
        <v>8307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2">
        <v>42621.756041666667</v>
      </c>
      <c r="J3541" s="12">
        <v>42600.756041666667</v>
      </c>
      <c r="K3541" t="b">
        <v>0</v>
      </c>
      <c r="L3541">
        <v>13</v>
      </c>
      <c r="M3541" t="b">
        <v>1</v>
      </c>
      <c r="N3541" s="15" t="s">
        <v>8306</v>
      </c>
      <c r="O3541" t="s">
        <v>8307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2">
        <v>42547.003368055557</v>
      </c>
      <c r="J3542" s="12">
        <v>42517.003368055557</v>
      </c>
      <c r="K3542" t="b">
        <v>0</v>
      </c>
      <c r="L3542">
        <v>8</v>
      </c>
      <c r="M3542" t="b">
        <v>1</v>
      </c>
      <c r="N3542" s="15" t="s">
        <v>8306</v>
      </c>
      <c r="O3542" t="s">
        <v>8307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2">
        <v>42247.730034722219</v>
      </c>
      <c r="J3543" s="12">
        <v>42222.730034722219</v>
      </c>
      <c r="K3543" t="b">
        <v>0</v>
      </c>
      <c r="L3543">
        <v>32</v>
      </c>
      <c r="M3543" t="b">
        <v>1</v>
      </c>
      <c r="N3543" s="15" t="s">
        <v>8306</v>
      </c>
      <c r="O3543" t="s">
        <v>8307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2">
        <v>41889.599791666667</v>
      </c>
      <c r="J3544" s="12">
        <v>41829.599791666667</v>
      </c>
      <c r="K3544" t="b">
        <v>0</v>
      </c>
      <c r="L3544">
        <v>85</v>
      </c>
      <c r="M3544" t="b">
        <v>1</v>
      </c>
      <c r="N3544" s="15" t="s">
        <v>8306</v>
      </c>
      <c r="O3544" t="s">
        <v>8307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2">
        <v>42180.755312499998</v>
      </c>
      <c r="J3545" s="12">
        <v>42150.755312499998</v>
      </c>
      <c r="K3545" t="b">
        <v>0</v>
      </c>
      <c r="L3545">
        <v>29</v>
      </c>
      <c r="M3545" t="b">
        <v>1</v>
      </c>
      <c r="N3545" s="15" t="s">
        <v>8306</v>
      </c>
      <c r="O3545" t="s">
        <v>8307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2">
        <v>42070.831678240742</v>
      </c>
      <c r="J3546" s="12">
        <v>42040.831678240742</v>
      </c>
      <c r="K3546" t="b">
        <v>0</v>
      </c>
      <c r="L3546">
        <v>24</v>
      </c>
      <c r="M3546" t="b">
        <v>1</v>
      </c>
      <c r="N3546" s="15" t="s">
        <v>8306</v>
      </c>
      <c r="O3546" t="s">
        <v>8307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2">
        <v>42105.807395833333</v>
      </c>
      <c r="J3547" s="12">
        <v>42075.807395833333</v>
      </c>
      <c r="K3547" t="b">
        <v>0</v>
      </c>
      <c r="L3547">
        <v>8</v>
      </c>
      <c r="M3547" t="b">
        <v>1</v>
      </c>
      <c r="N3547" s="15" t="s">
        <v>8306</v>
      </c>
      <c r="O3547" t="s">
        <v>8307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2">
        <v>42095.165972222225</v>
      </c>
      <c r="J3548" s="12">
        <v>42073.660694444443</v>
      </c>
      <c r="K3548" t="b">
        <v>0</v>
      </c>
      <c r="L3548">
        <v>19</v>
      </c>
      <c r="M3548" t="b">
        <v>1</v>
      </c>
      <c r="N3548" s="15" t="s">
        <v>8306</v>
      </c>
      <c r="O3548" t="s">
        <v>8307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2">
        <v>42504.165972222225</v>
      </c>
      <c r="J3549" s="12">
        <v>42480.078715277778</v>
      </c>
      <c r="K3549" t="b">
        <v>0</v>
      </c>
      <c r="L3549">
        <v>336</v>
      </c>
      <c r="M3549" t="b">
        <v>1</v>
      </c>
      <c r="N3549" s="15" t="s">
        <v>8306</v>
      </c>
      <c r="O3549" t="s">
        <v>8307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2">
        <v>42434.041666666672</v>
      </c>
      <c r="J3550" s="12">
        <v>42411.942291666666</v>
      </c>
      <c r="K3550" t="b">
        <v>0</v>
      </c>
      <c r="L3550">
        <v>13</v>
      </c>
      <c r="M3550" t="b">
        <v>1</v>
      </c>
      <c r="N3550" s="15" t="s">
        <v>8306</v>
      </c>
      <c r="O3550" t="s">
        <v>8307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2">
        <v>42251.394363425927</v>
      </c>
      <c r="J3551" s="12">
        <v>42223.394363425927</v>
      </c>
      <c r="K3551" t="b">
        <v>0</v>
      </c>
      <c r="L3551">
        <v>42</v>
      </c>
      <c r="M3551" t="b">
        <v>1</v>
      </c>
      <c r="N3551" s="15" t="s">
        <v>8306</v>
      </c>
      <c r="O3551" t="s">
        <v>8307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2">
        <v>42492.893495370372</v>
      </c>
      <c r="J3552" s="12">
        <v>42462.893495370372</v>
      </c>
      <c r="K3552" t="b">
        <v>0</v>
      </c>
      <c r="L3552">
        <v>64</v>
      </c>
      <c r="M3552" t="b">
        <v>1</v>
      </c>
      <c r="N3552" s="15" t="s">
        <v>8306</v>
      </c>
      <c r="O3552" t="s">
        <v>8307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2">
        <v>41781.921527777777</v>
      </c>
      <c r="J3553" s="12">
        <v>41753.515856481477</v>
      </c>
      <c r="K3553" t="b">
        <v>0</v>
      </c>
      <c r="L3553">
        <v>25</v>
      </c>
      <c r="M3553" t="b">
        <v>1</v>
      </c>
      <c r="N3553" s="15" t="s">
        <v>8306</v>
      </c>
      <c r="O3553" t="s">
        <v>8307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2">
        <v>41818.587083333332</v>
      </c>
      <c r="J3554" s="12">
        <v>41788.587083333332</v>
      </c>
      <c r="K3554" t="b">
        <v>0</v>
      </c>
      <c r="L3554">
        <v>20</v>
      </c>
      <c r="M3554" t="b">
        <v>1</v>
      </c>
      <c r="N3554" s="15" t="s">
        <v>8306</v>
      </c>
      <c r="O3554" t="s">
        <v>8307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2">
        <v>42228</v>
      </c>
      <c r="J3555" s="12">
        <v>42196.028703703705</v>
      </c>
      <c r="K3555" t="b">
        <v>0</v>
      </c>
      <c r="L3555">
        <v>104</v>
      </c>
      <c r="M3555" t="b">
        <v>1</v>
      </c>
      <c r="N3555" s="15" t="s">
        <v>8306</v>
      </c>
      <c r="O3555" t="s">
        <v>8307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2">
        <v>42046.708333333328</v>
      </c>
      <c r="J3556" s="12">
        <v>42016.050451388888</v>
      </c>
      <c r="K3556" t="b">
        <v>0</v>
      </c>
      <c r="L3556">
        <v>53</v>
      </c>
      <c r="M3556" t="b">
        <v>1</v>
      </c>
      <c r="N3556" s="15" t="s">
        <v>8306</v>
      </c>
      <c r="O3556" t="s">
        <v>8307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2">
        <v>42691.483726851846</v>
      </c>
      <c r="J3557" s="12">
        <v>42661.442060185189</v>
      </c>
      <c r="K3557" t="b">
        <v>0</v>
      </c>
      <c r="L3557">
        <v>14</v>
      </c>
      <c r="M3557" t="b">
        <v>1</v>
      </c>
      <c r="N3557" s="15" t="s">
        <v>8306</v>
      </c>
      <c r="O3557" t="s">
        <v>8307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2">
        <v>41868.649583333332</v>
      </c>
      <c r="J3558" s="12">
        <v>41808.649583333332</v>
      </c>
      <c r="K3558" t="b">
        <v>0</v>
      </c>
      <c r="L3558">
        <v>20</v>
      </c>
      <c r="M3558" t="b">
        <v>1</v>
      </c>
      <c r="N3558" s="15" t="s">
        <v>8306</v>
      </c>
      <c r="O3558" t="s">
        <v>8307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2">
        <v>41764.276747685188</v>
      </c>
      <c r="J3559" s="12">
        <v>41730.276747685188</v>
      </c>
      <c r="K3559" t="b">
        <v>0</v>
      </c>
      <c r="L3559">
        <v>558</v>
      </c>
      <c r="M3559" t="b">
        <v>1</v>
      </c>
      <c r="N3559" s="15" t="s">
        <v>8306</v>
      </c>
      <c r="O3559" t="s">
        <v>8307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2">
        <v>42181.875</v>
      </c>
      <c r="J3560" s="12">
        <v>42139.816840277781</v>
      </c>
      <c r="K3560" t="b">
        <v>0</v>
      </c>
      <c r="L3560">
        <v>22</v>
      </c>
      <c r="M3560" t="b">
        <v>1</v>
      </c>
      <c r="N3560" s="15" t="s">
        <v>8306</v>
      </c>
      <c r="O3560" t="s">
        <v>8307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2">
        <v>42216.373611111107</v>
      </c>
      <c r="J3561" s="12">
        <v>42194.096157407403</v>
      </c>
      <c r="K3561" t="b">
        <v>0</v>
      </c>
      <c r="L3561">
        <v>24</v>
      </c>
      <c r="M3561" t="b">
        <v>1</v>
      </c>
      <c r="N3561" s="15" t="s">
        <v>8306</v>
      </c>
      <c r="O3561" t="s">
        <v>8307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2">
        <v>42151.114583333328</v>
      </c>
      <c r="J3562" s="12">
        <v>42115.889652777783</v>
      </c>
      <c r="K3562" t="b">
        <v>0</v>
      </c>
      <c r="L3562">
        <v>74</v>
      </c>
      <c r="M3562" t="b">
        <v>1</v>
      </c>
      <c r="N3562" s="15" t="s">
        <v>8306</v>
      </c>
      <c r="O3562" t="s">
        <v>8307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2">
        <v>42221.774999999994</v>
      </c>
      <c r="J3563" s="12">
        <v>42203.680300925931</v>
      </c>
      <c r="K3563" t="b">
        <v>0</v>
      </c>
      <c r="L3563">
        <v>54</v>
      </c>
      <c r="M3563" t="b">
        <v>1</v>
      </c>
      <c r="N3563" s="15" t="s">
        <v>8306</v>
      </c>
      <c r="O3563" t="s">
        <v>8307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2">
        <v>42442.916666666672</v>
      </c>
      <c r="J3564" s="12">
        <v>42433.761886574073</v>
      </c>
      <c r="K3564" t="b">
        <v>0</v>
      </c>
      <c r="L3564">
        <v>31</v>
      </c>
      <c r="M3564" t="b">
        <v>1</v>
      </c>
      <c r="N3564" s="15" t="s">
        <v>8306</v>
      </c>
      <c r="O3564" t="s">
        <v>8307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2">
        <v>42583.791666666672</v>
      </c>
      <c r="J3565" s="12">
        <v>42555.671944444446</v>
      </c>
      <c r="K3565" t="b">
        <v>0</v>
      </c>
      <c r="L3565">
        <v>25</v>
      </c>
      <c r="M3565" t="b">
        <v>1</v>
      </c>
      <c r="N3565" s="15" t="s">
        <v>8306</v>
      </c>
      <c r="O3565" t="s">
        <v>8307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2">
        <v>42282.666666666672</v>
      </c>
      <c r="J3566" s="12">
        <v>42236.623252314821</v>
      </c>
      <c r="K3566" t="b">
        <v>0</v>
      </c>
      <c r="L3566">
        <v>17</v>
      </c>
      <c r="M3566" t="b">
        <v>1</v>
      </c>
      <c r="N3566" s="15" t="s">
        <v>8306</v>
      </c>
      <c r="O3566" t="s">
        <v>8307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2">
        <v>42004.743148148147</v>
      </c>
      <c r="J3567" s="12">
        <v>41974.743148148147</v>
      </c>
      <c r="K3567" t="b">
        <v>0</v>
      </c>
      <c r="L3567">
        <v>12</v>
      </c>
      <c r="M3567" t="b">
        <v>1</v>
      </c>
      <c r="N3567" s="15" t="s">
        <v>8306</v>
      </c>
      <c r="O3567" t="s">
        <v>8307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2">
        <v>42027.507905092592</v>
      </c>
      <c r="J3568" s="12">
        <v>41997.507905092592</v>
      </c>
      <c r="K3568" t="b">
        <v>0</v>
      </c>
      <c r="L3568">
        <v>38</v>
      </c>
      <c r="M3568" t="b">
        <v>1</v>
      </c>
      <c r="N3568" s="15" t="s">
        <v>8306</v>
      </c>
      <c r="O3568" t="s">
        <v>8307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2">
        <v>42165.810694444444</v>
      </c>
      <c r="J3569" s="12">
        <v>42135.810694444444</v>
      </c>
      <c r="K3569" t="b">
        <v>0</v>
      </c>
      <c r="L3569">
        <v>41</v>
      </c>
      <c r="M3569" t="b">
        <v>1</v>
      </c>
      <c r="N3569" s="15" t="s">
        <v>8306</v>
      </c>
      <c r="O3569" t="s">
        <v>8307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2">
        <v>41899.740671296298</v>
      </c>
      <c r="J3570" s="12">
        <v>41869.740671296298</v>
      </c>
      <c r="K3570" t="b">
        <v>0</v>
      </c>
      <c r="L3570">
        <v>19</v>
      </c>
      <c r="M3570" t="b">
        <v>1</v>
      </c>
      <c r="N3570" s="15" t="s">
        <v>8306</v>
      </c>
      <c r="O3570" t="s">
        <v>8307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2">
        <v>42012.688611111109</v>
      </c>
      <c r="J3571" s="12">
        <v>41982.688611111109</v>
      </c>
      <c r="K3571" t="b">
        <v>0</v>
      </c>
      <c r="L3571">
        <v>41</v>
      </c>
      <c r="M3571" t="b">
        <v>1</v>
      </c>
      <c r="N3571" s="15" t="s">
        <v>8306</v>
      </c>
      <c r="O3571" t="s">
        <v>8307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2">
        <v>42004.291666666672</v>
      </c>
      <c r="J3572" s="12">
        <v>41976.331979166673</v>
      </c>
      <c r="K3572" t="b">
        <v>0</v>
      </c>
      <c r="L3572">
        <v>26</v>
      </c>
      <c r="M3572" t="b">
        <v>1</v>
      </c>
      <c r="N3572" s="15" t="s">
        <v>8306</v>
      </c>
      <c r="O3572" t="s">
        <v>8307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2">
        <v>41942.858946759261</v>
      </c>
      <c r="J3573" s="12">
        <v>41912.858946759261</v>
      </c>
      <c r="K3573" t="b">
        <v>0</v>
      </c>
      <c r="L3573">
        <v>25</v>
      </c>
      <c r="M3573" t="b">
        <v>1</v>
      </c>
      <c r="N3573" s="15" t="s">
        <v>8306</v>
      </c>
      <c r="O3573" t="s">
        <v>8307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2">
        <v>42176.570393518516</v>
      </c>
      <c r="J3574" s="12">
        <v>42146.570393518516</v>
      </c>
      <c r="K3574" t="b">
        <v>0</v>
      </c>
      <c r="L3574">
        <v>9</v>
      </c>
      <c r="M3574" t="b">
        <v>1</v>
      </c>
      <c r="N3574" s="15" t="s">
        <v>8306</v>
      </c>
      <c r="O3574" t="s">
        <v>8307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2">
        <v>41951.417199074072</v>
      </c>
      <c r="J3575" s="12">
        <v>41921.375532407408</v>
      </c>
      <c r="K3575" t="b">
        <v>0</v>
      </c>
      <c r="L3575">
        <v>78</v>
      </c>
      <c r="M3575" t="b">
        <v>1</v>
      </c>
      <c r="N3575" s="15" t="s">
        <v>8306</v>
      </c>
      <c r="O3575" t="s">
        <v>8307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2">
        <v>41956.984351851846</v>
      </c>
      <c r="J3576" s="12">
        <v>41926.942685185182</v>
      </c>
      <c r="K3576" t="b">
        <v>0</v>
      </c>
      <c r="L3576">
        <v>45</v>
      </c>
      <c r="M3576" t="b">
        <v>1</v>
      </c>
      <c r="N3576" s="15" t="s">
        <v>8306</v>
      </c>
      <c r="O3576" t="s">
        <v>8307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2">
        <v>42593.165972222225</v>
      </c>
      <c r="J3577" s="12">
        <v>42561.783877314811</v>
      </c>
      <c r="K3577" t="b">
        <v>0</v>
      </c>
      <c r="L3577">
        <v>102</v>
      </c>
      <c r="M3577" t="b">
        <v>1</v>
      </c>
      <c r="N3577" s="15" t="s">
        <v>8306</v>
      </c>
      <c r="O3577" t="s">
        <v>8307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2">
        <v>42709.590902777782</v>
      </c>
      <c r="J3578" s="12">
        <v>42649.54923611111</v>
      </c>
      <c r="K3578" t="b">
        <v>0</v>
      </c>
      <c r="L3578">
        <v>5</v>
      </c>
      <c r="M3578" t="b">
        <v>1</v>
      </c>
      <c r="N3578" s="15" t="s">
        <v>8306</v>
      </c>
      <c r="O3578" t="s">
        <v>8307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2">
        <v>42120.26944444445</v>
      </c>
      <c r="J3579" s="12">
        <v>42093.786840277782</v>
      </c>
      <c r="K3579" t="b">
        <v>0</v>
      </c>
      <c r="L3579">
        <v>27</v>
      </c>
      <c r="M3579" t="b">
        <v>1</v>
      </c>
      <c r="N3579" s="15" t="s">
        <v>8306</v>
      </c>
      <c r="O3579" t="s">
        <v>8307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2">
        <v>42490.733530092592</v>
      </c>
      <c r="J3580" s="12">
        <v>42460.733530092592</v>
      </c>
      <c r="K3580" t="b">
        <v>0</v>
      </c>
      <c r="L3580">
        <v>37</v>
      </c>
      <c r="M3580" t="b">
        <v>1</v>
      </c>
      <c r="N3580" s="15" t="s">
        <v>8306</v>
      </c>
      <c r="O3580" t="s">
        <v>8307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2">
        <v>42460.720555555556</v>
      </c>
      <c r="J3581" s="12">
        <v>42430.762222222227</v>
      </c>
      <c r="K3581" t="b">
        <v>0</v>
      </c>
      <c r="L3581">
        <v>14</v>
      </c>
      <c r="M3581" t="b">
        <v>1</v>
      </c>
      <c r="N3581" s="15" t="s">
        <v>8306</v>
      </c>
      <c r="O3581" t="s">
        <v>8307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2">
        <v>42064.207638888889</v>
      </c>
      <c r="J3582" s="12">
        <v>42026.176180555558</v>
      </c>
      <c r="K3582" t="b">
        <v>0</v>
      </c>
      <c r="L3582">
        <v>27</v>
      </c>
      <c r="M3582" t="b">
        <v>1</v>
      </c>
      <c r="N3582" s="15" t="s">
        <v>8306</v>
      </c>
      <c r="O3582" t="s">
        <v>8307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2">
        <v>41850.471180555556</v>
      </c>
      <c r="J3583" s="12">
        <v>41836.471180555556</v>
      </c>
      <c r="K3583" t="b">
        <v>0</v>
      </c>
      <c r="L3583">
        <v>45</v>
      </c>
      <c r="M3583" t="b">
        <v>1</v>
      </c>
      <c r="N3583" s="15" t="s">
        <v>8306</v>
      </c>
      <c r="O3583" t="s">
        <v>8307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2">
        <v>42465.095856481479</v>
      </c>
      <c r="J3584" s="12">
        <v>42451.095856481479</v>
      </c>
      <c r="K3584" t="b">
        <v>0</v>
      </c>
      <c r="L3584">
        <v>49</v>
      </c>
      <c r="M3584" t="b">
        <v>1</v>
      </c>
      <c r="N3584" s="15" t="s">
        <v>8306</v>
      </c>
      <c r="O3584" t="s">
        <v>8307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2">
        <v>42478.384317129632</v>
      </c>
      <c r="J3585" s="12">
        <v>42418.425983796296</v>
      </c>
      <c r="K3585" t="b">
        <v>0</v>
      </c>
      <c r="L3585">
        <v>24</v>
      </c>
      <c r="M3585" t="b">
        <v>1</v>
      </c>
      <c r="N3585" s="15" t="s">
        <v>8306</v>
      </c>
      <c r="O3585" t="s">
        <v>8307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2">
        <v>42198.316481481481</v>
      </c>
      <c r="J3586" s="12">
        <v>42168.316481481481</v>
      </c>
      <c r="K3586" t="b">
        <v>0</v>
      </c>
      <c r="L3586">
        <v>112</v>
      </c>
      <c r="M3586" t="b">
        <v>1</v>
      </c>
      <c r="N3586" s="15" t="s">
        <v>8306</v>
      </c>
      <c r="O3586" t="s">
        <v>8307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2">
        <v>41994.716319444444</v>
      </c>
      <c r="J3587" s="12">
        <v>41964.716319444444</v>
      </c>
      <c r="K3587" t="b">
        <v>0</v>
      </c>
      <c r="L3587">
        <v>23</v>
      </c>
      <c r="M3587" t="b">
        <v>1</v>
      </c>
      <c r="N3587" s="15" t="s">
        <v>8306</v>
      </c>
      <c r="O3587" t="s">
        <v>8307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2">
        <v>42636.697569444441</v>
      </c>
      <c r="J3588" s="12">
        <v>42576.697569444441</v>
      </c>
      <c r="K3588" t="b">
        <v>0</v>
      </c>
      <c r="L3588">
        <v>54</v>
      </c>
      <c r="M3588" t="b">
        <v>1</v>
      </c>
      <c r="N3588" s="15" t="s">
        <v>8306</v>
      </c>
      <c r="O3588" t="s">
        <v>8307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2">
        <v>42548.791666666672</v>
      </c>
      <c r="J3589" s="12">
        <v>42503.539976851855</v>
      </c>
      <c r="K3589" t="b">
        <v>0</v>
      </c>
      <c r="L3589">
        <v>28</v>
      </c>
      <c r="M3589" t="b">
        <v>1</v>
      </c>
      <c r="N3589" s="15" t="s">
        <v>8306</v>
      </c>
      <c r="O3589" t="s">
        <v>8307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2">
        <v>42123.958333333328</v>
      </c>
      <c r="J3590" s="12">
        <v>42101.828819444447</v>
      </c>
      <c r="K3590" t="b">
        <v>0</v>
      </c>
      <c r="L3590">
        <v>11</v>
      </c>
      <c r="M3590" t="b">
        <v>1</v>
      </c>
      <c r="N3590" s="15" t="s">
        <v>8306</v>
      </c>
      <c r="O3590" t="s">
        <v>8307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2">
        <v>42150.647534722222</v>
      </c>
      <c r="J3591" s="12">
        <v>42125.647534722222</v>
      </c>
      <c r="K3591" t="b">
        <v>0</v>
      </c>
      <c r="L3591">
        <v>62</v>
      </c>
      <c r="M3591" t="b">
        <v>1</v>
      </c>
      <c r="N3591" s="15" t="s">
        <v>8306</v>
      </c>
      <c r="O3591" t="s">
        <v>8307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2">
        <v>41932.333726851852</v>
      </c>
      <c r="J3592" s="12">
        <v>41902.333726851852</v>
      </c>
      <c r="K3592" t="b">
        <v>0</v>
      </c>
      <c r="L3592">
        <v>73</v>
      </c>
      <c r="M3592" t="b">
        <v>1</v>
      </c>
      <c r="N3592" s="15" t="s">
        <v>8306</v>
      </c>
      <c r="O3592" t="s">
        <v>8307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2">
        <v>42028.207638888889</v>
      </c>
      <c r="J3593" s="12">
        <v>42003.948425925926</v>
      </c>
      <c r="K3593" t="b">
        <v>0</v>
      </c>
      <c r="L3593">
        <v>18</v>
      </c>
      <c r="M3593" t="b">
        <v>1</v>
      </c>
      <c r="N3593" s="15" t="s">
        <v>8306</v>
      </c>
      <c r="O3593" t="s">
        <v>8307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2">
        <v>42046.207638888889</v>
      </c>
      <c r="J3594" s="12">
        <v>41988.829942129625</v>
      </c>
      <c r="K3594" t="b">
        <v>0</v>
      </c>
      <c r="L3594">
        <v>35</v>
      </c>
      <c r="M3594" t="b">
        <v>1</v>
      </c>
      <c r="N3594" s="15" t="s">
        <v>8306</v>
      </c>
      <c r="O3594" t="s">
        <v>8307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2">
        <v>42009.851388888885</v>
      </c>
      <c r="J3595" s="12">
        <v>41974.898599537039</v>
      </c>
      <c r="K3595" t="b">
        <v>0</v>
      </c>
      <c r="L3595">
        <v>43</v>
      </c>
      <c r="M3595" t="b">
        <v>1</v>
      </c>
      <c r="N3595" s="15" t="s">
        <v>8306</v>
      </c>
      <c r="O3595" t="s">
        <v>8307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2">
        <v>42617.066921296297</v>
      </c>
      <c r="J3596" s="12">
        <v>42592.066921296297</v>
      </c>
      <c r="K3596" t="b">
        <v>0</v>
      </c>
      <c r="L3596">
        <v>36</v>
      </c>
      <c r="M3596" t="b">
        <v>1</v>
      </c>
      <c r="N3596" s="15" t="s">
        <v>8306</v>
      </c>
      <c r="O3596" t="s">
        <v>8307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2">
        <v>42076.290972222225</v>
      </c>
      <c r="J3597" s="12">
        <v>42050.008368055554</v>
      </c>
      <c r="K3597" t="b">
        <v>0</v>
      </c>
      <c r="L3597">
        <v>62</v>
      </c>
      <c r="M3597" t="b">
        <v>1</v>
      </c>
      <c r="N3597" s="15" t="s">
        <v>8306</v>
      </c>
      <c r="O3597" t="s">
        <v>8307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2">
        <v>41877.715069444443</v>
      </c>
      <c r="J3598" s="12">
        <v>41856.715069444443</v>
      </c>
      <c r="K3598" t="b">
        <v>0</v>
      </c>
      <c r="L3598">
        <v>15</v>
      </c>
      <c r="M3598" t="b">
        <v>1</v>
      </c>
      <c r="N3598" s="15" t="s">
        <v>8306</v>
      </c>
      <c r="O3598" t="s">
        <v>8307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2">
        <v>42432.249305555553</v>
      </c>
      <c r="J3599" s="12">
        <v>42417.585532407407</v>
      </c>
      <c r="K3599" t="b">
        <v>0</v>
      </c>
      <c r="L3599">
        <v>33</v>
      </c>
      <c r="M3599" t="b">
        <v>1</v>
      </c>
      <c r="N3599" s="15" t="s">
        <v>8306</v>
      </c>
      <c r="O3599" t="s">
        <v>8307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2">
        <v>41885.207638888889</v>
      </c>
      <c r="J3600" s="12">
        <v>41866.79886574074</v>
      </c>
      <c r="K3600" t="b">
        <v>0</v>
      </c>
      <c r="L3600">
        <v>27</v>
      </c>
      <c r="M3600" t="b">
        <v>1</v>
      </c>
      <c r="N3600" s="15" t="s">
        <v>8306</v>
      </c>
      <c r="O3600" t="s">
        <v>8307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2">
        <v>42246</v>
      </c>
      <c r="J3601" s="12">
        <v>42220.79487268519</v>
      </c>
      <c r="K3601" t="b">
        <v>0</v>
      </c>
      <c r="L3601">
        <v>17</v>
      </c>
      <c r="M3601" t="b">
        <v>1</v>
      </c>
      <c r="N3601" s="15" t="s">
        <v>8306</v>
      </c>
      <c r="O3601" t="s">
        <v>8307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2">
        <v>42656.849120370374</v>
      </c>
      <c r="J3602" s="12">
        <v>42628.849120370374</v>
      </c>
      <c r="K3602" t="b">
        <v>0</v>
      </c>
      <c r="L3602">
        <v>4</v>
      </c>
      <c r="M3602" t="b">
        <v>1</v>
      </c>
      <c r="N3602" s="15" t="s">
        <v>8306</v>
      </c>
      <c r="O3602" t="s">
        <v>8307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2">
        <v>42020.99863425926</v>
      </c>
      <c r="J3603" s="12">
        <v>41990.99863425926</v>
      </c>
      <c r="K3603" t="b">
        <v>0</v>
      </c>
      <c r="L3603">
        <v>53</v>
      </c>
      <c r="M3603" t="b">
        <v>1</v>
      </c>
      <c r="N3603" s="15" t="s">
        <v>8306</v>
      </c>
      <c r="O3603" t="s">
        <v>8307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2">
        <v>42507.894432870366</v>
      </c>
      <c r="J3604" s="12">
        <v>42447.894432870366</v>
      </c>
      <c r="K3604" t="b">
        <v>0</v>
      </c>
      <c r="L3604">
        <v>49</v>
      </c>
      <c r="M3604" t="b">
        <v>1</v>
      </c>
      <c r="N3604" s="15" t="s">
        <v>8306</v>
      </c>
      <c r="O3604" t="s">
        <v>8307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2">
        <v>42313.906018518523</v>
      </c>
      <c r="J3605" s="12">
        <v>42283.864351851851</v>
      </c>
      <c r="K3605" t="b">
        <v>0</v>
      </c>
      <c r="L3605">
        <v>57</v>
      </c>
      <c r="M3605" t="b">
        <v>1</v>
      </c>
      <c r="N3605" s="15" t="s">
        <v>8306</v>
      </c>
      <c r="O3605" t="s">
        <v>8307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2">
        <v>42489.290972222225</v>
      </c>
      <c r="J3606" s="12">
        <v>42483.015694444446</v>
      </c>
      <c r="K3606" t="b">
        <v>0</v>
      </c>
      <c r="L3606">
        <v>69</v>
      </c>
      <c r="M3606" t="b">
        <v>1</v>
      </c>
      <c r="N3606" s="15" t="s">
        <v>8306</v>
      </c>
      <c r="O3606" t="s">
        <v>8307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2">
        <v>42413.793124999997</v>
      </c>
      <c r="J3607" s="12">
        <v>42383.793124999997</v>
      </c>
      <c r="K3607" t="b">
        <v>0</v>
      </c>
      <c r="L3607">
        <v>15</v>
      </c>
      <c r="M3607" t="b">
        <v>1</v>
      </c>
      <c r="N3607" s="15" t="s">
        <v>8306</v>
      </c>
      <c r="O3607" t="s">
        <v>8307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2">
        <v>42596.604826388888</v>
      </c>
      <c r="J3608" s="12">
        <v>42566.604826388888</v>
      </c>
      <c r="K3608" t="b">
        <v>0</v>
      </c>
      <c r="L3608">
        <v>64</v>
      </c>
      <c r="M3608" t="b">
        <v>1</v>
      </c>
      <c r="N3608" s="15" t="s">
        <v>8306</v>
      </c>
      <c r="O3608" t="s">
        <v>8307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2">
        <v>42353</v>
      </c>
      <c r="J3609" s="12">
        <v>42338.963912037041</v>
      </c>
      <c r="K3609" t="b">
        <v>0</v>
      </c>
      <c r="L3609">
        <v>20</v>
      </c>
      <c r="M3609" t="b">
        <v>1</v>
      </c>
      <c r="N3609" s="15" t="s">
        <v>8306</v>
      </c>
      <c r="O3609" t="s">
        <v>8307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2">
        <v>42538.583333333328</v>
      </c>
      <c r="J3610" s="12">
        <v>42506.709375000006</v>
      </c>
      <c r="K3610" t="b">
        <v>0</v>
      </c>
      <c r="L3610">
        <v>27</v>
      </c>
      <c r="M3610" t="b">
        <v>1</v>
      </c>
      <c r="N3610" s="15" t="s">
        <v>8306</v>
      </c>
      <c r="O3610" t="s">
        <v>8307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2">
        <v>42459.950057870374</v>
      </c>
      <c r="J3611" s="12">
        <v>42429.991724537031</v>
      </c>
      <c r="K3611" t="b">
        <v>0</v>
      </c>
      <c r="L3611">
        <v>21</v>
      </c>
      <c r="M3611" t="b">
        <v>1</v>
      </c>
      <c r="N3611" s="15" t="s">
        <v>8306</v>
      </c>
      <c r="O3611" t="s">
        <v>8307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2">
        <v>42233.432129629626</v>
      </c>
      <c r="J3612" s="12">
        <v>42203.432129629626</v>
      </c>
      <c r="K3612" t="b">
        <v>0</v>
      </c>
      <c r="L3612">
        <v>31</v>
      </c>
      <c r="M3612" t="b">
        <v>1</v>
      </c>
      <c r="N3612" s="15" t="s">
        <v>8306</v>
      </c>
      <c r="O3612" t="s">
        <v>8307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2">
        <v>42102.370381944449</v>
      </c>
      <c r="J3613" s="12">
        <v>42072.370381944449</v>
      </c>
      <c r="K3613" t="b">
        <v>0</v>
      </c>
      <c r="L3613">
        <v>51</v>
      </c>
      <c r="M3613" t="b">
        <v>1</v>
      </c>
      <c r="N3613" s="15" t="s">
        <v>8306</v>
      </c>
      <c r="O3613" t="s">
        <v>8307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2">
        <v>41799.726979166669</v>
      </c>
      <c r="J3614" s="12">
        <v>41789.726979166669</v>
      </c>
      <c r="K3614" t="b">
        <v>0</v>
      </c>
      <c r="L3614">
        <v>57</v>
      </c>
      <c r="M3614" t="b">
        <v>1</v>
      </c>
      <c r="N3614" s="15" t="s">
        <v>8306</v>
      </c>
      <c r="O3614" t="s">
        <v>8307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2">
        <v>41818.58997685185</v>
      </c>
      <c r="J3615" s="12">
        <v>41788.58997685185</v>
      </c>
      <c r="K3615" t="b">
        <v>0</v>
      </c>
      <c r="L3615">
        <v>20</v>
      </c>
      <c r="M3615" t="b">
        <v>1</v>
      </c>
      <c r="N3615" s="15" t="s">
        <v>8306</v>
      </c>
      <c r="O3615" t="s">
        <v>8307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2">
        <v>42174.041851851856</v>
      </c>
      <c r="J3616" s="12">
        <v>42144.041851851856</v>
      </c>
      <c r="K3616" t="b">
        <v>0</v>
      </c>
      <c r="L3616">
        <v>71</v>
      </c>
      <c r="M3616" t="b">
        <v>1</v>
      </c>
      <c r="N3616" s="15" t="s">
        <v>8306</v>
      </c>
      <c r="O3616" t="s">
        <v>8307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2">
        <v>42348.593703703707</v>
      </c>
      <c r="J3617" s="12">
        <v>42318.593703703707</v>
      </c>
      <c r="K3617" t="b">
        <v>0</v>
      </c>
      <c r="L3617">
        <v>72</v>
      </c>
      <c r="M3617" t="b">
        <v>1</v>
      </c>
      <c r="N3617" s="15" t="s">
        <v>8306</v>
      </c>
      <c r="O3617" t="s">
        <v>8307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2">
        <v>42082.908148148148</v>
      </c>
      <c r="J3618" s="12">
        <v>42052.949814814812</v>
      </c>
      <c r="K3618" t="b">
        <v>0</v>
      </c>
      <c r="L3618">
        <v>45</v>
      </c>
      <c r="M3618" t="b">
        <v>1</v>
      </c>
      <c r="N3618" s="15" t="s">
        <v>8306</v>
      </c>
      <c r="O3618" t="s">
        <v>8307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2">
        <v>42794</v>
      </c>
      <c r="J3619" s="12">
        <v>42779.610289351855</v>
      </c>
      <c r="K3619" t="b">
        <v>0</v>
      </c>
      <c r="L3619">
        <v>51</v>
      </c>
      <c r="M3619" t="b">
        <v>1</v>
      </c>
      <c r="N3619" s="15" t="s">
        <v>8306</v>
      </c>
      <c r="O3619" t="s">
        <v>8307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2">
        <v>42158.627893518518</v>
      </c>
      <c r="J3620" s="12">
        <v>42128.627893518518</v>
      </c>
      <c r="K3620" t="b">
        <v>0</v>
      </c>
      <c r="L3620">
        <v>56</v>
      </c>
      <c r="M3620" t="b">
        <v>1</v>
      </c>
      <c r="N3620" s="15" t="s">
        <v>8306</v>
      </c>
      <c r="O3620" t="s">
        <v>8307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2">
        <v>42693.916666666672</v>
      </c>
      <c r="J3621" s="12">
        <v>42661.132245370376</v>
      </c>
      <c r="K3621" t="b">
        <v>0</v>
      </c>
      <c r="L3621">
        <v>17</v>
      </c>
      <c r="M3621" t="b">
        <v>1</v>
      </c>
      <c r="N3621" s="15" t="s">
        <v>8306</v>
      </c>
      <c r="O3621" t="s">
        <v>8307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2">
        <v>42068.166666666672</v>
      </c>
      <c r="J3622" s="12">
        <v>42037.938206018516</v>
      </c>
      <c r="K3622" t="b">
        <v>0</v>
      </c>
      <c r="L3622">
        <v>197</v>
      </c>
      <c r="M3622" t="b">
        <v>1</v>
      </c>
      <c r="N3622" s="15" t="s">
        <v>8306</v>
      </c>
      <c r="O3622" t="s">
        <v>8307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2">
        <v>42643.875</v>
      </c>
      <c r="J3623" s="12">
        <v>42619.935694444444</v>
      </c>
      <c r="K3623" t="b">
        <v>0</v>
      </c>
      <c r="L3623">
        <v>70</v>
      </c>
      <c r="M3623" t="b">
        <v>1</v>
      </c>
      <c r="N3623" s="15" t="s">
        <v>8306</v>
      </c>
      <c r="O3623" t="s">
        <v>8307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2">
        <v>41910.140972222223</v>
      </c>
      <c r="J3624" s="12">
        <v>41877.221886574072</v>
      </c>
      <c r="K3624" t="b">
        <v>0</v>
      </c>
      <c r="L3624">
        <v>21</v>
      </c>
      <c r="M3624" t="b">
        <v>1</v>
      </c>
      <c r="N3624" s="15" t="s">
        <v>8306</v>
      </c>
      <c r="O3624" t="s">
        <v>8307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2">
        <v>41846.291666666664</v>
      </c>
      <c r="J3625" s="12">
        <v>41828.736921296295</v>
      </c>
      <c r="K3625" t="b">
        <v>0</v>
      </c>
      <c r="L3625">
        <v>34</v>
      </c>
      <c r="M3625" t="b">
        <v>1</v>
      </c>
      <c r="N3625" s="15" t="s">
        <v>8306</v>
      </c>
      <c r="O3625" t="s">
        <v>8307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2">
        <v>42605.774189814809</v>
      </c>
      <c r="J3626" s="12">
        <v>42545.774189814809</v>
      </c>
      <c r="K3626" t="b">
        <v>0</v>
      </c>
      <c r="L3626">
        <v>39</v>
      </c>
      <c r="M3626" t="b">
        <v>1</v>
      </c>
      <c r="N3626" s="15" t="s">
        <v>8306</v>
      </c>
      <c r="O3626" t="s">
        <v>8307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2">
        <v>42187.652511574073</v>
      </c>
      <c r="J3627" s="12">
        <v>42157.652511574073</v>
      </c>
      <c r="K3627" t="b">
        <v>0</v>
      </c>
      <c r="L3627">
        <v>78</v>
      </c>
      <c r="M3627" t="b">
        <v>1</v>
      </c>
      <c r="N3627" s="15" t="s">
        <v>8306</v>
      </c>
      <c r="O3627" t="s">
        <v>8307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2">
        <v>41867.667326388888</v>
      </c>
      <c r="J3628" s="12">
        <v>41846.667326388888</v>
      </c>
      <c r="K3628" t="b">
        <v>0</v>
      </c>
      <c r="L3628">
        <v>48</v>
      </c>
      <c r="M3628" t="b">
        <v>1</v>
      </c>
      <c r="N3628" s="15" t="s">
        <v>8306</v>
      </c>
      <c r="O3628" t="s">
        <v>8307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2">
        <v>42511.165972222225</v>
      </c>
      <c r="J3629" s="12">
        <v>42460.741747685184</v>
      </c>
      <c r="K3629" t="b">
        <v>0</v>
      </c>
      <c r="L3629">
        <v>29</v>
      </c>
      <c r="M3629" t="b">
        <v>1</v>
      </c>
      <c r="N3629" s="15" t="s">
        <v>8306</v>
      </c>
      <c r="O3629" t="s">
        <v>8307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2">
        <v>42351.874953703707</v>
      </c>
      <c r="J3630" s="12">
        <v>42291.833287037036</v>
      </c>
      <c r="K3630" t="b">
        <v>0</v>
      </c>
      <c r="L3630">
        <v>0</v>
      </c>
      <c r="M3630" t="b">
        <v>0</v>
      </c>
      <c r="N3630" s="15" t="s">
        <v>8306</v>
      </c>
      <c r="O3630" t="s">
        <v>8348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2">
        <v>42495.708333333328</v>
      </c>
      <c r="J3631" s="12">
        <v>42437.094490740739</v>
      </c>
      <c r="K3631" t="b">
        <v>0</v>
      </c>
      <c r="L3631">
        <v>2</v>
      </c>
      <c r="M3631" t="b">
        <v>0</v>
      </c>
      <c r="N3631" s="15" t="s">
        <v>8306</v>
      </c>
      <c r="O3631" t="s">
        <v>8348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2">
        <v>41972.888773148152</v>
      </c>
      <c r="J3632" s="12">
        <v>41942.84710648148</v>
      </c>
      <c r="K3632" t="b">
        <v>0</v>
      </c>
      <c r="L3632">
        <v>1</v>
      </c>
      <c r="M3632" t="b">
        <v>0</v>
      </c>
      <c r="N3632" s="15" t="s">
        <v>8306</v>
      </c>
      <c r="O3632" t="s">
        <v>8348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2">
        <v>41905.165972222225</v>
      </c>
      <c r="J3633" s="12">
        <v>41880.753437499996</v>
      </c>
      <c r="K3633" t="b">
        <v>0</v>
      </c>
      <c r="L3633">
        <v>59</v>
      </c>
      <c r="M3633" t="b">
        <v>0</v>
      </c>
      <c r="N3633" s="15" t="s">
        <v>8306</v>
      </c>
      <c r="O3633" t="s">
        <v>8348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2">
        <v>41966.936909722222</v>
      </c>
      <c r="J3634" s="12">
        <v>41946.936909722222</v>
      </c>
      <c r="K3634" t="b">
        <v>0</v>
      </c>
      <c r="L3634">
        <v>1</v>
      </c>
      <c r="M3634" t="b">
        <v>0</v>
      </c>
      <c r="N3634" s="15" t="s">
        <v>8306</v>
      </c>
      <c r="O3634" t="s">
        <v>8348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2">
        <v>42693.041666666672</v>
      </c>
      <c r="J3635" s="12">
        <v>42649.623460648145</v>
      </c>
      <c r="K3635" t="b">
        <v>0</v>
      </c>
      <c r="L3635">
        <v>31</v>
      </c>
      <c r="M3635" t="b">
        <v>0</v>
      </c>
      <c r="N3635" s="15" t="s">
        <v>8306</v>
      </c>
      <c r="O3635" t="s">
        <v>8348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2">
        <v>42749.165972222225</v>
      </c>
      <c r="J3636" s="12">
        <v>42701.166365740741</v>
      </c>
      <c r="K3636" t="b">
        <v>0</v>
      </c>
      <c r="L3636">
        <v>18</v>
      </c>
      <c r="M3636" t="b">
        <v>0</v>
      </c>
      <c r="N3636" s="15" t="s">
        <v>8306</v>
      </c>
      <c r="O3636" t="s">
        <v>8348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2">
        <v>42480.88282407407</v>
      </c>
      <c r="J3637" s="12">
        <v>42450.88282407407</v>
      </c>
      <c r="K3637" t="b">
        <v>0</v>
      </c>
      <c r="L3637">
        <v>10</v>
      </c>
      <c r="M3637" t="b">
        <v>0</v>
      </c>
      <c r="N3637" s="15" t="s">
        <v>8306</v>
      </c>
      <c r="O3637" t="s">
        <v>8348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2">
        <v>42261.694780092599</v>
      </c>
      <c r="J3638" s="12">
        <v>42226.694780092599</v>
      </c>
      <c r="K3638" t="b">
        <v>0</v>
      </c>
      <c r="L3638">
        <v>0</v>
      </c>
      <c r="M3638" t="b">
        <v>0</v>
      </c>
      <c r="N3638" s="15" t="s">
        <v>8306</v>
      </c>
      <c r="O3638" t="s">
        <v>8348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2">
        <v>42005.700636574074</v>
      </c>
      <c r="J3639" s="12">
        <v>41975.700636574074</v>
      </c>
      <c r="K3639" t="b">
        <v>0</v>
      </c>
      <c r="L3639">
        <v>14</v>
      </c>
      <c r="M3639" t="b">
        <v>0</v>
      </c>
      <c r="N3639" s="15" t="s">
        <v>8306</v>
      </c>
      <c r="O3639" t="s">
        <v>8348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2">
        <v>42113.631157407406</v>
      </c>
      <c r="J3640" s="12">
        <v>42053.672824074078</v>
      </c>
      <c r="K3640" t="b">
        <v>0</v>
      </c>
      <c r="L3640">
        <v>2</v>
      </c>
      <c r="M3640" t="b">
        <v>0</v>
      </c>
      <c r="N3640" s="15" t="s">
        <v>8306</v>
      </c>
      <c r="O3640" t="s">
        <v>8348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2">
        <v>42650.632638888885</v>
      </c>
      <c r="J3641" s="12">
        <v>42590.677152777775</v>
      </c>
      <c r="K3641" t="b">
        <v>0</v>
      </c>
      <c r="L3641">
        <v>1</v>
      </c>
      <c r="M3641" t="b">
        <v>0</v>
      </c>
      <c r="N3641" s="15" t="s">
        <v>8306</v>
      </c>
      <c r="O3641" t="s">
        <v>8348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2">
        <v>42134.781597222223</v>
      </c>
      <c r="J3642" s="12">
        <v>42104.781597222223</v>
      </c>
      <c r="K3642" t="b">
        <v>0</v>
      </c>
      <c r="L3642">
        <v>3</v>
      </c>
      <c r="M3642" t="b">
        <v>0</v>
      </c>
      <c r="N3642" s="15" t="s">
        <v>8306</v>
      </c>
      <c r="O3642" t="s">
        <v>8348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2">
        <v>41917.208333333336</v>
      </c>
      <c r="J3643" s="12">
        <v>41899.627071759263</v>
      </c>
      <c r="K3643" t="b">
        <v>0</v>
      </c>
      <c r="L3643">
        <v>0</v>
      </c>
      <c r="M3643" t="b">
        <v>0</v>
      </c>
      <c r="N3643" s="15" t="s">
        <v>8306</v>
      </c>
      <c r="O3643" t="s">
        <v>8348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2">
        <v>42338.708333333328</v>
      </c>
      <c r="J3644" s="12">
        <v>42297.816284722227</v>
      </c>
      <c r="K3644" t="b">
        <v>0</v>
      </c>
      <c r="L3644">
        <v>2</v>
      </c>
      <c r="M3644" t="b">
        <v>0</v>
      </c>
      <c r="N3644" s="15" t="s">
        <v>8306</v>
      </c>
      <c r="O3644" t="s">
        <v>8348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2">
        <v>42325.185636574075</v>
      </c>
      <c r="J3645" s="12">
        <v>42285.143969907411</v>
      </c>
      <c r="K3645" t="b">
        <v>0</v>
      </c>
      <c r="L3645">
        <v>0</v>
      </c>
      <c r="M3645" t="b">
        <v>0</v>
      </c>
      <c r="N3645" s="15" t="s">
        <v>8306</v>
      </c>
      <c r="O3645" t="s">
        <v>8348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2">
        <v>42437.207638888889</v>
      </c>
      <c r="J3646" s="12">
        <v>42409.241747685184</v>
      </c>
      <c r="K3646" t="b">
        <v>0</v>
      </c>
      <c r="L3646">
        <v>12</v>
      </c>
      <c r="M3646" t="b">
        <v>0</v>
      </c>
      <c r="N3646" s="15" t="s">
        <v>8306</v>
      </c>
      <c r="O3646" t="s">
        <v>8348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2">
        <v>42696.012013888889</v>
      </c>
      <c r="J3647" s="12">
        <v>42665.970347222217</v>
      </c>
      <c r="K3647" t="b">
        <v>0</v>
      </c>
      <c r="L3647">
        <v>1</v>
      </c>
      <c r="M3647" t="b">
        <v>0</v>
      </c>
      <c r="N3647" s="15" t="s">
        <v>8306</v>
      </c>
      <c r="O3647" t="s">
        <v>8348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2">
        <v>42171.979166666672</v>
      </c>
      <c r="J3648" s="12">
        <v>42140.421319444446</v>
      </c>
      <c r="K3648" t="b">
        <v>0</v>
      </c>
      <c r="L3648">
        <v>8</v>
      </c>
      <c r="M3648" t="b">
        <v>0</v>
      </c>
      <c r="N3648" s="15" t="s">
        <v>8306</v>
      </c>
      <c r="O3648" t="s">
        <v>8348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2">
        <v>42643.749155092592</v>
      </c>
      <c r="J3649" s="12">
        <v>42598.749155092592</v>
      </c>
      <c r="K3649" t="b">
        <v>0</v>
      </c>
      <c r="L3649">
        <v>2</v>
      </c>
      <c r="M3649" t="b">
        <v>0</v>
      </c>
      <c r="N3649" s="15" t="s">
        <v>8306</v>
      </c>
      <c r="O3649" t="s">
        <v>8348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2">
        <v>41917.292187500003</v>
      </c>
      <c r="J3650" s="12">
        <v>41887.292187500003</v>
      </c>
      <c r="K3650" t="b">
        <v>0</v>
      </c>
      <c r="L3650">
        <v>73</v>
      </c>
      <c r="M3650" t="b">
        <v>1</v>
      </c>
      <c r="N3650" s="15" t="s">
        <v>8306</v>
      </c>
      <c r="O3650" t="s">
        <v>8307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2">
        <v>41806.712893518517</v>
      </c>
      <c r="J3651" s="12">
        <v>41780.712893518517</v>
      </c>
      <c r="K3651" t="b">
        <v>0</v>
      </c>
      <c r="L3651">
        <v>8</v>
      </c>
      <c r="M3651" t="b">
        <v>1</v>
      </c>
      <c r="N3651" s="15" t="s">
        <v>8306</v>
      </c>
      <c r="O3651" t="s">
        <v>8307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2">
        <v>42402.478981481487</v>
      </c>
      <c r="J3652" s="12">
        <v>42381.478981481487</v>
      </c>
      <c r="K3652" t="b">
        <v>0</v>
      </c>
      <c r="L3652">
        <v>17</v>
      </c>
      <c r="M3652" t="b">
        <v>1</v>
      </c>
      <c r="N3652" s="15" t="s">
        <v>8306</v>
      </c>
      <c r="O3652" t="s">
        <v>8307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2">
        <v>41861.665972222225</v>
      </c>
      <c r="J3653" s="12">
        <v>41828.646319444444</v>
      </c>
      <c r="K3653" t="b">
        <v>0</v>
      </c>
      <c r="L3653">
        <v>9</v>
      </c>
      <c r="M3653" t="b">
        <v>1</v>
      </c>
      <c r="N3653" s="15" t="s">
        <v>8306</v>
      </c>
      <c r="O3653" t="s">
        <v>8307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2">
        <v>42607.165972222225</v>
      </c>
      <c r="J3654" s="12">
        <v>42596.644699074073</v>
      </c>
      <c r="K3654" t="b">
        <v>0</v>
      </c>
      <c r="L3654">
        <v>17</v>
      </c>
      <c r="M3654" t="b">
        <v>1</v>
      </c>
      <c r="N3654" s="15" t="s">
        <v>8306</v>
      </c>
      <c r="O3654" t="s">
        <v>8307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2">
        <v>42221.363506944443</v>
      </c>
      <c r="J3655" s="12">
        <v>42191.363506944443</v>
      </c>
      <c r="K3655" t="b">
        <v>0</v>
      </c>
      <c r="L3655">
        <v>33</v>
      </c>
      <c r="M3655" t="b">
        <v>1</v>
      </c>
      <c r="N3655" s="15" t="s">
        <v>8306</v>
      </c>
      <c r="O3655" t="s">
        <v>8307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2">
        <v>42463.708333333328</v>
      </c>
      <c r="J3656" s="12">
        <v>42440.416504629626</v>
      </c>
      <c r="K3656" t="b">
        <v>0</v>
      </c>
      <c r="L3656">
        <v>38</v>
      </c>
      <c r="M3656" t="b">
        <v>1</v>
      </c>
      <c r="N3656" s="15" t="s">
        <v>8306</v>
      </c>
      <c r="O3656" t="s">
        <v>8307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2">
        <v>42203.290972222225</v>
      </c>
      <c r="J3657" s="12">
        <v>42173.803217592591</v>
      </c>
      <c r="K3657" t="b">
        <v>0</v>
      </c>
      <c r="L3657">
        <v>79</v>
      </c>
      <c r="M3657" t="b">
        <v>1</v>
      </c>
      <c r="N3657" s="15" t="s">
        <v>8306</v>
      </c>
      <c r="O3657" t="s">
        <v>8307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2">
        <v>42767.957638888889</v>
      </c>
      <c r="J3658" s="12">
        <v>42737.910138888896</v>
      </c>
      <c r="K3658" t="b">
        <v>0</v>
      </c>
      <c r="L3658">
        <v>46</v>
      </c>
      <c r="M3658" t="b">
        <v>1</v>
      </c>
      <c r="N3658" s="15" t="s">
        <v>8306</v>
      </c>
      <c r="O3658" t="s">
        <v>8307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2">
        <v>42522.904166666667</v>
      </c>
      <c r="J3659" s="12">
        <v>42499.629849537043</v>
      </c>
      <c r="K3659" t="b">
        <v>0</v>
      </c>
      <c r="L3659">
        <v>20</v>
      </c>
      <c r="M3659" t="b">
        <v>1</v>
      </c>
      <c r="N3659" s="15" t="s">
        <v>8306</v>
      </c>
      <c r="O3659" t="s">
        <v>8307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2">
        <v>41822.165972222225</v>
      </c>
      <c r="J3660" s="12">
        <v>41775.858564814815</v>
      </c>
      <c r="K3660" t="b">
        <v>0</v>
      </c>
      <c r="L3660">
        <v>20</v>
      </c>
      <c r="M3660" t="b">
        <v>1</v>
      </c>
      <c r="N3660" s="15" t="s">
        <v>8306</v>
      </c>
      <c r="O3660" t="s">
        <v>8307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2">
        <v>42082.610416666663</v>
      </c>
      <c r="J3661" s="12">
        <v>42055.277199074073</v>
      </c>
      <c r="K3661" t="b">
        <v>0</v>
      </c>
      <c r="L3661">
        <v>13</v>
      </c>
      <c r="M3661" t="b">
        <v>1</v>
      </c>
      <c r="N3661" s="15" t="s">
        <v>8306</v>
      </c>
      <c r="O3661" t="s">
        <v>8307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2">
        <v>41996.881076388891</v>
      </c>
      <c r="J3662" s="12">
        <v>41971.881076388891</v>
      </c>
      <c r="K3662" t="b">
        <v>0</v>
      </c>
      <c r="L3662">
        <v>22</v>
      </c>
      <c r="M3662" t="b">
        <v>1</v>
      </c>
      <c r="N3662" s="15" t="s">
        <v>8306</v>
      </c>
      <c r="O3662" t="s">
        <v>8307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2">
        <v>42470.166666666672</v>
      </c>
      <c r="J3663" s="12">
        <v>42447.896666666667</v>
      </c>
      <c r="K3663" t="b">
        <v>0</v>
      </c>
      <c r="L3663">
        <v>36</v>
      </c>
      <c r="M3663" t="b">
        <v>1</v>
      </c>
      <c r="N3663" s="15" t="s">
        <v>8306</v>
      </c>
      <c r="O3663" t="s">
        <v>8307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2">
        <v>42094.178402777776</v>
      </c>
      <c r="J3664" s="12">
        <v>42064.220069444447</v>
      </c>
      <c r="K3664" t="b">
        <v>0</v>
      </c>
      <c r="L3664">
        <v>40</v>
      </c>
      <c r="M3664" t="b">
        <v>1</v>
      </c>
      <c r="N3664" s="15" t="s">
        <v>8306</v>
      </c>
      <c r="O3664" t="s">
        <v>8307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2">
        <v>42725.493402777778</v>
      </c>
      <c r="J3665" s="12">
        <v>42665.451736111107</v>
      </c>
      <c r="K3665" t="b">
        <v>0</v>
      </c>
      <c r="L3665">
        <v>9</v>
      </c>
      <c r="M3665" t="b">
        <v>1</v>
      </c>
      <c r="N3665" s="15" t="s">
        <v>8306</v>
      </c>
      <c r="O3665" t="s">
        <v>8307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2">
        <v>42537.248715277776</v>
      </c>
      <c r="J3666" s="12">
        <v>42523.248715277776</v>
      </c>
      <c r="K3666" t="b">
        <v>0</v>
      </c>
      <c r="L3666">
        <v>19</v>
      </c>
      <c r="M3666" t="b">
        <v>1</v>
      </c>
      <c r="N3666" s="15" t="s">
        <v>8306</v>
      </c>
      <c r="O3666" t="s">
        <v>8307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2">
        <v>42305.829166666663</v>
      </c>
      <c r="J3667" s="12">
        <v>42294.808124999996</v>
      </c>
      <c r="K3667" t="b">
        <v>0</v>
      </c>
      <c r="L3667">
        <v>14</v>
      </c>
      <c r="M3667" t="b">
        <v>1</v>
      </c>
      <c r="N3667" s="15" t="s">
        <v>8306</v>
      </c>
      <c r="O3667" t="s">
        <v>8307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2">
        <v>41844.291666666664</v>
      </c>
      <c r="J3668" s="12">
        <v>41822.90488425926</v>
      </c>
      <c r="K3668" t="b">
        <v>0</v>
      </c>
      <c r="L3668">
        <v>38</v>
      </c>
      <c r="M3668" t="b">
        <v>1</v>
      </c>
      <c r="N3668" s="15" t="s">
        <v>8306</v>
      </c>
      <c r="O3668" t="s">
        <v>8307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2">
        <v>42203.970127314817</v>
      </c>
      <c r="J3669" s="12">
        <v>42173.970127314817</v>
      </c>
      <c r="K3669" t="b">
        <v>0</v>
      </c>
      <c r="L3669">
        <v>58</v>
      </c>
      <c r="M3669" t="b">
        <v>1</v>
      </c>
      <c r="N3669" s="15" t="s">
        <v>8306</v>
      </c>
      <c r="O3669" t="s">
        <v>8307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2">
        <v>42208.772916666669</v>
      </c>
      <c r="J3670" s="12">
        <v>42185.556157407409</v>
      </c>
      <c r="K3670" t="b">
        <v>0</v>
      </c>
      <c r="L3670">
        <v>28</v>
      </c>
      <c r="M3670" t="b">
        <v>1</v>
      </c>
      <c r="N3670" s="15" t="s">
        <v>8306</v>
      </c>
      <c r="O3670" t="s">
        <v>8307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2">
        <v>42166.675196759257</v>
      </c>
      <c r="J3671" s="12">
        <v>42136.675196759257</v>
      </c>
      <c r="K3671" t="b">
        <v>0</v>
      </c>
      <c r="L3671">
        <v>17</v>
      </c>
      <c r="M3671" t="b">
        <v>1</v>
      </c>
      <c r="N3671" s="15" t="s">
        <v>8306</v>
      </c>
      <c r="O3671" t="s">
        <v>8307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2">
        <v>42155.958333333328</v>
      </c>
      <c r="J3672" s="12">
        <v>42142.514016203699</v>
      </c>
      <c r="K3672" t="b">
        <v>0</v>
      </c>
      <c r="L3672">
        <v>12</v>
      </c>
      <c r="M3672" t="b">
        <v>1</v>
      </c>
      <c r="N3672" s="15" t="s">
        <v>8306</v>
      </c>
      <c r="O3672" t="s">
        <v>8307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2">
        <v>41841.165972222225</v>
      </c>
      <c r="J3673" s="12">
        <v>41820.62809027778</v>
      </c>
      <c r="K3673" t="b">
        <v>0</v>
      </c>
      <c r="L3673">
        <v>40</v>
      </c>
      <c r="M3673" t="b">
        <v>1</v>
      </c>
      <c r="N3673" s="15" t="s">
        <v>8306</v>
      </c>
      <c r="O3673" t="s">
        <v>8307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2">
        <v>41908.946574074071</v>
      </c>
      <c r="J3674" s="12">
        <v>41878.946574074071</v>
      </c>
      <c r="K3674" t="b">
        <v>0</v>
      </c>
      <c r="L3674">
        <v>57</v>
      </c>
      <c r="M3674" t="b">
        <v>1</v>
      </c>
      <c r="N3674" s="15" t="s">
        <v>8306</v>
      </c>
      <c r="O3674" t="s">
        <v>8307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2">
        <v>41948.536111111112</v>
      </c>
      <c r="J3675" s="12">
        <v>41914.295104166667</v>
      </c>
      <c r="K3675" t="b">
        <v>0</v>
      </c>
      <c r="L3675">
        <v>114</v>
      </c>
      <c r="M3675" t="b">
        <v>1</v>
      </c>
      <c r="N3675" s="15" t="s">
        <v>8306</v>
      </c>
      <c r="O3675" t="s">
        <v>8307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2">
        <v>42616.873020833329</v>
      </c>
      <c r="J3676" s="12">
        <v>42556.873020833329</v>
      </c>
      <c r="K3676" t="b">
        <v>0</v>
      </c>
      <c r="L3676">
        <v>31</v>
      </c>
      <c r="M3676" t="b">
        <v>1</v>
      </c>
      <c r="N3676" s="15" t="s">
        <v>8306</v>
      </c>
      <c r="O3676" t="s">
        <v>8307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2">
        <v>42505.958333333328</v>
      </c>
      <c r="J3677" s="12">
        <v>42493.597013888888</v>
      </c>
      <c r="K3677" t="b">
        <v>0</v>
      </c>
      <c r="L3677">
        <v>3</v>
      </c>
      <c r="M3677" t="b">
        <v>1</v>
      </c>
      <c r="N3677" s="15" t="s">
        <v>8306</v>
      </c>
      <c r="O3677" t="s">
        <v>8307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2">
        <v>41894.815787037034</v>
      </c>
      <c r="J3678" s="12">
        <v>41876.815787037034</v>
      </c>
      <c r="K3678" t="b">
        <v>0</v>
      </c>
      <c r="L3678">
        <v>16</v>
      </c>
      <c r="M3678" t="b">
        <v>1</v>
      </c>
      <c r="N3678" s="15" t="s">
        <v>8306</v>
      </c>
      <c r="O3678" t="s">
        <v>8307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2">
        <v>41823.165972222225</v>
      </c>
      <c r="J3679" s="12">
        <v>41802.574282407404</v>
      </c>
      <c r="K3679" t="b">
        <v>0</v>
      </c>
      <c r="L3679">
        <v>199</v>
      </c>
      <c r="M3679" t="b">
        <v>1</v>
      </c>
      <c r="N3679" s="15" t="s">
        <v>8306</v>
      </c>
      <c r="O3679" t="s">
        <v>8307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2">
        <v>42155.531226851846</v>
      </c>
      <c r="J3680" s="12">
        <v>42120.531226851846</v>
      </c>
      <c r="K3680" t="b">
        <v>0</v>
      </c>
      <c r="L3680">
        <v>31</v>
      </c>
      <c r="M3680" t="b">
        <v>1</v>
      </c>
      <c r="N3680" s="15" t="s">
        <v>8306</v>
      </c>
      <c r="O3680" t="s">
        <v>8307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2">
        <v>41821.207638888889</v>
      </c>
      <c r="J3681" s="12">
        <v>41786.761354166665</v>
      </c>
      <c r="K3681" t="b">
        <v>0</v>
      </c>
      <c r="L3681">
        <v>30</v>
      </c>
      <c r="M3681" t="b">
        <v>1</v>
      </c>
      <c r="N3681" s="15" t="s">
        <v>8306</v>
      </c>
      <c r="O3681" t="s">
        <v>8307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2">
        <v>42648.454097222217</v>
      </c>
      <c r="J3682" s="12">
        <v>42627.454097222217</v>
      </c>
      <c r="K3682" t="b">
        <v>0</v>
      </c>
      <c r="L3682">
        <v>34</v>
      </c>
      <c r="M3682" t="b">
        <v>1</v>
      </c>
      <c r="N3682" s="15" t="s">
        <v>8306</v>
      </c>
      <c r="O3682" t="s">
        <v>8307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2">
        <v>42384.651504629626</v>
      </c>
      <c r="J3683" s="12">
        <v>42374.651504629626</v>
      </c>
      <c r="K3683" t="b">
        <v>0</v>
      </c>
      <c r="L3683">
        <v>18</v>
      </c>
      <c r="M3683" t="b">
        <v>1</v>
      </c>
      <c r="N3683" s="15" t="s">
        <v>8306</v>
      </c>
      <c r="O3683" t="s">
        <v>8307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2">
        <v>41806.290972222225</v>
      </c>
      <c r="J3684" s="12">
        <v>41772.685393518521</v>
      </c>
      <c r="K3684" t="b">
        <v>0</v>
      </c>
      <c r="L3684">
        <v>67</v>
      </c>
      <c r="M3684" t="b">
        <v>1</v>
      </c>
      <c r="N3684" s="15" t="s">
        <v>8306</v>
      </c>
      <c r="O3684" t="s">
        <v>8307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2">
        <v>42663.116851851853</v>
      </c>
      <c r="J3685" s="12">
        <v>42633.116851851853</v>
      </c>
      <c r="K3685" t="b">
        <v>0</v>
      </c>
      <c r="L3685">
        <v>66</v>
      </c>
      <c r="M3685" t="b">
        <v>1</v>
      </c>
      <c r="N3685" s="15" t="s">
        <v>8306</v>
      </c>
      <c r="O3685" t="s">
        <v>8307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2">
        <v>42249.180393518516</v>
      </c>
      <c r="J3686" s="12">
        <v>42219.180393518516</v>
      </c>
      <c r="K3686" t="b">
        <v>0</v>
      </c>
      <c r="L3686">
        <v>23</v>
      </c>
      <c r="M3686" t="b">
        <v>1</v>
      </c>
      <c r="N3686" s="15" t="s">
        <v>8306</v>
      </c>
      <c r="O3686" t="s">
        <v>8307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2">
        <v>41778.875</v>
      </c>
      <c r="J3687" s="12">
        <v>41753.593275462961</v>
      </c>
      <c r="K3687" t="b">
        <v>0</v>
      </c>
      <c r="L3687">
        <v>126</v>
      </c>
      <c r="M3687" t="b">
        <v>1</v>
      </c>
      <c r="N3687" s="15" t="s">
        <v>8306</v>
      </c>
      <c r="O3687" t="s">
        <v>8307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2">
        <v>42245.165972222225</v>
      </c>
      <c r="J3688" s="12">
        <v>42230.662731481483</v>
      </c>
      <c r="K3688" t="b">
        <v>0</v>
      </c>
      <c r="L3688">
        <v>6</v>
      </c>
      <c r="M3688" t="b">
        <v>1</v>
      </c>
      <c r="N3688" s="15" t="s">
        <v>8306</v>
      </c>
      <c r="O3688" t="s">
        <v>8307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2">
        <v>41817.218229166669</v>
      </c>
      <c r="J3689" s="12">
        <v>41787.218229166669</v>
      </c>
      <c r="K3689" t="b">
        <v>0</v>
      </c>
      <c r="L3689">
        <v>25</v>
      </c>
      <c r="M3689" t="b">
        <v>1</v>
      </c>
      <c r="N3689" s="15" t="s">
        <v>8306</v>
      </c>
      <c r="O3689" t="s">
        <v>8307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2">
        <v>41859.787083333329</v>
      </c>
      <c r="J3690" s="12">
        <v>41829.787083333329</v>
      </c>
      <c r="K3690" t="b">
        <v>0</v>
      </c>
      <c r="L3690">
        <v>39</v>
      </c>
      <c r="M3690" t="b">
        <v>1</v>
      </c>
      <c r="N3690" s="15" t="s">
        <v>8306</v>
      </c>
      <c r="O3690" t="s">
        <v>8307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2">
        <v>42176.934027777781</v>
      </c>
      <c r="J3691" s="12">
        <v>42147.826840277776</v>
      </c>
      <c r="K3691" t="b">
        <v>0</v>
      </c>
      <c r="L3691">
        <v>62</v>
      </c>
      <c r="M3691" t="b">
        <v>1</v>
      </c>
      <c r="N3691" s="15" t="s">
        <v>8306</v>
      </c>
      <c r="O3691" t="s">
        <v>8307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2">
        <v>41970.639849537038</v>
      </c>
      <c r="J3692" s="12">
        <v>41940.598182870373</v>
      </c>
      <c r="K3692" t="b">
        <v>0</v>
      </c>
      <c r="L3692">
        <v>31</v>
      </c>
      <c r="M3692" t="b">
        <v>1</v>
      </c>
      <c r="N3692" s="15" t="s">
        <v>8306</v>
      </c>
      <c r="O3692" t="s">
        <v>8307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2">
        <v>42065.207638888889</v>
      </c>
      <c r="J3693" s="12">
        <v>42020.700567129628</v>
      </c>
      <c r="K3693" t="b">
        <v>0</v>
      </c>
      <c r="L3693">
        <v>274</v>
      </c>
      <c r="M3693" t="b">
        <v>1</v>
      </c>
      <c r="N3693" s="15" t="s">
        <v>8306</v>
      </c>
      <c r="O3693" t="s">
        <v>8307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2">
        <v>41901</v>
      </c>
      <c r="J3694" s="12">
        <v>41891.96503472222</v>
      </c>
      <c r="K3694" t="b">
        <v>0</v>
      </c>
      <c r="L3694">
        <v>17</v>
      </c>
      <c r="M3694" t="b">
        <v>1</v>
      </c>
      <c r="N3694" s="15" t="s">
        <v>8306</v>
      </c>
      <c r="O3694" t="s">
        <v>8307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2">
        <v>42338.9375</v>
      </c>
      <c r="J3695" s="12">
        <v>42309.191307870366</v>
      </c>
      <c r="K3695" t="b">
        <v>0</v>
      </c>
      <c r="L3695">
        <v>14</v>
      </c>
      <c r="M3695" t="b">
        <v>1</v>
      </c>
      <c r="N3695" s="15" t="s">
        <v>8306</v>
      </c>
      <c r="O3695" t="s">
        <v>8307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2">
        <v>42527.083333333328</v>
      </c>
      <c r="J3696" s="12">
        <v>42490.133877314816</v>
      </c>
      <c r="K3696" t="b">
        <v>0</v>
      </c>
      <c r="L3696">
        <v>60</v>
      </c>
      <c r="M3696" t="b">
        <v>1</v>
      </c>
      <c r="N3696" s="15" t="s">
        <v>8306</v>
      </c>
      <c r="O3696" t="s">
        <v>8307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2">
        <v>42015.870486111111</v>
      </c>
      <c r="J3697" s="12">
        <v>41995.870486111111</v>
      </c>
      <c r="K3697" t="b">
        <v>0</v>
      </c>
      <c r="L3697">
        <v>33</v>
      </c>
      <c r="M3697" t="b">
        <v>1</v>
      </c>
      <c r="N3697" s="15" t="s">
        <v>8306</v>
      </c>
      <c r="O3697" t="s">
        <v>8307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2">
        <v>42048.617083333331</v>
      </c>
      <c r="J3698" s="12">
        <v>41988.617083333331</v>
      </c>
      <c r="K3698" t="b">
        <v>0</v>
      </c>
      <c r="L3698">
        <v>78</v>
      </c>
      <c r="M3698" t="b">
        <v>1</v>
      </c>
      <c r="N3698" s="15" t="s">
        <v>8306</v>
      </c>
      <c r="O3698" t="s">
        <v>8307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2">
        <v>42500.465833333335</v>
      </c>
      <c r="J3699" s="12">
        <v>42479.465833333335</v>
      </c>
      <c r="K3699" t="b">
        <v>0</v>
      </c>
      <c r="L3699">
        <v>30</v>
      </c>
      <c r="M3699" t="b">
        <v>1</v>
      </c>
      <c r="N3699" s="15" t="s">
        <v>8306</v>
      </c>
      <c r="O3699" t="s">
        <v>8307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2">
        <v>42431.806562500002</v>
      </c>
      <c r="J3700" s="12">
        <v>42401.806562500002</v>
      </c>
      <c r="K3700" t="b">
        <v>0</v>
      </c>
      <c r="L3700">
        <v>136</v>
      </c>
      <c r="M3700" t="b">
        <v>1</v>
      </c>
      <c r="N3700" s="15" t="s">
        <v>8306</v>
      </c>
      <c r="O3700" t="s">
        <v>8307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2">
        <v>41927.602037037039</v>
      </c>
      <c r="J3701" s="12">
        <v>41897.602037037039</v>
      </c>
      <c r="K3701" t="b">
        <v>0</v>
      </c>
      <c r="L3701">
        <v>40</v>
      </c>
      <c r="M3701" t="b">
        <v>1</v>
      </c>
      <c r="N3701" s="15" t="s">
        <v>8306</v>
      </c>
      <c r="O3701" t="s">
        <v>8307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2">
        <v>41912.666666666664</v>
      </c>
      <c r="J3702" s="12">
        <v>41882.585648148146</v>
      </c>
      <c r="K3702" t="b">
        <v>0</v>
      </c>
      <c r="L3702">
        <v>18</v>
      </c>
      <c r="M3702" t="b">
        <v>1</v>
      </c>
      <c r="N3702" s="15" t="s">
        <v>8306</v>
      </c>
      <c r="O3702" t="s">
        <v>8307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2">
        <v>42159.541585648149</v>
      </c>
      <c r="J3703" s="12">
        <v>42129.541585648149</v>
      </c>
      <c r="K3703" t="b">
        <v>0</v>
      </c>
      <c r="L3703">
        <v>39</v>
      </c>
      <c r="M3703" t="b">
        <v>1</v>
      </c>
      <c r="N3703" s="15" t="s">
        <v>8306</v>
      </c>
      <c r="O3703" t="s">
        <v>8307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2">
        <v>42561.957638888889</v>
      </c>
      <c r="J3704" s="12">
        <v>42524.53800925926</v>
      </c>
      <c r="K3704" t="b">
        <v>0</v>
      </c>
      <c r="L3704">
        <v>21</v>
      </c>
      <c r="M3704" t="b">
        <v>1</v>
      </c>
      <c r="N3704" s="15" t="s">
        <v>8306</v>
      </c>
      <c r="O3704" t="s">
        <v>8307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2">
        <v>42595.290972222225</v>
      </c>
      <c r="J3705" s="12">
        <v>42556.504490740743</v>
      </c>
      <c r="K3705" t="b">
        <v>0</v>
      </c>
      <c r="L3705">
        <v>30</v>
      </c>
      <c r="M3705" t="b">
        <v>1</v>
      </c>
      <c r="N3705" s="15" t="s">
        <v>8306</v>
      </c>
      <c r="O3705" t="s">
        <v>8307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2">
        <v>42521.689745370371</v>
      </c>
      <c r="J3706" s="12">
        <v>42461.689745370371</v>
      </c>
      <c r="K3706" t="b">
        <v>0</v>
      </c>
      <c r="L3706">
        <v>27</v>
      </c>
      <c r="M3706" t="b">
        <v>1</v>
      </c>
      <c r="N3706" s="15" t="s">
        <v>8306</v>
      </c>
      <c r="O3706" t="s">
        <v>8307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2">
        <v>41813.75</v>
      </c>
      <c r="J3707" s="12">
        <v>41792.542986111112</v>
      </c>
      <c r="K3707" t="b">
        <v>0</v>
      </c>
      <c r="L3707">
        <v>35</v>
      </c>
      <c r="M3707" t="b">
        <v>1</v>
      </c>
      <c r="N3707" s="15" t="s">
        <v>8306</v>
      </c>
      <c r="O3707" t="s">
        <v>8307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2">
        <v>41894.913761574076</v>
      </c>
      <c r="J3708" s="12">
        <v>41879.913761574076</v>
      </c>
      <c r="K3708" t="b">
        <v>0</v>
      </c>
      <c r="L3708">
        <v>13</v>
      </c>
      <c r="M3708" t="b">
        <v>1</v>
      </c>
      <c r="N3708" s="15" t="s">
        <v>8306</v>
      </c>
      <c r="O3708" t="s">
        <v>8307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2">
        <v>42573.226388888885</v>
      </c>
      <c r="J3709" s="12">
        <v>42552.048356481479</v>
      </c>
      <c r="K3709" t="b">
        <v>0</v>
      </c>
      <c r="L3709">
        <v>23</v>
      </c>
      <c r="M3709" t="b">
        <v>1</v>
      </c>
      <c r="N3709" s="15" t="s">
        <v>8306</v>
      </c>
      <c r="O3709" t="s">
        <v>8307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2">
        <v>41824.142199074071</v>
      </c>
      <c r="J3710" s="12">
        <v>41810.142199074071</v>
      </c>
      <c r="K3710" t="b">
        <v>0</v>
      </c>
      <c r="L3710">
        <v>39</v>
      </c>
      <c r="M3710" t="b">
        <v>1</v>
      </c>
      <c r="N3710" s="15" t="s">
        <v>8306</v>
      </c>
      <c r="O3710" t="s">
        <v>8307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2">
        <v>41815.707708333335</v>
      </c>
      <c r="J3711" s="12">
        <v>41785.707708333335</v>
      </c>
      <c r="K3711" t="b">
        <v>0</v>
      </c>
      <c r="L3711">
        <v>35</v>
      </c>
      <c r="M3711" t="b">
        <v>1</v>
      </c>
      <c r="N3711" s="15" t="s">
        <v>8306</v>
      </c>
      <c r="O3711" t="s">
        <v>8307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2">
        <v>42097.576249999998</v>
      </c>
      <c r="J3712" s="12">
        <v>42072.576249999998</v>
      </c>
      <c r="K3712" t="b">
        <v>0</v>
      </c>
      <c r="L3712">
        <v>27</v>
      </c>
      <c r="M3712" t="b">
        <v>1</v>
      </c>
      <c r="N3712" s="15" t="s">
        <v>8306</v>
      </c>
      <c r="O3712" t="s">
        <v>8307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2">
        <v>41805.666666666664</v>
      </c>
      <c r="J3713" s="12">
        <v>41779.724224537036</v>
      </c>
      <c r="K3713" t="b">
        <v>0</v>
      </c>
      <c r="L3713">
        <v>21</v>
      </c>
      <c r="M3713" t="b">
        <v>1</v>
      </c>
      <c r="N3713" s="15" t="s">
        <v>8306</v>
      </c>
      <c r="O3713" t="s">
        <v>8307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2">
        <v>42155.290972222225</v>
      </c>
      <c r="J3714" s="12">
        <v>42134.172071759262</v>
      </c>
      <c r="K3714" t="b">
        <v>0</v>
      </c>
      <c r="L3714">
        <v>104</v>
      </c>
      <c r="M3714" t="b">
        <v>1</v>
      </c>
      <c r="N3714" s="15" t="s">
        <v>8306</v>
      </c>
      <c r="O3714" t="s">
        <v>8307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2">
        <v>42525.738032407404</v>
      </c>
      <c r="J3715" s="12">
        <v>42505.738032407404</v>
      </c>
      <c r="K3715" t="b">
        <v>0</v>
      </c>
      <c r="L3715">
        <v>19</v>
      </c>
      <c r="M3715" t="b">
        <v>1</v>
      </c>
      <c r="N3715" s="15" t="s">
        <v>8306</v>
      </c>
      <c r="O3715" t="s">
        <v>8307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2">
        <v>42150.165972222225</v>
      </c>
      <c r="J3716" s="12">
        <v>42118.556331018524</v>
      </c>
      <c r="K3716" t="b">
        <v>0</v>
      </c>
      <c r="L3716">
        <v>97</v>
      </c>
      <c r="M3716" t="b">
        <v>1</v>
      </c>
      <c r="N3716" s="15" t="s">
        <v>8306</v>
      </c>
      <c r="O3716" t="s">
        <v>8307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2">
        <v>42094.536111111112</v>
      </c>
      <c r="J3717" s="12">
        <v>42036.995590277773</v>
      </c>
      <c r="K3717" t="b">
        <v>0</v>
      </c>
      <c r="L3717">
        <v>27</v>
      </c>
      <c r="M3717" t="b">
        <v>1</v>
      </c>
      <c r="N3717" s="15" t="s">
        <v>8306</v>
      </c>
      <c r="O3717" t="s">
        <v>8307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2">
        <v>42390.887835648144</v>
      </c>
      <c r="J3718" s="12">
        <v>42360.887835648144</v>
      </c>
      <c r="K3718" t="b">
        <v>0</v>
      </c>
      <c r="L3718">
        <v>24</v>
      </c>
      <c r="M3718" t="b">
        <v>1</v>
      </c>
      <c r="N3718" s="15" t="s">
        <v>8306</v>
      </c>
      <c r="O3718" t="s">
        <v>8307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2">
        <v>42133.866307870368</v>
      </c>
      <c r="J3719" s="12">
        <v>42102.866307870368</v>
      </c>
      <c r="K3719" t="b">
        <v>0</v>
      </c>
      <c r="L3719">
        <v>13</v>
      </c>
      <c r="M3719" t="b">
        <v>1</v>
      </c>
      <c r="N3719" s="15" t="s">
        <v>8306</v>
      </c>
      <c r="O3719" t="s">
        <v>8307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2">
        <v>42062.716145833328</v>
      </c>
      <c r="J3720" s="12">
        <v>42032.716145833328</v>
      </c>
      <c r="K3720" t="b">
        <v>0</v>
      </c>
      <c r="L3720">
        <v>46</v>
      </c>
      <c r="M3720" t="b">
        <v>1</v>
      </c>
      <c r="N3720" s="15" t="s">
        <v>8306</v>
      </c>
      <c r="O3720" t="s">
        <v>8307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2">
        <v>42177.729930555557</v>
      </c>
      <c r="J3721" s="12">
        <v>42147.729930555557</v>
      </c>
      <c r="K3721" t="b">
        <v>0</v>
      </c>
      <c r="L3721">
        <v>4</v>
      </c>
      <c r="M3721" t="b">
        <v>1</v>
      </c>
      <c r="N3721" s="15" t="s">
        <v>8306</v>
      </c>
      <c r="O3721" t="s">
        <v>8307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2">
        <v>42187.993125000001</v>
      </c>
      <c r="J3722" s="12">
        <v>42165.993125000001</v>
      </c>
      <c r="K3722" t="b">
        <v>0</v>
      </c>
      <c r="L3722">
        <v>40</v>
      </c>
      <c r="M3722" t="b">
        <v>1</v>
      </c>
      <c r="N3722" s="15" t="s">
        <v>8306</v>
      </c>
      <c r="O3722" t="s">
        <v>8307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2">
        <v>41948.977824074071</v>
      </c>
      <c r="J3723" s="12">
        <v>41927.936157407406</v>
      </c>
      <c r="K3723" t="b">
        <v>0</v>
      </c>
      <c r="L3723">
        <v>44</v>
      </c>
      <c r="M3723" t="b">
        <v>1</v>
      </c>
      <c r="N3723" s="15" t="s">
        <v>8306</v>
      </c>
      <c r="O3723" t="s">
        <v>8307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2">
        <v>42411.957638888889</v>
      </c>
      <c r="J3724" s="12">
        <v>42381.671840277777</v>
      </c>
      <c r="K3724" t="b">
        <v>0</v>
      </c>
      <c r="L3724">
        <v>35</v>
      </c>
      <c r="M3724" t="b">
        <v>1</v>
      </c>
      <c r="N3724" s="15" t="s">
        <v>8306</v>
      </c>
      <c r="O3724" t="s">
        <v>8307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2">
        <v>41973.794699074075</v>
      </c>
      <c r="J3725" s="12">
        <v>41943.753032407411</v>
      </c>
      <c r="K3725" t="b">
        <v>0</v>
      </c>
      <c r="L3725">
        <v>63</v>
      </c>
      <c r="M3725" t="b">
        <v>1</v>
      </c>
      <c r="N3725" s="15" t="s">
        <v>8306</v>
      </c>
      <c r="O3725" t="s">
        <v>8307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2">
        <v>42494.958333333328</v>
      </c>
      <c r="J3726" s="12">
        <v>42465.491435185191</v>
      </c>
      <c r="K3726" t="b">
        <v>0</v>
      </c>
      <c r="L3726">
        <v>89</v>
      </c>
      <c r="M3726" t="b">
        <v>1</v>
      </c>
      <c r="N3726" s="15" t="s">
        <v>8306</v>
      </c>
      <c r="O3726" t="s">
        <v>8307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2">
        <v>42418.895833333328</v>
      </c>
      <c r="J3727" s="12">
        <v>42401.945219907408</v>
      </c>
      <c r="K3727" t="b">
        <v>0</v>
      </c>
      <c r="L3727">
        <v>15</v>
      </c>
      <c r="M3727" t="b">
        <v>1</v>
      </c>
      <c r="N3727" s="15" t="s">
        <v>8306</v>
      </c>
      <c r="O3727" t="s">
        <v>8307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2">
        <v>42489.875</v>
      </c>
      <c r="J3728" s="12">
        <v>42462.140868055561</v>
      </c>
      <c r="K3728" t="b">
        <v>0</v>
      </c>
      <c r="L3728">
        <v>46</v>
      </c>
      <c r="M3728" t="b">
        <v>1</v>
      </c>
      <c r="N3728" s="15" t="s">
        <v>8306</v>
      </c>
      <c r="O3728" t="s">
        <v>8307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2">
        <v>42663.204861111109</v>
      </c>
      <c r="J3729" s="12">
        <v>42632.348310185189</v>
      </c>
      <c r="K3729" t="b">
        <v>0</v>
      </c>
      <c r="L3729">
        <v>33</v>
      </c>
      <c r="M3729" t="b">
        <v>1</v>
      </c>
      <c r="N3729" s="15" t="s">
        <v>8306</v>
      </c>
      <c r="O3729" t="s">
        <v>8307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2">
        <v>42235.171018518522</v>
      </c>
      <c r="J3730" s="12">
        <v>42205.171018518522</v>
      </c>
      <c r="K3730" t="b">
        <v>0</v>
      </c>
      <c r="L3730">
        <v>31</v>
      </c>
      <c r="M3730" t="b">
        <v>0</v>
      </c>
      <c r="N3730" s="15" t="s">
        <v>8306</v>
      </c>
      <c r="O3730" t="s">
        <v>8307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2">
        <v>42086.16333333333</v>
      </c>
      <c r="J3731" s="12">
        <v>42041.205000000002</v>
      </c>
      <c r="K3731" t="b">
        <v>0</v>
      </c>
      <c r="L3731">
        <v>5</v>
      </c>
      <c r="M3731" t="b">
        <v>0</v>
      </c>
      <c r="N3731" s="15" t="s">
        <v>8306</v>
      </c>
      <c r="O3731" t="s">
        <v>8307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2">
        <v>42233.677766203706</v>
      </c>
      <c r="J3732" s="12">
        <v>42203.677766203706</v>
      </c>
      <c r="K3732" t="b">
        <v>0</v>
      </c>
      <c r="L3732">
        <v>1</v>
      </c>
      <c r="M3732" t="b">
        <v>0</v>
      </c>
      <c r="N3732" s="15" t="s">
        <v>8306</v>
      </c>
      <c r="O3732" t="s">
        <v>8307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2">
        <v>42014.140972222223</v>
      </c>
      <c r="J3733" s="12">
        <v>41983.752847222218</v>
      </c>
      <c r="K3733" t="b">
        <v>0</v>
      </c>
      <c r="L3733">
        <v>12</v>
      </c>
      <c r="M3733" t="b">
        <v>0</v>
      </c>
      <c r="N3733" s="15" t="s">
        <v>8306</v>
      </c>
      <c r="O3733" t="s">
        <v>8307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2">
        <v>42028.5</v>
      </c>
      <c r="J3734" s="12">
        <v>41968.677465277782</v>
      </c>
      <c r="K3734" t="b">
        <v>0</v>
      </c>
      <c r="L3734">
        <v>4</v>
      </c>
      <c r="M3734" t="b">
        <v>0</v>
      </c>
      <c r="N3734" s="15" t="s">
        <v>8306</v>
      </c>
      <c r="O3734" t="s">
        <v>8307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2">
        <v>42112.9375</v>
      </c>
      <c r="J3735" s="12">
        <v>42103.024398148147</v>
      </c>
      <c r="K3735" t="b">
        <v>0</v>
      </c>
      <c r="L3735">
        <v>0</v>
      </c>
      <c r="M3735" t="b">
        <v>0</v>
      </c>
      <c r="N3735" s="15" t="s">
        <v>8306</v>
      </c>
      <c r="O3735" t="s">
        <v>8307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2">
        <v>42149.901574074072</v>
      </c>
      <c r="J3736" s="12">
        <v>42089.901574074072</v>
      </c>
      <c r="K3736" t="b">
        <v>0</v>
      </c>
      <c r="L3736">
        <v>7</v>
      </c>
      <c r="M3736" t="b">
        <v>0</v>
      </c>
      <c r="N3736" s="15" t="s">
        <v>8306</v>
      </c>
      <c r="O3736" t="s">
        <v>8307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2">
        <v>42152.693159722221</v>
      </c>
      <c r="J3737" s="12">
        <v>42122.693159722221</v>
      </c>
      <c r="K3737" t="b">
        <v>0</v>
      </c>
      <c r="L3737">
        <v>2</v>
      </c>
      <c r="M3737" t="b">
        <v>0</v>
      </c>
      <c r="N3737" s="15" t="s">
        <v>8306</v>
      </c>
      <c r="O3737" t="s">
        <v>8307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2">
        <v>42086.75</v>
      </c>
      <c r="J3738" s="12">
        <v>42048.711724537032</v>
      </c>
      <c r="K3738" t="b">
        <v>0</v>
      </c>
      <c r="L3738">
        <v>1</v>
      </c>
      <c r="M3738" t="b">
        <v>0</v>
      </c>
      <c r="N3738" s="15" t="s">
        <v>8306</v>
      </c>
      <c r="O3738" t="s">
        <v>8307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2">
        <v>42320.290972222225</v>
      </c>
      <c r="J3739" s="12">
        <v>42297.691006944442</v>
      </c>
      <c r="K3739" t="b">
        <v>0</v>
      </c>
      <c r="L3739">
        <v>4</v>
      </c>
      <c r="M3739" t="b">
        <v>0</v>
      </c>
      <c r="N3739" s="15" t="s">
        <v>8306</v>
      </c>
      <c r="O3739" t="s">
        <v>8307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2">
        <v>41835.916666666664</v>
      </c>
      <c r="J3740" s="12">
        <v>41813.938715277778</v>
      </c>
      <c r="K3740" t="b">
        <v>0</v>
      </c>
      <c r="L3740">
        <v>6</v>
      </c>
      <c r="M3740" t="b">
        <v>0</v>
      </c>
      <c r="N3740" s="15" t="s">
        <v>8306</v>
      </c>
      <c r="O3740" t="s">
        <v>8307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2">
        <v>42568.449861111112</v>
      </c>
      <c r="J3741" s="12">
        <v>42548.449861111112</v>
      </c>
      <c r="K3741" t="b">
        <v>0</v>
      </c>
      <c r="L3741">
        <v>8</v>
      </c>
      <c r="M3741" t="b">
        <v>0</v>
      </c>
      <c r="N3741" s="15" t="s">
        <v>8306</v>
      </c>
      <c r="O3741" t="s">
        <v>8307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2">
        <v>41863.079143518517</v>
      </c>
      <c r="J3742" s="12">
        <v>41833.089756944442</v>
      </c>
      <c r="K3742" t="b">
        <v>0</v>
      </c>
      <c r="L3742">
        <v>14</v>
      </c>
      <c r="M3742" t="b">
        <v>0</v>
      </c>
      <c r="N3742" s="15" t="s">
        <v>8306</v>
      </c>
      <c r="O3742" t="s">
        <v>8307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2">
        <v>42355.920717592591</v>
      </c>
      <c r="J3743" s="12">
        <v>42325.920717592591</v>
      </c>
      <c r="K3743" t="b">
        <v>0</v>
      </c>
      <c r="L3743">
        <v>0</v>
      </c>
      <c r="M3743" t="b">
        <v>0</v>
      </c>
      <c r="N3743" s="15" t="s">
        <v>8306</v>
      </c>
      <c r="O3743" t="s">
        <v>8307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2">
        <v>41888.214629629627</v>
      </c>
      <c r="J3744" s="12">
        <v>41858.214629629627</v>
      </c>
      <c r="K3744" t="b">
        <v>0</v>
      </c>
      <c r="L3744">
        <v>4</v>
      </c>
      <c r="M3744" t="b">
        <v>0</v>
      </c>
      <c r="N3744" s="15" t="s">
        <v>8306</v>
      </c>
      <c r="O3744" t="s">
        <v>8307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2">
        <v>41823.710231481484</v>
      </c>
      <c r="J3745" s="12">
        <v>41793.710231481484</v>
      </c>
      <c r="K3745" t="b">
        <v>0</v>
      </c>
      <c r="L3745">
        <v>0</v>
      </c>
      <c r="M3745" t="b">
        <v>0</v>
      </c>
      <c r="N3745" s="15" t="s">
        <v>8306</v>
      </c>
      <c r="O3745" t="s">
        <v>8307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2">
        <v>41825.165972222225</v>
      </c>
      <c r="J3746" s="12">
        <v>41793.814259259263</v>
      </c>
      <c r="K3746" t="b">
        <v>0</v>
      </c>
      <c r="L3746">
        <v>0</v>
      </c>
      <c r="M3746" t="b">
        <v>0</v>
      </c>
      <c r="N3746" s="15" t="s">
        <v>8306</v>
      </c>
      <c r="O3746" t="s">
        <v>8307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2">
        <v>41861.697939814818</v>
      </c>
      <c r="J3747" s="12">
        <v>41831.697939814818</v>
      </c>
      <c r="K3747" t="b">
        <v>0</v>
      </c>
      <c r="L3747">
        <v>1</v>
      </c>
      <c r="M3747" t="b">
        <v>0</v>
      </c>
      <c r="N3747" s="15" t="s">
        <v>8306</v>
      </c>
      <c r="O3747" t="s">
        <v>8307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2">
        <v>42651.389340277776</v>
      </c>
      <c r="J3748" s="12">
        <v>42621.389340277776</v>
      </c>
      <c r="K3748" t="b">
        <v>0</v>
      </c>
      <c r="L3748">
        <v>1</v>
      </c>
      <c r="M3748" t="b">
        <v>0</v>
      </c>
      <c r="N3748" s="15" t="s">
        <v>8306</v>
      </c>
      <c r="O3748" t="s">
        <v>8307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2">
        <v>42190.957638888889</v>
      </c>
      <c r="J3749" s="12">
        <v>42164.299722222218</v>
      </c>
      <c r="K3749" t="b">
        <v>0</v>
      </c>
      <c r="L3749">
        <v>1</v>
      </c>
      <c r="M3749" t="b">
        <v>0</v>
      </c>
      <c r="N3749" s="15" t="s">
        <v>8306</v>
      </c>
      <c r="O3749" t="s">
        <v>8307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2">
        <v>42416.249305555553</v>
      </c>
      <c r="J3750" s="12">
        <v>42395.706435185188</v>
      </c>
      <c r="K3750" t="b">
        <v>0</v>
      </c>
      <c r="L3750">
        <v>52</v>
      </c>
      <c r="M3750" t="b">
        <v>1</v>
      </c>
      <c r="N3750" s="15" t="s">
        <v>8306</v>
      </c>
      <c r="O3750" t="s">
        <v>8348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2">
        <v>42489.165972222225</v>
      </c>
      <c r="J3751" s="12">
        <v>42458.127175925925</v>
      </c>
      <c r="K3751" t="b">
        <v>0</v>
      </c>
      <c r="L3751">
        <v>7</v>
      </c>
      <c r="M3751" t="b">
        <v>1</v>
      </c>
      <c r="N3751" s="15" t="s">
        <v>8306</v>
      </c>
      <c r="O3751" t="s">
        <v>8348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2">
        <v>42045.332638888889</v>
      </c>
      <c r="J3752" s="12">
        <v>42016.981574074074</v>
      </c>
      <c r="K3752" t="b">
        <v>0</v>
      </c>
      <c r="L3752">
        <v>28</v>
      </c>
      <c r="M3752" t="b">
        <v>1</v>
      </c>
      <c r="N3752" s="15" t="s">
        <v>8306</v>
      </c>
      <c r="O3752" t="s">
        <v>8348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2">
        <v>42462.993900462956</v>
      </c>
      <c r="J3753" s="12">
        <v>42403.035567129627</v>
      </c>
      <c r="K3753" t="b">
        <v>0</v>
      </c>
      <c r="L3753">
        <v>11</v>
      </c>
      <c r="M3753" t="b">
        <v>1</v>
      </c>
      <c r="N3753" s="15" t="s">
        <v>8306</v>
      </c>
      <c r="O3753" t="s">
        <v>8348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2">
        <v>42659.875</v>
      </c>
      <c r="J3754" s="12">
        <v>42619.802488425921</v>
      </c>
      <c r="K3754" t="b">
        <v>0</v>
      </c>
      <c r="L3754">
        <v>15</v>
      </c>
      <c r="M3754" t="b">
        <v>1</v>
      </c>
      <c r="N3754" s="15" t="s">
        <v>8306</v>
      </c>
      <c r="O3754" t="s">
        <v>8348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2">
        <v>42158</v>
      </c>
      <c r="J3755" s="12">
        <v>42128.824074074073</v>
      </c>
      <c r="K3755" t="b">
        <v>0</v>
      </c>
      <c r="L3755">
        <v>30</v>
      </c>
      <c r="M3755" t="b">
        <v>1</v>
      </c>
      <c r="N3755" s="15" t="s">
        <v>8306</v>
      </c>
      <c r="O3755" t="s">
        <v>8348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2">
        <v>41846.207638888889</v>
      </c>
      <c r="J3756" s="12">
        <v>41808.881215277775</v>
      </c>
      <c r="K3756" t="b">
        <v>0</v>
      </c>
      <c r="L3756">
        <v>27</v>
      </c>
      <c r="M3756" t="b">
        <v>1</v>
      </c>
      <c r="N3756" s="15" t="s">
        <v>8306</v>
      </c>
      <c r="O3756" t="s">
        <v>8348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2">
        <v>42475.866979166662</v>
      </c>
      <c r="J3757" s="12">
        <v>42445.866979166662</v>
      </c>
      <c r="K3757" t="b">
        <v>0</v>
      </c>
      <c r="L3757">
        <v>28</v>
      </c>
      <c r="M3757" t="b">
        <v>1</v>
      </c>
      <c r="N3757" s="15" t="s">
        <v>8306</v>
      </c>
      <c r="O3757" t="s">
        <v>8348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2">
        <v>41801.814791666664</v>
      </c>
      <c r="J3758" s="12">
        <v>41771.814791666664</v>
      </c>
      <c r="K3758" t="b">
        <v>0</v>
      </c>
      <c r="L3758">
        <v>17</v>
      </c>
      <c r="M3758" t="b">
        <v>1</v>
      </c>
      <c r="N3758" s="15" t="s">
        <v>8306</v>
      </c>
      <c r="O3758" t="s">
        <v>8348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2">
        <v>41974.850868055553</v>
      </c>
      <c r="J3759" s="12">
        <v>41954.850868055553</v>
      </c>
      <c r="K3759" t="b">
        <v>0</v>
      </c>
      <c r="L3759">
        <v>50</v>
      </c>
      <c r="M3759" t="b">
        <v>1</v>
      </c>
      <c r="N3759" s="15" t="s">
        <v>8306</v>
      </c>
      <c r="O3759" t="s">
        <v>8348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2">
        <v>41778.208333333336</v>
      </c>
      <c r="J3760" s="12">
        <v>41747.471504629626</v>
      </c>
      <c r="K3760" t="b">
        <v>0</v>
      </c>
      <c r="L3760">
        <v>26</v>
      </c>
      <c r="M3760" t="b">
        <v>1</v>
      </c>
      <c r="N3760" s="15" t="s">
        <v>8306</v>
      </c>
      <c r="O3760" t="s">
        <v>8348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2">
        <v>42242.108252314814</v>
      </c>
      <c r="J3761" s="12">
        <v>42182.108252314814</v>
      </c>
      <c r="K3761" t="b">
        <v>0</v>
      </c>
      <c r="L3761">
        <v>88</v>
      </c>
      <c r="M3761" t="b">
        <v>1</v>
      </c>
      <c r="N3761" s="15" t="s">
        <v>8306</v>
      </c>
      <c r="O3761" t="s">
        <v>8348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2">
        <v>41764.525300925925</v>
      </c>
      <c r="J3762" s="12">
        <v>41739.525300925925</v>
      </c>
      <c r="K3762" t="b">
        <v>0</v>
      </c>
      <c r="L3762">
        <v>91</v>
      </c>
      <c r="M3762" t="b">
        <v>1</v>
      </c>
      <c r="N3762" s="15" t="s">
        <v>8306</v>
      </c>
      <c r="O3762" t="s">
        <v>8348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2">
        <v>42226.958333333328</v>
      </c>
      <c r="J3763" s="12">
        <v>42173.466863425929</v>
      </c>
      <c r="K3763" t="b">
        <v>0</v>
      </c>
      <c r="L3763">
        <v>3</v>
      </c>
      <c r="M3763" t="b">
        <v>1</v>
      </c>
      <c r="N3763" s="15" t="s">
        <v>8306</v>
      </c>
      <c r="O3763" t="s">
        <v>8348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2">
        <v>42218.813530092593</v>
      </c>
      <c r="J3764" s="12">
        <v>42193.813530092593</v>
      </c>
      <c r="K3764" t="b">
        <v>0</v>
      </c>
      <c r="L3764">
        <v>28</v>
      </c>
      <c r="M3764" t="b">
        <v>1</v>
      </c>
      <c r="N3764" s="15" t="s">
        <v>8306</v>
      </c>
      <c r="O3764" t="s">
        <v>8348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2">
        <v>42095.708634259259</v>
      </c>
      <c r="J3765" s="12">
        <v>42065.750300925924</v>
      </c>
      <c r="K3765" t="b">
        <v>0</v>
      </c>
      <c r="L3765">
        <v>77</v>
      </c>
      <c r="M3765" t="b">
        <v>1</v>
      </c>
      <c r="N3765" s="15" t="s">
        <v>8306</v>
      </c>
      <c r="O3765" t="s">
        <v>8348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2">
        <v>42519.024999999994</v>
      </c>
      <c r="J3766" s="12">
        <v>42499.842962962968</v>
      </c>
      <c r="K3766" t="b">
        <v>0</v>
      </c>
      <c r="L3766">
        <v>27</v>
      </c>
      <c r="M3766" t="b">
        <v>1</v>
      </c>
      <c r="N3766" s="15" t="s">
        <v>8306</v>
      </c>
      <c r="O3766" t="s">
        <v>8348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2">
        <v>41850.776412037041</v>
      </c>
      <c r="J3767" s="12">
        <v>41820.776412037041</v>
      </c>
      <c r="K3767" t="b">
        <v>0</v>
      </c>
      <c r="L3767">
        <v>107</v>
      </c>
      <c r="M3767" t="b">
        <v>1</v>
      </c>
      <c r="N3767" s="15" t="s">
        <v>8306</v>
      </c>
      <c r="O3767" t="s">
        <v>8348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2">
        <v>41823.167187500003</v>
      </c>
      <c r="J3768" s="12">
        <v>41788.167187500003</v>
      </c>
      <c r="K3768" t="b">
        <v>0</v>
      </c>
      <c r="L3768">
        <v>96</v>
      </c>
      <c r="M3768" t="b">
        <v>1</v>
      </c>
      <c r="N3768" s="15" t="s">
        <v>8306</v>
      </c>
      <c r="O3768" t="s">
        <v>8348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2">
        <v>42064.207638888889</v>
      </c>
      <c r="J3769" s="12">
        <v>42050.019641203704</v>
      </c>
      <c r="K3769" t="b">
        <v>0</v>
      </c>
      <c r="L3769">
        <v>56</v>
      </c>
      <c r="M3769" t="b">
        <v>1</v>
      </c>
      <c r="N3769" s="15" t="s">
        <v>8306</v>
      </c>
      <c r="O3769" t="s">
        <v>8348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2">
        <v>41802.727893518517</v>
      </c>
      <c r="J3770" s="12">
        <v>41772.727893518517</v>
      </c>
      <c r="K3770" t="b">
        <v>0</v>
      </c>
      <c r="L3770">
        <v>58</v>
      </c>
      <c r="M3770" t="b">
        <v>1</v>
      </c>
      <c r="N3770" s="15" t="s">
        <v>8306</v>
      </c>
      <c r="O3770" t="s">
        <v>8348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2">
        <v>42475.598136574074</v>
      </c>
      <c r="J3771" s="12">
        <v>42445.598136574074</v>
      </c>
      <c r="K3771" t="b">
        <v>0</v>
      </c>
      <c r="L3771">
        <v>15</v>
      </c>
      <c r="M3771" t="b">
        <v>1</v>
      </c>
      <c r="N3771" s="15" t="s">
        <v>8306</v>
      </c>
      <c r="O3771" t="s">
        <v>8348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2">
        <v>42168.930671296301</v>
      </c>
      <c r="J3772" s="12">
        <v>42138.930671296301</v>
      </c>
      <c r="K3772" t="b">
        <v>0</v>
      </c>
      <c r="L3772">
        <v>20</v>
      </c>
      <c r="M3772" t="b">
        <v>1</v>
      </c>
      <c r="N3772" s="15" t="s">
        <v>8306</v>
      </c>
      <c r="O3772" t="s">
        <v>8348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2">
        <v>42508</v>
      </c>
      <c r="J3773" s="12">
        <v>42493.857083333336</v>
      </c>
      <c r="K3773" t="b">
        <v>0</v>
      </c>
      <c r="L3773">
        <v>38</v>
      </c>
      <c r="M3773" t="b">
        <v>1</v>
      </c>
      <c r="N3773" s="15" t="s">
        <v>8306</v>
      </c>
      <c r="O3773" t="s">
        <v>8348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2">
        <v>42703.25</v>
      </c>
      <c r="J3774" s="12">
        <v>42682.616967592592</v>
      </c>
      <c r="K3774" t="b">
        <v>0</v>
      </c>
      <c r="L3774">
        <v>33</v>
      </c>
      <c r="M3774" t="b">
        <v>1</v>
      </c>
      <c r="N3774" s="15" t="s">
        <v>8306</v>
      </c>
      <c r="O3774" t="s">
        <v>8348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2">
        <v>42689.088888888888</v>
      </c>
      <c r="J3775" s="12">
        <v>42656.005173611105</v>
      </c>
      <c r="K3775" t="b">
        <v>0</v>
      </c>
      <c r="L3775">
        <v>57</v>
      </c>
      <c r="M3775" t="b">
        <v>1</v>
      </c>
      <c r="N3775" s="15" t="s">
        <v>8306</v>
      </c>
      <c r="O3775" t="s">
        <v>8348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2">
        <v>42103.792303240742</v>
      </c>
      <c r="J3776" s="12">
        <v>42087.792303240742</v>
      </c>
      <c r="K3776" t="b">
        <v>0</v>
      </c>
      <c r="L3776">
        <v>25</v>
      </c>
      <c r="M3776" t="b">
        <v>1</v>
      </c>
      <c r="N3776" s="15" t="s">
        <v>8306</v>
      </c>
      <c r="O3776" t="s">
        <v>8348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2">
        <v>42103.166666666672</v>
      </c>
      <c r="J3777" s="12">
        <v>42075.942627314813</v>
      </c>
      <c r="K3777" t="b">
        <v>0</v>
      </c>
      <c r="L3777">
        <v>14</v>
      </c>
      <c r="M3777" t="b">
        <v>1</v>
      </c>
      <c r="N3777" s="15" t="s">
        <v>8306</v>
      </c>
      <c r="O3777" t="s">
        <v>8348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2">
        <v>41852.041666666664</v>
      </c>
      <c r="J3778" s="12">
        <v>41814.367800925924</v>
      </c>
      <c r="K3778" t="b">
        <v>0</v>
      </c>
      <c r="L3778">
        <v>94</v>
      </c>
      <c r="M3778" t="b">
        <v>1</v>
      </c>
      <c r="N3778" s="15" t="s">
        <v>8306</v>
      </c>
      <c r="O3778" t="s">
        <v>8348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2">
        <v>41909.166666666664</v>
      </c>
      <c r="J3779" s="12">
        <v>41887.111354166671</v>
      </c>
      <c r="K3779" t="b">
        <v>0</v>
      </c>
      <c r="L3779">
        <v>59</v>
      </c>
      <c r="M3779" t="b">
        <v>1</v>
      </c>
      <c r="N3779" s="15" t="s">
        <v>8306</v>
      </c>
      <c r="O3779" t="s">
        <v>8348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2">
        <v>42049.819212962961</v>
      </c>
      <c r="J3780" s="12">
        <v>41989.819212962961</v>
      </c>
      <c r="K3780" t="b">
        <v>0</v>
      </c>
      <c r="L3780">
        <v>36</v>
      </c>
      <c r="M3780" t="b">
        <v>1</v>
      </c>
      <c r="N3780" s="15" t="s">
        <v>8306</v>
      </c>
      <c r="O3780" t="s">
        <v>8348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2">
        <v>42455.693750000006</v>
      </c>
      <c r="J3781" s="12">
        <v>42425.735416666663</v>
      </c>
      <c r="K3781" t="b">
        <v>0</v>
      </c>
      <c r="L3781">
        <v>115</v>
      </c>
      <c r="M3781" t="b">
        <v>1</v>
      </c>
      <c r="N3781" s="15" t="s">
        <v>8306</v>
      </c>
      <c r="O3781" t="s">
        <v>8348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2">
        <v>42198.837499999994</v>
      </c>
      <c r="J3782" s="12">
        <v>42166.219733796301</v>
      </c>
      <c r="K3782" t="b">
        <v>0</v>
      </c>
      <c r="L3782">
        <v>30</v>
      </c>
      <c r="M3782" t="b">
        <v>1</v>
      </c>
      <c r="N3782" s="15" t="s">
        <v>8306</v>
      </c>
      <c r="O3782" t="s">
        <v>8348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2">
        <v>41890.882928240739</v>
      </c>
      <c r="J3783" s="12">
        <v>41865.882928240739</v>
      </c>
      <c r="K3783" t="b">
        <v>0</v>
      </c>
      <c r="L3783">
        <v>52</v>
      </c>
      <c r="M3783" t="b">
        <v>1</v>
      </c>
      <c r="N3783" s="15" t="s">
        <v>8306</v>
      </c>
      <c r="O3783" t="s">
        <v>8348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2">
        <v>42575.958333333328</v>
      </c>
      <c r="J3784" s="12">
        <v>42546.862233796302</v>
      </c>
      <c r="K3784" t="b">
        <v>0</v>
      </c>
      <c r="L3784">
        <v>27</v>
      </c>
      <c r="M3784" t="b">
        <v>1</v>
      </c>
      <c r="N3784" s="15" t="s">
        <v>8306</v>
      </c>
      <c r="O3784" t="s">
        <v>8348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2">
        <v>42444.666666666672</v>
      </c>
      <c r="J3785" s="12">
        <v>42420.140277777777</v>
      </c>
      <c r="K3785" t="b">
        <v>0</v>
      </c>
      <c r="L3785">
        <v>24</v>
      </c>
      <c r="M3785" t="b">
        <v>1</v>
      </c>
      <c r="N3785" s="15" t="s">
        <v>8306</v>
      </c>
      <c r="O3785" t="s">
        <v>8348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2">
        <v>42561.980694444443</v>
      </c>
      <c r="J3786" s="12">
        <v>42531.980694444443</v>
      </c>
      <c r="K3786" t="b">
        <v>0</v>
      </c>
      <c r="L3786">
        <v>10</v>
      </c>
      <c r="M3786" t="b">
        <v>1</v>
      </c>
      <c r="N3786" s="15" t="s">
        <v>8306</v>
      </c>
      <c r="O3786" t="s">
        <v>8348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2">
        <v>42584.418749999997</v>
      </c>
      <c r="J3787" s="12">
        <v>42548.63853009259</v>
      </c>
      <c r="K3787" t="b">
        <v>0</v>
      </c>
      <c r="L3787">
        <v>30</v>
      </c>
      <c r="M3787" t="b">
        <v>1</v>
      </c>
      <c r="N3787" s="15" t="s">
        <v>8306</v>
      </c>
      <c r="O3787" t="s">
        <v>8348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2">
        <v>42517.037905092591</v>
      </c>
      <c r="J3788" s="12">
        <v>42487.037905092591</v>
      </c>
      <c r="K3788" t="b">
        <v>0</v>
      </c>
      <c r="L3788">
        <v>71</v>
      </c>
      <c r="M3788" t="b">
        <v>1</v>
      </c>
      <c r="N3788" s="15" t="s">
        <v>8306</v>
      </c>
      <c r="O3788" t="s">
        <v>8348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2">
        <v>42196.165972222225</v>
      </c>
      <c r="J3789" s="12">
        <v>42167.534791666665</v>
      </c>
      <c r="K3789" t="b">
        <v>0</v>
      </c>
      <c r="L3789">
        <v>10</v>
      </c>
      <c r="M3789" t="b">
        <v>1</v>
      </c>
      <c r="N3789" s="15" t="s">
        <v>8306</v>
      </c>
      <c r="O3789" t="s">
        <v>8348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2">
        <v>42361.679166666669</v>
      </c>
      <c r="J3790" s="12">
        <v>42333.695821759262</v>
      </c>
      <c r="K3790" t="b">
        <v>0</v>
      </c>
      <c r="L3790">
        <v>1</v>
      </c>
      <c r="M3790" t="b">
        <v>0</v>
      </c>
      <c r="N3790" s="15" t="s">
        <v>8306</v>
      </c>
      <c r="O3790" t="s">
        <v>8348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2">
        <v>42170.798819444448</v>
      </c>
      <c r="J3791" s="12">
        <v>42138.798819444448</v>
      </c>
      <c r="K3791" t="b">
        <v>0</v>
      </c>
      <c r="L3791">
        <v>4</v>
      </c>
      <c r="M3791" t="b">
        <v>0</v>
      </c>
      <c r="N3791" s="15" t="s">
        <v>8306</v>
      </c>
      <c r="O3791" t="s">
        <v>8348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2">
        <v>42696.708599537036</v>
      </c>
      <c r="J3792" s="12">
        <v>42666.666932870372</v>
      </c>
      <c r="K3792" t="b">
        <v>0</v>
      </c>
      <c r="L3792">
        <v>0</v>
      </c>
      <c r="M3792" t="b">
        <v>0</v>
      </c>
      <c r="N3792" s="15" t="s">
        <v>8306</v>
      </c>
      <c r="O3792" t="s">
        <v>8348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2">
        <v>41826.692037037035</v>
      </c>
      <c r="J3793" s="12">
        <v>41766.692037037035</v>
      </c>
      <c r="K3793" t="b">
        <v>0</v>
      </c>
      <c r="L3793">
        <v>0</v>
      </c>
      <c r="M3793" t="b">
        <v>0</v>
      </c>
      <c r="N3793" s="15" t="s">
        <v>8306</v>
      </c>
      <c r="O3793" t="s">
        <v>8348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2">
        <v>42200.447013888886</v>
      </c>
      <c r="J3794" s="12">
        <v>42170.447013888886</v>
      </c>
      <c r="K3794" t="b">
        <v>0</v>
      </c>
      <c r="L3794">
        <v>2</v>
      </c>
      <c r="M3794" t="b">
        <v>0</v>
      </c>
      <c r="N3794" s="15" t="s">
        <v>8306</v>
      </c>
      <c r="O3794" t="s">
        <v>8348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2">
        <v>41989.938993055555</v>
      </c>
      <c r="J3795" s="12">
        <v>41968.938993055555</v>
      </c>
      <c r="K3795" t="b">
        <v>0</v>
      </c>
      <c r="L3795">
        <v>24</v>
      </c>
      <c r="M3795" t="b">
        <v>0</v>
      </c>
      <c r="N3795" s="15" t="s">
        <v>8306</v>
      </c>
      <c r="O3795" t="s">
        <v>8348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2">
        <v>42162.58048611111</v>
      </c>
      <c r="J3796" s="12">
        <v>42132.58048611111</v>
      </c>
      <c r="K3796" t="b">
        <v>0</v>
      </c>
      <c r="L3796">
        <v>1</v>
      </c>
      <c r="M3796" t="b">
        <v>0</v>
      </c>
      <c r="N3796" s="15" t="s">
        <v>8306</v>
      </c>
      <c r="O3796" t="s">
        <v>8348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2">
        <v>42244.9375</v>
      </c>
      <c r="J3797" s="12">
        <v>42201.436226851853</v>
      </c>
      <c r="K3797" t="b">
        <v>0</v>
      </c>
      <c r="L3797">
        <v>2</v>
      </c>
      <c r="M3797" t="b">
        <v>0</v>
      </c>
      <c r="N3797" s="15" t="s">
        <v>8306</v>
      </c>
      <c r="O3797" t="s">
        <v>8348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2">
        <v>42749.029583333337</v>
      </c>
      <c r="J3798" s="12">
        <v>42689.029583333337</v>
      </c>
      <c r="K3798" t="b">
        <v>0</v>
      </c>
      <c r="L3798">
        <v>1</v>
      </c>
      <c r="M3798" t="b">
        <v>0</v>
      </c>
      <c r="N3798" s="15" t="s">
        <v>8306</v>
      </c>
      <c r="O3798" t="s">
        <v>8348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2">
        <v>42114.881539351853</v>
      </c>
      <c r="J3799" s="12">
        <v>42084.881539351853</v>
      </c>
      <c r="K3799" t="b">
        <v>0</v>
      </c>
      <c r="L3799">
        <v>37</v>
      </c>
      <c r="M3799" t="b">
        <v>0</v>
      </c>
      <c r="N3799" s="15" t="s">
        <v>8306</v>
      </c>
      <c r="O3799" t="s">
        <v>8348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2">
        <v>41861.722777777781</v>
      </c>
      <c r="J3800" s="12">
        <v>41831.722777777781</v>
      </c>
      <c r="K3800" t="b">
        <v>0</v>
      </c>
      <c r="L3800">
        <v>5</v>
      </c>
      <c r="M3800" t="b">
        <v>0</v>
      </c>
      <c r="N3800" s="15" t="s">
        <v>8306</v>
      </c>
      <c r="O3800" t="s">
        <v>8348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2">
        <v>42440.93105324074</v>
      </c>
      <c r="J3801" s="12">
        <v>42410.93105324074</v>
      </c>
      <c r="K3801" t="b">
        <v>0</v>
      </c>
      <c r="L3801">
        <v>4</v>
      </c>
      <c r="M3801" t="b">
        <v>0</v>
      </c>
      <c r="N3801" s="15" t="s">
        <v>8306</v>
      </c>
      <c r="O3801" t="s">
        <v>8348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2">
        <v>42015.207638888889</v>
      </c>
      <c r="J3802" s="12">
        <v>41982.737071759257</v>
      </c>
      <c r="K3802" t="b">
        <v>0</v>
      </c>
      <c r="L3802">
        <v>16</v>
      </c>
      <c r="M3802" t="b">
        <v>0</v>
      </c>
      <c r="N3802" s="15" t="s">
        <v>8306</v>
      </c>
      <c r="O3802" t="s">
        <v>8348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2">
        <v>42006.676111111112</v>
      </c>
      <c r="J3803" s="12">
        <v>41975.676111111112</v>
      </c>
      <c r="K3803" t="b">
        <v>0</v>
      </c>
      <c r="L3803">
        <v>9</v>
      </c>
      <c r="M3803" t="b">
        <v>0</v>
      </c>
      <c r="N3803" s="15" t="s">
        <v>8306</v>
      </c>
      <c r="O3803" t="s">
        <v>8348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2">
        <v>42299.126226851848</v>
      </c>
      <c r="J3804" s="12">
        <v>42269.126226851848</v>
      </c>
      <c r="K3804" t="b">
        <v>0</v>
      </c>
      <c r="L3804">
        <v>0</v>
      </c>
      <c r="M3804" t="b">
        <v>0</v>
      </c>
      <c r="N3804" s="15" t="s">
        <v>8306</v>
      </c>
      <c r="O3804" t="s">
        <v>8348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2">
        <v>42433.971851851849</v>
      </c>
      <c r="J3805" s="12">
        <v>42403.971851851849</v>
      </c>
      <c r="K3805" t="b">
        <v>0</v>
      </c>
      <c r="L3805">
        <v>40</v>
      </c>
      <c r="M3805" t="b">
        <v>0</v>
      </c>
      <c r="N3805" s="15" t="s">
        <v>8306</v>
      </c>
      <c r="O3805" t="s">
        <v>8348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2">
        <v>42582.291666666672</v>
      </c>
      <c r="J3806" s="12">
        <v>42527.00953703704</v>
      </c>
      <c r="K3806" t="b">
        <v>0</v>
      </c>
      <c r="L3806">
        <v>0</v>
      </c>
      <c r="M3806" t="b">
        <v>0</v>
      </c>
      <c r="N3806" s="15" t="s">
        <v>8306</v>
      </c>
      <c r="O3806" t="s">
        <v>8348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2">
        <v>41909.887037037035</v>
      </c>
      <c r="J3807" s="12">
        <v>41849.887037037035</v>
      </c>
      <c r="K3807" t="b">
        <v>0</v>
      </c>
      <c r="L3807">
        <v>2</v>
      </c>
      <c r="M3807" t="b">
        <v>0</v>
      </c>
      <c r="N3807" s="15" t="s">
        <v>8306</v>
      </c>
      <c r="O3807" t="s">
        <v>8348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2">
        <v>41819.259039351848</v>
      </c>
      <c r="J3808" s="12">
        <v>41799.259039351848</v>
      </c>
      <c r="K3808" t="b">
        <v>0</v>
      </c>
      <c r="L3808">
        <v>1</v>
      </c>
      <c r="M3808" t="b">
        <v>0</v>
      </c>
      <c r="N3808" s="15" t="s">
        <v>8306</v>
      </c>
      <c r="O3808" t="s">
        <v>8348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2">
        <v>42097.909016203703</v>
      </c>
      <c r="J3809" s="12">
        <v>42090.909016203703</v>
      </c>
      <c r="K3809" t="b">
        <v>0</v>
      </c>
      <c r="L3809">
        <v>9</v>
      </c>
      <c r="M3809" t="b">
        <v>0</v>
      </c>
      <c r="N3809" s="15" t="s">
        <v>8306</v>
      </c>
      <c r="O3809" t="s">
        <v>8348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2">
        <v>42119.412256944444</v>
      </c>
      <c r="J3810" s="12">
        <v>42059.453923611116</v>
      </c>
      <c r="K3810" t="b">
        <v>0</v>
      </c>
      <c r="L3810">
        <v>24</v>
      </c>
      <c r="M3810" t="b">
        <v>1</v>
      </c>
      <c r="N3810" s="15" t="s">
        <v>8306</v>
      </c>
      <c r="O3810" t="s">
        <v>8307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2">
        <v>41850.958333333336</v>
      </c>
      <c r="J3811" s="12">
        <v>41800.526701388888</v>
      </c>
      <c r="K3811" t="b">
        <v>0</v>
      </c>
      <c r="L3811">
        <v>38</v>
      </c>
      <c r="M3811" t="b">
        <v>1</v>
      </c>
      <c r="N3811" s="15" t="s">
        <v>8306</v>
      </c>
      <c r="O3811" t="s">
        <v>8307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2">
        <v>42084.807384259257</v>
      </c>
      <c r="J3812" s="12">
        <v>42054.849050925928</v>
      </c>
      <c r="K3812" t="b">
        <v>0</v>
      </c>
      <c r="L3812">
        <v>26</v>
      </c>
      <c r="M3812" t="b">
        <v>1</v>
      </c>
      <c r="N3812" s="15" t="s">
        <v>8306</v>
      </c>
      <c r="O3812" t="s">
        <v>8307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2">
        <v>42521.458333333328</v>
      </c>
      <c r="J3813" s="12">
        <v>42487.62700231481</v>
      </c>
      <c r="K3813" t="b">
        <v>0</v>
      </c>
      <c r="L3813">
        <v>19</v>
      </c>
      <c r="M3813" t="b">
        <v>1</v>
      </c>
      <c r="N3813" s="15" t="s">
        <v>8306</v>
      </c>
      <c r="O3813" t="s">
        <v>8307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2">
        <v>42156.165972222225</v>
      </c>
      <c r="J3814" s="12">
        <v>42109.751250000001</v>
      </c>
      <c r="K3814" t="b">
        <v>0</v>
      </c>
      <c r="L3814">
        <v>11</v>
      </c>
      <c r="M3814" t="b">
        <v>1</v>
      </c>
      <c r="N3814" s="15" t="s">
        <v>8306</v>
      </c>
      <c r="O3814" t="s">
        <v>8307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2">
        <v>42535.904861111107</v>
      </c>
      <c r="J3815" s="12">
        <v>42497.275706018518</v>
      </c>
      <c r="K3815" t="b">
        <v>0</v>
      </c>
      <c r="L3815">
        <v>27</v>
      </c>
      <c r="M3815" t="b">
        <v>1</v>
      </c>
      <c r="N3815" s="15" t="s">
        <v>8306</v>
      </c>
      <c r="O3815" t="s">
        <v>8307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2">
        <v>42095.165972222225</v>
      </c>
      <c r="J3816" s="12">
        <v>42058.904074074075</v>
      </c>
      <c r="K3816" t="b">
        <v>0</v>
      </c>
      <c r="L3816">
        <v>34</v>
      </c>
      <c r="M3816" t="b">
        <v>1</v>
      </c>
      <c r="N3816" s="15" t="s">
        <v>8306</v>
      </c>
      <c r="O3816" t="s">
        <v>8307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2">
        <v>42236.958333333328</v>
      </c>
      <c r="J3817" s="12">
        <v>42207.259918981479</v>
      </c>
      <c r="K3817" t="b">
        <v>0</v>
      </c>
      <c r="L3817">
        <v>20</v>
      </c>
      <c r="M3817" t="b">
        <v>1</v>
      </c>
      <c r="N3817" s="15" t="s">
        <v>8306</v>
      </c>
      <c r="O3817" t="s">
        <v>8307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2">
        <v>41837.690081018518</v>
      </c>
      <c r="J3818" s="12">
        <v>41807.690081018518</v>
      </c>
      <c r="K3818" t="b">
        <v>0</v>
      </c>
      <c r="L3818">
        <v>37</v>
      </c>
      <c r="M3818" t="b">
        <v>1</v>
      </c>
      <c r="N3818" s="15" t="s">
        <v>8306</v>
      </c>
      <c r="O3818" t="s">
        <v>8307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2">
        <v>42301.165972222225</v>
      </c>
      <c r="J3819" s="12">
        <v>42284.69694444444</v>
      </c>
      <c r="K3819" t="b">
        <v>0</v>
      </c>
      <c r="L3819">
        <v>20</v>
      </c>
      <c r="M3819" t="b">
        <v>1</v>
      </c>
      <c r="N3819" s="15" t="s">
        <v>8306</v>
      </c>
      <c r="O3819" t="s">
        <v>8307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2">
        <v>42075.800717592589</v>
      </c>
      <c r="J3820" s="12">
        <v>42045.84238425926</v>
      </c>
      <c r="K3820" t="b">
        <v>0</v>
      </c>
      <c r="L3820">
        <v>10</v>
      </c>
      <c r="M3820" t="b">
        <v>1</v>
      </c>
      <c r="N3820" s="15" t="s">
        <v>8306</v>
      </c>
      <c r="O3820" t="s">
        <v>8307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2">
        <v>42202.876388888893</v>
      </c>
      <c r="J3821" s="12">
        <v>42184.209537037037</v>
      </c>
      <c r="K3821" t="b">
        <v>0</v>
      </c>
      <c r="L3821">
        <v>26</v>
      </c>
      <c r="M3821" t="b">
        <v>1</v>
      </c>
      <c r="N3821" s="15" t="s">
        <v>8306</v>
      </c>
      <c r="O3821" t="s">
        <v>8307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2">
        <v>42190.651817129634</v>
      </c>
      <c r="J3822" s="12">
        <v>42160.651817129634</v>
      </c>
      <c r="K3822" t="b">
        <v>0</v>
      </c>
      <c r="L3822">
        <v>20</v>
      </c>
      <c r="M3822" t="b">
        <v>1</v>
      </c>
      <c r="N3822" s="15" t="s">
        <v>8306</v>
      </c>
      <c r="O3822" t="s">
        <v>8307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2">
        <v>42373.180636574078</v>
      </c>
      <c r="J3823" s="12">
        <v>42341.180636574078</v>
      </c>
      <c r="K3823" t="b">
        <v>0</v>
      </c>
      <c r="L3823">
        <v>46</v>
      </c>
      <c r="M3823" t="b">
        <v>1</v>
      </c>
      <c r="N3823" s="15" t="s">
        <v>8306</v>
      </c>
      <c r="O3823" t="s">
        <v>8307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2">
        <v>42388.957638888889</v>
      </c>
      <c r="J3824" s="12">
        <v>42329.838159722218</v>
      </c>
      <c r="K3824" t="b">
        <v>0</v>
      </c>
      <c r="L3824">
        <v>76</v>
      </c>
      <c r="M3824" t="b">
        <v>1</v>
      </c>
      <c r="N3824" s="15" t="s">
        <v>8306</v>
      </c>
      <c r="O3824" t="s">
        <v>8307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2">
        <v>42205.165972222225</v>
      </c>
      <c r="J3825" s="12">
        <v>42170.910231481481</v>
      </c>
      <c r="K3825" t="b">
        <v>0</v>
      </c>
      <c r="L3825">
        <v>41</v>
      </c>
      <c r="M3825" t="b">
        <v>1</v>
      </c>
      <c r="N3825" s="15" t="s">
        <v>8306</v>
      </c>
      <c r="O3825" t="s">
        <v>8307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2">
        <v>42583.570138888885</v>
      </c>
      <c r="J3826" s="12">
        <v>42571.626192129625</v>
      </c>
      <c r="K3826" t="b">
        <v>0</v>
      </c>
      <c r="L3826">
        <v>7</v>
      </c>
      <c r="M3826" t="b">
        <v>1</v>
      </c>
      <c r="N3826" s="15" t="s">
        <v>8306</v>
      </c>
      <c r="O3826" t="s">
        <v>8307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2">
        <v>42172.069606481484</v>
      </c>
      <c r="J3827" s="12">
        <v>42151.069606481484</v>
      </c>
      <c r="K3827" t="b">
        <v>0</v>
      </c>
      <c r="L3827">
        <v>49</v>
      </c>
      <c r="M3827" t="b">
        <v>1</v>
      </c>
      <c r="N3827" s="15" t="s">
        <v>8306</v>
      </c>
      <c r="O3827" t="s">
        <v>8307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2">
        <v>42131.423541666663</v>
      </c>
      <c r="J3828" s="12">
        <v>42101.423541666663</v>
      </c>
      <c r="K3828" t="b">
        <v>0</v>
      </c>
      <c r="L3828">
        <v>26</v>
      </c>
      <c r="M3828" t="b">
        <v>1</v>
      </c>
      <c r="N3828" s="15" t="s">
        <v>8306</v>
      </c>
      <c r="O3828" t="s">
        <v>8307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2">
        <v>42090</v>
      </c>
      <c r="J3829" s="12">
        <v>42034.928252314814</v>
      </c>
      <c r="K3829" t="b">
        <v>0</v>
      </c>
      <c r="L3829">
        <v>65</v>
      </c>
      <c r="M3829" t="b">
        <v>1</v>
      </c>
      <c r="N3829" s="15" t="s">
        <v>8306</v>
      </c>
      <c r="O3829" t="s">
        <v>8307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2">
        <v>42004.569293981483</v>
      </c>
      <c r="J3830" s="12">
        <v>41944.527627314819</v>
      </c>
      <c r="K3830" t="b">
        <v>0</v>
      </c>
      <c r="L3830">
        <v>28</v>
      </c>
      <c r="M3830" t="b">
        <v>1</v>
      </c>
      <c r="N3830" s="15" t="s">
        <v>8306</v>
      </c>
      <c r="O3830" t="s">
        <v>8307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2">
        <v>42613.865405092598</v>
      </c>
      <c r="J3831" s="12">
        <v>42593.865405092598</v>
      </c>
      <c r="K3831" t="b">
        <v>0</v>
      </c>
      <c r="L3831">
        <v>8</v>
      </c>
      <c r="M3831" t="b">
        <v>1</v>
      </c>
      <c r="N3831" s="15" t="s">
        <v>8306</v>
      </c>
      <c r="O3831" t="s">
        <v>8307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2">
        <v>42517.740868055553</v>
      </c>
      <c r="J3832" s="12">
        <v>42503.740868055553</v>
      </c>
      <c r="K3832" t="b">
        <v>0</v>
      </c>
      <c r="L3832">
        <v>3</v>
      </c>
      <c r="M3832" t="b">
        <v>1</v>
      </c>
      <c r="N3832" s="15" t="s">
        <v>8306</v>
      </c>
      <c r="O3832" t="s">
        <v>8307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2">
        <v>41948.890567129631</v>
      </c>
      <c r="J3833" s="12">
        <v>41927.848900462966</v>
      </c>
      <c r="K3833" t="b">
        <v>0</v>
      </c>
      <c r="L3833">
        <v>9</v>
      </c>
      <c r="M3833" t="b">
        <v>1</v>
      </c>
      <c r="N3833" s="15" t="s">
        <v>8306</v>
      </c>
      <c r="O3833" t="s">
        <v>8307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2">
        <v>42420.114988425921</v>
      </c>
      <c r="J3834" s="12">
        <v>42375.114988425921</v>
      </c>
      <c r="K3834" t="b">
        <v>0</v>
      </c>
      <c r="L3834">
        <v>9</v>
      </c>
      <c r="M3834" t="b">
        <v>1</v>
      </c>
      <c r="N3834" s="15" t="s">
        <v>8306</v>
      </c>
      <c r="O3834" t="s">
        <v>8307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2">
        <v>41974.797916666663</v>
      </c>
      <c r="J3835" s="12">
        <v>41963.872361111105</v>
      </c>
      <c r="K3835" t="b">
        <v>0</v>
      </c>
      <c r="L3835">
        <v>20</v>
      </c>
      <c r="M3835" t="b">
        <v>1</v>
      </c>
      <c r="N3835" s="15" t="s">
        <v>8306</v>
      </c>
      <c r="O3835" t="s">
        <v>8307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2">
        <v>42173.445219907408</v>
      </c>
      <c r="J3836" s="12">
        <v>42143.445219907408</v>
      </c>
      <c r="K3836" t="b">
        <v>0</v>
      </c>
      <c r="L3836">
        <v>57</v>
      </c>
      <c r="M3836" t="b">
        <v>1</v>
      </c>
      <c r="N3836" s="15" t="s">
        <v>8306</v>
      </c>
      <c r="O3836" t="s">
        <v>8307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2">
        <v>42481.94222222222</v>
      </c>
      <c r="J3837" s="12">
        <v>42460.94222222222</v>
      </c>
      <c r="K3837" t="b">
        <v>0</v>
      </c>
      <c r="L3837">
        <v>8</v>
      </c>
      <c r="M3837" t="b">
        <v>1</v>
      </c>
      <c r="N3837" s="15" t="s">
        <v>8306</v>
      </c>
      <c r="O3837" t="s">
        <v>8307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2">
        <v>42585.172916666663</v>
      </c>
      <c r="J3838" s="12">
        <v>42553.926527777774</v>
      </c>
      <c r="K3838" t="b">
        <v>0</v>
      </c>
      <c r="L3838">
        <v>14</v>
      </c>
      <c r="M3838" t="b">
        <v>1</v>
      </c>
      <c r="N3838" s="15" t="s">
        <v>8306</v>
      </c>
      <c r="O3838" t="s">
        <v>8307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2">
        <v>42188.765717592592</v>
      </c>
      <c r="J3839" s="12">
        <v>42152.765717592592</v>
      </c>
      <c r="K3839" t="b">
        <v>0</v>
      </c>
      <c r="L3839">
        <v>17</v>
      </c>
      <c r="M3839" t="b">
        <v>1</v>
      </c>
      <c r="N3839" s="15" t="s">
        <v>8306</v>
      </c>
      <c r="O3839" t="s">
        <v>8307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2">
        <v>42146.710752314815</v>
      </c>
      <c r="J3840" s="12">
        <v>42116.710752314815</v>
      </c>
      <c r="K3840" t="b">
        <v>0</v>
      </c>
      <c r="L3840">
        <v>100</v>
      </c>
      <c r="M3840" t="b">
        <v>1</v>
      </c>
      <c r="N3840" s="15" t="s">
        <v>8306</v>
      </c>
      <c r="O3840" t="s">
        <v>8307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2">
        <v>42215.142638888887</v>
      </c>
      <c r="J3841" s="12">
        <v>42155.142638888887</v>
      </c>
      <c r="K3841" t="b">
        <v>0</v>
      </c>
      <c r="L3841">
        <v>32</v>
      </c>
      <c r="M3841" t="b">
        <v>1</v>
      </c>
      <c r="N3841" s="15" t="s">
        <v>8306</v>
      </c>
      <c r="O3841" t="s">
        <v>8307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2">
        <v>42457.660057870366</v>
      </c>
      <c r="J3842" s="12">
        <v>42432.701724537037</v>
      </c>
      <c r="K3842" t="b">
        <v>0</v>
      </c>
      <c r="L3842">
        <v>3</v>
      </c>
      <c r="M3842" t="b">
        <v>1</v>
      </c>
      <c r="N3842" s="15" t="s">
        <v>8306</v>
      </c>
      <c r="O3842" t="s">
        <v>8307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2">
        <v>41840.785729166666</v>
      </c>
      <c r="J3843" s="12">
        <v>41780.785729166666</v>
      </c>
      <c r="K3843" t="b">
        <v>1</v>
      </c>
      <c r="L3843">
        <v>34</v>
      </c>
      <c r="M3843" t="b">
        <v>0</v>
      </c>
      <c r="N3843" s="15" t="s">
        <v>8306</v>
      </c>
      <c r="O3843" t="s">
        <v>8307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2">
        <v>41770.493657407409</v>
      </c>
      <c r="J3844" s="12">
        <v>41740.493657407409</v>
      </c>
      <c r="K3844" t="b">
        <v>1</v>
      </c>
      <c r="L3844">
        <v>23</v>
      </c>
      <c r="M3844" t="b">
        <v>0</v>
      </c>
      <c r="N3844" s="15" t="s">
        <v>8306</v>
      </c>
      <c r="O3844" t="s">
        <v>8307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2">
        <v>41791.072500000002</v>
      </c>
      <c r="J3845" s="12">
        <v>41766.072500000002</v>
      </c>
      <c r="K3845" t="b">
        <v>1</v>
      </c>
      <c r="L3845">
        <v>19</v>
      </c>
      <c r="M3845" t="b">
        <v>0</v>
      </c>
      <c r="N3845" s="15" t="s">
        <v>8306</v>
      </c>
      <c r="O3845" t="s">
        <v>8307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2">
        <v>41793.290972222225</v>
      </c>
      <c r="J3846" s="12">
        <v>41766.617291666669</v>
      </c>
      <c r="K3846" t="b">
        <v>1</v>
      </c>
      <c r="L3846">
        <v>50</v>
      </c>
      <c r="M3846" t="b">
        <v>0</v>
      </c>
      <c r="N3846" s="15" t="s">
        <v>8306</v>
      </c>
      <c r="O3846" t="s">
        <v>8307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2">
        <v>42278.627013888887</v>
      </c>
      <c r="J3847" s="12">
        <v>42248.627013888887</v>
      </c>
      <c r="K3847" t="b">
        <v>1</v>
      </c>
      <c r="L3847">
        <v>12</v>
      </c>
      <c r="M3847" t="b">
        <v>0</v>
      </c>
      <c r="N3847" s="15" t="s">
        <v>8306</v>
      </c>
      <c r="O3847" t="s">
        <v>8307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2">
        <v>41916.290972222225</v>
      </c>
      <c r="J3848" s="12">
        <v>41885.221550925926</v>
      </c>
      <c r="K3848" t="b">
        <v>1</v>
      </c>
      <c r="L3848">
        <v>8</v>
      </c>
      <c r="M3848" t="b">
        <v>0</v>
      </c>
      <c r="N3848" s="15" t="s">
        <v>8306</v>
      </c>
      <c r="O3848" t="s">
        <v>8307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2">
        <v>42204.224432870367</v>
      </c>
      <c r="J3849" s="12">
        <v>42159.224432870367</v>
      </c>
      <c r="K3849" t="b">
        <v>1</v>
      </c>
      <c r="L3849">
        <v>9</v>
      </c>
      <c r="M3849" t="b">
        <v>0</v>
      </c>
      <c r="N3849" s="15" t="s">
        <v>8306</v>
      </c>
      <c r="O3849" t="s">
        <v>8307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2">
        <v>42295.817002314812</v>
      </c>
      <c r="J3850" s="12">
        <v>42265.817002314812</v>
      </c>
      <c r="K3850" t="b">
        <v>1</v>
      </c>
      <c r="L3850">
        <v>43</v>
      </c>
      <c r="M3850" t="b">
        <v>0</v>
      </c>
      <c r="N3850" s="15" t="s">
        <v>8306</v>
      </c>
      <c r="O3850" t="s">
        <v>8307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2">
        <v>42166.767175925925</v>
      </c>
      <c r="J3851" s="12">
        <v>42136.767175925925</v>
      </c>
      <c r="K3851" t="b">
        <v>1</v>
      </c>
      <c r="L3851">
        <v>28</v>
      </c>
      <c r="M3851" t="b">
        <v>0</v>
      </c>
      <c r="N3851" s="15" t="s">
        <v>8306</v>
      </c>
      <c r="O3851" t="s">
        <v>8307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2">
        <v>42005.124340277776</v>
      </c>
      <c r="J3852" s="12">
        <v>41975.124340277776</v>
      </c>
      <c r="K3852" t="b">
        <v>1</v>
      </c>
      <c r="L3852">
        <v>4</v>
      </c>
      <c r="M3852" t="b">
        <v>0</v>
      </c>
      <c r="N3852" s="15" t="s">
        <v>8306</v>
      </c>
      <c r="O3852" t="s">
        <v>8307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2">
        <v>42202.439571759256</v>
      </c>
      <c r="J3853" s="12">
        <v>42172.439571759256</v>
      </c>
      <c r="K3853" t="b">
        <v>1</v>
      </c>
      <c r="L3853">
        <v>24</v>
      </c>
      <c r="M3853" t="b">
        <v>0</v>
      </c>
      <c r="N3853" s="15" t="s">
        <v>8306</v>
      </c>
      <c r="O3853" t="s">
        <v>8307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2">
        <v>42090.149027777778</v>
      </c>
      <c r="J3854" s="12">
        <v>42065.190694444449</v>
      </c>
      <c r="K3854" t="b">
        <v>0</v>
      </c>
      <c r="L3854">
        <v>2</v>
      </c>
      <c r="M3854" t="b">
        <v>0</v>
      </c>
      <c r="N3854" s="15" t="s">
        <v>8306</v>
      </c>
      <c r="O3854" t="s">
        <v>8307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2">
        <v>41883.84002314815</v>
      </c>
      <c r="J3855" s="12">
        <v>41848.84002314815</v>
      </c>
      <c r="K3855" t="b">
        <v>0</v>
      </c>
      <c r="L3855">
        <v>2</v>
      </c>
      <c r="M3855" t="b">
        <v>0</v>
      </c>
      <c r="N3855" s="15" t="s">
        <v>8306</v>
      </c>
      <c r="O3855" t="s">
        <v>8307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2">
        <v>42133.884930555556</v>
      </c>
      <c r="J3856" s="12">
        <v>42103.884930555556</v>
      </c>
      <c r="K3856" t="b">
        <v>0</v>
      </c>
      <c r="L3856">
        <v>20</v>
      </c>
      <c r="M3856" t="b">
        <v>0</v>
      </c>
      <c r="N3856" s="15" t="s">
        <v>8306</v>
      </c>
      <c r="O3856" t="s">
        <v>8307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2">
        <v>42089.929062499999</v>
      </c>
      <c r="J3857" s="12">
        <v>42059.970729166671</v>
      </c>
      <c r="K3857" t="b">
        <v>0</v>
      </c>
      <c r="L3857">
        <v>1</v>
      </c>
      <c r="M3857" t="b">
        <v>0</v>
      </c>
      <c r="N3857" s="15" t="s">
        <v>8306</v>
      </c>
      <c r="O3857" t="s">
        <v>8307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2">
        <v>42071.701423611114</v>
      </c>
      <c r="J3858" s="12">
        <v>42041.743090277778</v>
      </c>
      <c r="K3858" t="b">
        <v>0</v>
      </c>
      <c r="L3858">
        <v>1</v>
      </c>
      <c r="M3858" t="b">
        <v>0</v>
      </c>
      <c r="N3858" s="15" t="s">
        <v>8306</v>
      </c>
      <c r="O3858" t="s">
        <v>8307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2">
        <v>41852.716666666667</v>
      </c>
      <c r="J3859" s="12">
        <v>41829.73715277778</v>
      </c>
      <c r="K3859" t="b">
        <v>0</v>
      </c>
      <c r="L3859">
        <v>4</v>
      </c>
      <c r="M3859" t="b">
        <v>0</v>
      </c>
      <c r="N3859" s="15" t="s">
        <v>8306</v>
      </c>
      <c r="O3859" t="s">
        <v>8307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2">
        <v>42146.875</v>
      </c>
      <c r="J3860" s="12">
        <v>42128.431064814817</v>
      </c>
      <c r="K3860" t="b">
        <v>0</v>
      </c>
      <c r="L3860">
        <v>1</v>
      </c>
      <c r="M3860" t="b">
        <v>0</v>
      </c>
      <c r="N3860" s="15" t="s">
        <v>8306</v>
      </c>
      <c r="O3860" t="s">
        <v>8307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2">
        <v>41815.875</v>
      </c>
      <c r="J3861" s="12">
        <v>41789.893599537041</v>
      </c>
      <c r="K3861" t="b">
        <v>0</v>
      </c>
      <c r="L3861">
        <v>1</v>
      </c>
      <c r="M3861" t="b">
        <v>0</v>
      </c>
      <c r="N3861" s="15" t="s">
        <v>8306</v>
      </c>
      <c r="O3861" t="s">
        <v>8307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2">
        <v>41863.660995370366</v>
      </c>
      <c r="J3862" s="12">
        <v>41833.660995370366</v>
      </c>
      <c r="K3862" t="b">
        <v>0</v>
      </c>
      <c r="L3862">
        <v>13</v>
      </c>
      <c r="M3862" t="b">
        <v>0</v>
      </c>
      <c r="N3862" s="15" t="s">
        <v>8306</v>
      </c>
      <c r="O3862" t="s">
        <v>8307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2">
        <v>41955.907638888893</v>
      </c>
      <c r="J3863" s="12">
        <v>41914.590011574073</v>
      </c>
      <c r="K3863" t="b">
        <v>0</v>
      </c>
      <c r="L3863">
        <v>1</v>
      </c>
      <c r="M3863" t="b">
        <v>0</v>
      </c>
      <c r="N3863" s="15" t="s">
        <v>8306</v>
      </c>
      <c r="O3863" t="s">
        <v>8307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2">
        <v>42625.707638888889</v>
      </c>
      <c r="J3864" s="12">
        <v>42611.261064814811</v>
      </c>
      <c r="K3864" t="b">
        <v>0</v>
      </c>
      <c r="L3864">
        <v>1</v>
      </c>
      <c r="M3864" t="b">
        <v>0</v>
      </c>
      <c r="N3864" s="15" t="s">
        <v>8306</v>
      </c>
      <c r="O3864" t="s">
        <v>8307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2">
        <v>42313.674826388888</v>
      </c>
      <c r="J3865" s="12">
        <v>42253.633159722223</v>
      </c>
      <c r="K3865" t="b">
        <v>0</v>
      </c>
      <c r="L3865">
        <v>0</v>
      </c>
      <c r="M3865" t="b">
        <v>0</v>
      </c>
      <c r="N3865" s="15" t="s">
        <v>8306</v>
      </c>
      <c r="O3865" t="s">
        <v>8307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2">
        <v>42325.933495370366</v>
      </c>
      <c r="J3866" s="12">
        <v>42295.891828703709</v>
      </c>
      <c r="K3866" t="b">
        <v>0</v>
      </c>
      <c r="L3866">
        <v>3</v>
      </c>
      <c r="M3866" t="b">
        <v>0</v>
      </c>
      <c r="N3866" s="15" t="s">
        <v>8306</v>
      </c>
      <c r="O3866" t="s">
        <v>8307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2">
        <v>41881.229166666664</v>
      </c>
      <c r="J3867" s="12">
        <v>41841.651597222226</v>
      </c>
      <c r="K3867" t="b">
        <v>0</v>
      </c>
      <c r="L3867">
        <v>14</v>
      </c>
      <c r="M3867" t="b">
        <v>0</v>
      </c>
      <c r="N3867" s="15" t="s">
        <v>8306</v>
      </c>
      <c r="O3867" t="s">
        <v>8307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2">
        <v>42452.145138888889</v>
      </c>
      <c r="J3868" s="12">
        <v>42402.947002314817</v>
      </c>
      <c r="K3868" t="b">
        <v>0</v>
      </c>
      <c r="L3868">
        <v>2</v>
      </c>
      <c r="M3868" t="b">
        <v>0</v>
      </c>
      <c r="N3868" s="15" t="s">
        <v>8306</v>
      </c>
      <c r="O3868" t="s">
        <v>8307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2">
        <v>42539.814108796301</v>
      </c>
      <c r="J3869" s="12">
        <v>42509.814108796301</v>
      </c>
      <c r="K3869" t="b">
        <v>0</v>
      </c>
      <c r="L3869">
        <v>5</v>
      </c>
      <c r="M3869" t="b">
        <v>0</v>
      </c>
      <c r="N3869" s="15" t="s">
        <v>8306</v>
      </c>
      <c r="O3869" t="s">
        <v>8307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2">
        <v>41890.659780092588</v>
      </c>
      <c r="J3870" s="12">
        <v>41865.659780092588</v>
      </c>
      <c r="K3870" t="b">
        <v>0</v>
      </c>
      <c r="L3870">
        <v>1</v>
      </c>
      <c r="M3870" t="b">
        <v>0</v>
      </c>
      <c r="N3870" s="15" t="s">
        <v>8306</v>
      </c>
      <c r="O3870" t="s">
        <v>8348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2">
        <v>42077.132638888885</v>
      </c>
      <c r="J3871" s="12">
        <v>42047.724444444444</v>
      </c>
      <c r="K3871" t="b">
        <v>0</v>
      </c>
      <c r="L3871">
        <v>15</v>
      </c>
      <c r="M3871" t="b">
        <v>0</v>
      </c>
      <c r="N3871" s="15" t="s">
        <v>8306</v>
      </c>
      <c r="O3871" t="s">
        <v>8348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2">
        <v>41823.17219907407</v>
      </c>
      <c r="J3872" s="12">
        <v>41793.17219907407</v>
      </c>
      <c r="K3872" t="b">
        <v>0</v>
      </c>
      <c r="L3872">
        <v>10</v>
      </c>
      <c r="M3872" t="b">
        <v>0</v>
      </c>
      <c r="N3872" s="15" t="s">
        <v>8306</v>
      </c>
      <c r="O3872" t="s">
        <v>8348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2">
        <v>42823.739004629635</v>
      </c>
      <c r="J3873" s="12">
        <v>42763.780671296292</v>
      </c>
      <c r="K3873" t="b">
        <v>0</v>
      </c>
      <c r="L3873">
        <v>3</v>
      </c>
      <c r="M3873" t="b">
        <v>0</v>
      </c>
      <c r="N3873" s="15" t="s">
        <v>8306</v>
      </c>
      <c r="O3873" t="s">
        <v>8348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2">
        <v>42230.145787037036</v>
      </c>
      <c r="J3874" s="12">
        <v>42180.145787037036</v>
      </c>
      <c r="K3874" t="b">
        <v>0</v>
      </c>
      <c r="L3874">
        <v>0</v>
      </c>
      <c r="M3874" t="b">
        <v>0</v>
      </c>
      <c r="N3874" s="15" t="s">
        <v>8306</v>
      </c>
      <c r="O3874" t="s">
        <v>8348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2">
        <v>42285.696006944447</v>
      </c>
      <c r="J3875" s="12">
        <v>42255.696006944447</v>
      </c>
      <c r="K3875" t="b">
        <v>0</v>
      </c>
      <c r="L3875">
        <v>0</v>
      </c>
      <c r="M3875" t="b">
        <v>0</v>
      </c>
      <c r="N3875" s="15" t="s">
        <v>8306</v>
      </c>
      <c r="O3875" t="s">
        <v>8348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2">
        <v>42028.041666666672</v>
      </c>
      <c r="J3876" s="12">
        <v>42007.016458333332</v>
      </c>
      <c r="K3876" t="b">
        <v>0</v>
      </c>
      <c r="L3876">
        <v>0</v>
      </c>
      <c r="M3876" t="b">
        <v>0</v>
      </c>
      <c r="N3876" s="15" t="s">
        <v>8306</v>
      </c>
      <c r="O3876" t="s">
        <v>8348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2">
        <v>42616.416666666672</v>
      </c>
      <c r="J3877" s="12">
        <v>42615.346817129626</v>
      </c>
      <c r="K3877" t="b">
        <v>0</v>
      </c>
      <c r="L3877">
        <v>0</v>
      </c>
      <c r="M3877" t="b">
        <v>0</v>
      </c>
      <c r="N3877" s="15" t="s">
        <v>8306</v>
      </c>
      <c r="O3877" t="s">
        <v>8348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2">
        <v>42402.624166666668</v>
      </c>
      <c r="J3878" s="12">
        <v>42372.624166666668</v>
      </c>
      <c r="K3878" t="b">
        <v>0</v>
      </c>
      <c r="L3878">
        <v>46</v>
      </c>
      <c r="M3878" t="b">
        <v>0</v>
      </c>
      <c r="N3878" s="15" t="s">
        <v>8306</v>
      </c>
      <c r="O3878" t="s">
        <v>8348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2">
        <v>42712.67768518519</v>
      </c>
      <c r="J3879" s="12">
        <v>42682.67768518519</v>
      </c>
      <c r="K3879" t="b">
        <v>0</v>
      </c>
      <c r="L3879">
        <v>14</v>
      </c>
      <c r="M3879" t="b">
        <v>0</v>
      </c>
      <c r="N3879" s="15" t="s">
        <v>8306</v>
      </c>
      <c r="O3879" t="s">
        <v>8348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2">
        <v>42185.165972222225</v>
      </c>
      <c r="J3880" s="12">
        <v>42154.818819444445</v>
      </c>
      <c r="K3880" t="b">
        <v>0</v>
      </c>
      <c r="L3880">
        <v>1</v>
      </c>
      <c r="M3880" t="b">
        <v>0</v>
      </c>
      <c r="N3880" s="15" t="s">
        <v>8306</v>
      </c>
      <c r="O3880" t="s">
        <v>8348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2">
        <v>42029.861064814817</v>
      </c>
      <c r="J3881" s="12">
        <v>41999.861064814817</v>
      </c>
      <c r="K3881" t="b">
        <v>0</v>
      </c>
      <c r="L3881">
        <v>0</v>
      </c>
      <c r="M3881" t="b">
        <v>0</v>
      </c>
      <c r="N3881" s="15" t="s">
        <v>8306</v>
      </c>
      <c r="O3881" t="s">
        <v>8348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2">
        <v>41850.958333333336</v>
      </c>
      <c r="J3882" s="12">
        <v>41815.815046296295</v>
      </c>
      <c r="K3882" t="b">
        <v>0</v>
      </c>
      <c r="L3882">
        <v>17</v>
      </c>
      <c r="M3882" t="b">
        <v>0</v>
      </c>
      <c r="N3882" s="15" t="s">
        <v>8306</v>
      </c>
      <c r="O3882" t="s">
        <v>8348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2">
        <v>42786.018506944441</v>
      </c>
      <c r="J3883" s="12">
        <v>42756.018506944441</v>
      </c>
      <c r="K3883" t="b">
        <v>0</v>
      </c>
      <c r="L3883">
        <v>1</v>
      </c>
      <c r="M3883" t="b">
        <v>0</v>
      </c>
      <c r="N3883" s="15" t="s">
        <v>8306</v>
      </c>
      <c r="O3883" t="s">
        <v>8348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2">
        <v>42400.960416666669</v>
      </c>
      <c r="J3884" s="12">
        <v>42373.983449074076</v>
      </c>
      <c r="K3884" t="b">
        <v>0</v>
      </c>
      <c r="L3884">
        <v>0</v>
      </c>
      <c r="M3884" t="b">
        <v>0</v>
      </c>
      <c r="N3884" s="15" t="s">
        <v>8306</v>
      </c>
      <c r="O3884" t="s">
        <v>8348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2">
        <v>41884.602650462963</v>
      </c>
      <c r="J3885" s="12">
        <v>41854.602650462963</v>
      </c>
      <c r="K3885" t="b">
        <v>0</v>
      </c>
      <c r="L3885">
        <v>0</v>
      </c>
      <c r="M3885" t="b">
        <v>0</v>
      </c>
      <c r="N3885" s="15" t="s">
        <v>8306</v>
      </c>
      <c r="O3885" t="s">
        <v>8348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2">
        <v>42090.749907407408</v>
      </c>
      <c r="J3886" s="12">
        <v>42065.791574074072</v>
      </c>
      <c r="K3886" t="b">
        <v>0</v>
      </c>
      <c r="L3886">
        <v>0</v>
      </c>
      <c r="M3886" t="b">
        <v>0</v>
      </c>
      <c r="N3886" s="15" t="s">
        <v>8306</v>
      </c>
      <c r="O3886" t="s">
        <v>8348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2">
        <v>42499.951284722221</v>
      </c>
      <c r="J3887" s="12">
        <v>42469.951284722221</v>
      </c>
      <c r="K3887" t="b">
        <v>0</v>
      </c>
      <c r="L3887">
        <v>0</v>
      </c>
      <c r="M3887" t="b">
        <v>0</v>
      </c>
      <c r="N3887" s="15" t="s">
        <v>8306</v>
      </c>
      <c r="O3887" t="s">
        <v>8348</v>
      </c>
    </row>
    <row r="3888" spans="1:15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2">
        <v>41984.228032407409</v>
      </c>
      <c r="J3888" s="12">
        <v>41954.228032407409</v>
      </c>
      <c r="K3888" t="b">
        <v>0</v>
      </c>
      <c r="L3888">
        <v>0</v>
      </c>
      <c r="M3888" t="b">
        <v>0</v>
      </c>
      <c r="N3888" s="15" t="s">
        <v>8306</v>
      </c>
      <c r="O3888" t="s">
        <v>8348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2">
        <v>42125.916666666672</v>
      </c>
      <c r="J3889" s="12">
        <v>42079.857974537037</v>
      </c>
      <c r="K3889" t="b">
        <v>0</v>
      </c>
      <c r="L3889">
        <v>2</v>
      </c>
      <c r="M3889" t="b">
        <v>0</v>
      </c>
      <c r="N3889" s="15" t="s">
        <v>8306</v>
      </c>
      <c r="O3889" t="s">
        <v>8348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2">
        <v>42792.545810185184</v>
      </c>
      <c r="J3890" s="12">
        <v>42762.545810185184</v>
      </c>
      <c r="K3890" t="b">
        <v>0</v>
      </c>
      <c r="L3890">
        <v>14</v>
      </c>
      <c r="M3890" t="b">
        <v>0</v>
      </c>
      <c r="N3890" s="15" t="s">
        <v>8306</v>
      </c>
      <c r="O3890" t="s">
        <v>8307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2">
        <v>42008.976388888885</v>
      </c>
      <c r="J3891" s="12">
        <v>41977.004976851851</v>
      </c>
      <c r="K3891" t="b">
        <v>0</v>
      </c>
      <c r="L3891">
        <v>9</v>
      </c>
      <c r="M3891" t="b">
        <v>0</v>
      </c>
      <c r="N3891" s="15" t="s">
        <v>8306</v>
      </c>
      <c r="O3891" t="s">
        <v>8307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2">
        <v>42231.758611111116</v>
      </c>
      <c r="J3892" s="12">
        <v>42171.758611111116</v>
      </c>
      <c r="K3892" t="b">
        <v>0</v>
      </c>
      <c r="L3892">
        <v>8</v>
      </c>
      <c r="M3892" t="b">
        <v>0</v>
      </c>
      <c r="N3892" s="15" t="s">
        <v>8306</v>
      </c>
      <c r="O3892" t="s">
        <v>8307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2">
        <v>42086.207638888889</v>
      </c>
      <c r="J3893" s="12">
        <v>42056.1324537037</v>
      </c>
      <c r="K3893" t="b">
        <v>0</v>
      </c>
      <c r="L3893">
        <v>7</v>
      </c>
      <c r="M3893" t="b">
        <v>0</v>
      </c>
      <c r="N3893" s="15" t="s">
        <v>8306</v>
      </c>
      <c r="O3893" t="s">
        <v>8307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2">
        <v>41875.291666666664</v>
      </c>
      <c r="J3894" s="12">
        <v>41867.652280092596</v>
      </c>
      <c r="K3894" t="b">
        <v>0</v>
      </c>
      <c r="L3894">
        <v>0</v>
      </c>
      <c r="M3894" t="b">
        <v>0</v>
      </c>
      <c r="N3894" s="15" t="s">
        <v>8306</v>
      </c>
      <c r="O3894" t="s">
        <v>8307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2">
        <v>41821.25</v>
      </c>
      <c r="J3895" s="12">
        <v>41779.657870370371</v>
      </c>
      <c r="K3895" t="b">
        <v>0</v>
      </c>
      <c r="L3895">
        <v>84</v>
      </c>
      <c r="M3895" t="b">
        <v>0</v>
      </c>
      <c r="N3895" s="15" t="s">
        <v>8306</v>
      </c>
      <c r="O3895" t="s">
        <v>8307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2">
        <v>42710.207638888889</v>
      </c>
      <c r="J3896" s="12">
        <v>42679.958472222221</v>
      </c>
      <c r="K3896" t="b">
        <v>0</v>
      </c>
      <c r="L3896">
        <v>11</v>
      </c>
      <c r="M3896" t="b">
        <v>0</v>
      </c>
      <c r="N3896" s="15" t="s">
        <v>8306</v>
      </c>
      <c r="O3896" t="s">
        <v>8307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2">
        <v>42063.250208333338</v>
      </c>
      <c r="J3897" s="12">
        <v>42032.250208333338</v>
      </c>
      <c r="K3897" t="b">
        <v>0</v>
      </c>
      <c r="L3897">
        <v>1</v>
      </c>
      <c r="M3897" t="b">
        <v>0</v>
      </c>
      <c r="N3897" s="15" t="s">
        <v>8306</v>
      </c>
      <c r="O3897" t="s">
        <v>8307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2">
        <v>41807.191875000004</v>
      </c>
      <c r="J3898" s="12">
        <v>41793.191875000004</v>
      </c>
      <c r="K3898" t="b">
        <v>0</v>
      </c>
      <c r="L3898">
        <v>4</v>
      </c>
      <c r="M3898" t="b">
        <v>0</v>
      </c>
      <c r="N3898" s="15" t="s">
        <v>8306</v>
      </c>
      <c r="O3898" t="s">
        <v>8307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2">
        <v>42012.87364583333</v>
      </c>
      <c r="J3899" s="12">
        <v>41982.87364583333</v>
      </c>
      <c r="K3899" t="b">
        <v>0</v>
      </c>
      <c r="L3899">
        <v>10</v>
      </c>
      <c r="M3899" t="b">
        <v>0</v>
      </c>
      <c r="N3899" s="15" t="s">
        <v>8306</v>
      </c>
      <c r="O3899" t="s">
        <v>8307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2">
        <v>42233.666666666672</v>
      </c>
      <c r="J3900" s="12">
        <v>42193.482291666667</v>
      </c>
      <c r="K3900" t="b">
        <v>0</v>
      </c>
      <c r="L3900">
        <v>16</v>
      </c>
      <c r="M3900" t="b">
        <v>0</v>
      </c>
      <c r="N3900" s="15" t="s">
        <v>8306</v>
      </c>
      <c r="O3900" t="s">
        <v>8307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2">
        <v>41863.775011574071</v>
      </c>
      <c r="J3901" s="12">
        <v>41843.775011574071</v>
      </c>
      <c r="K3901" t="b">
        <v>0</v>
      </c>
      <c r="L3901">
        <v>2</v>
      </c>
      <c r="M3901" t="b">
        <v>0</v>
      </c>
      <c r="N3901" s="15" t="s">
        <v>8306</v>
      </c>
      <c r="O3901" t="s">
        <v>8307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2">
        <v>42166.092488425929</v>
      </c>
      <c r="J3902" s="12">
        <v>42136.092488425929</v>
      </c>
      <c r="K3902" t="b">
        <v>0</v>
      </c>
      <c r="L3902">
        <v>5</v>
      </c>
      <c r="M3902" t="b">
        <v>0</v>
      </c>
      <c r="N3902" s="15" t="s">
        <v>8306</v>
      </c>
      <c r="O3902" t="s">
        <v>8307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2">
        <v>42357.826377314821</v>
      </c>
      <c r="J3903" s="12">
        <v>42317.826377314821</v>
      </c>
      <c r="K3903" t="b">
        <v>0</v>
      </c>
      <c r="L3903">
        <v>1</v>
      </c>
      <c r="M3903" t="b">
        <v>0</v>
      </c>
      <c r="N3903" s="15" t="s">
        <v>8306</v>
      </c>
      <c r="O3903" t="s">
        <v>8307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2">
        <v>42688.509745370371</v>
      </c>
      <c r="J3904" s="12">
        <v>42663.468078703707</v>
      </c>
      <c r="K3904" t="b">
        <v>0</v>
      </c>
      <c r="L3904">
        <v>31</v>
      </c>
      <c r="M3904" t="b">
        <v>0</v>
      </c>
      <c r="N3904" s="15" t="s">
        <v>8306</v>
      </c>
      <c r="O3904" t="s">
        <v>8307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2">
        <v>42230.818055555559</v>
      </c>
      <c r="J3905" s="12">
        <v>42186.01116898148</v>
      </c>
      <c r="K3905" t="b">
        <v>0</v>
      </c>
      <c r="L3905">
        <v>0</v>
      </c>
      <c r="M3905" t="b">
        <v>0</v>
      </c>
      <c r="N3905" s="15" t="s">
        <v>8306</v>
      </c>
      <c r="O3905" t="s">
        <v>8307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2">
        <v>42109.211111111115</v>
      </c>
      <c r="J3906" s="12">
        <v>42095.229166666672</v>
      </c>
      <c r="K3906" t="b">
        <v>0</v>
      </c>
      <c r="L3906">
        <v>2</v>
      </c>
      <c r="M3906" t="b">
        <v>0</v>
      </c>
      <c r="N3906" s="15" t="s">
        <v>8306</v>
      </c>
      <c r="O3906" t="s">
        <v>8307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2">
        <v>42166.958333333328</v>
      </c>
      <c r="J3907" s="12">
        <v>42124.623877314814</v>
      </c>
      <c r="K3907" t="b">
        <v>0</v>
      </c>
      <c r="L3907">
        <v>7</v>
      </c>
      <c r="M3907" t="b">
        <v>0</v>
      </c>
      <c r="N3907" s="15" t="s">
        <v>8306</v>
      </c>
      <c r="O3907" t="s">
        <v>8307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2">
        <v>42181.559027777781</v>
      </c>
      <c r="J3908" s="12">
        <v>42143.917743055557</v>
      </c>
      <c r="K3908" t="b">
        <v>0</v>
      </c>
      <c r="L3908">
        <v>16</v>
      </c>
      <c r="M3908" t="b">
        <v>0</v>
      </c>
      <c r="N3908" s="15" t="s">
        <v>8306</v>
      </c>
      <c r="O3908" t="s">
        <v>8307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2">
        <v>41938.838888888888</v>
      </c>
      <c r="J3909" s="12">
        <v>41906.819513888891</v>
      </c>
      <c r="K3909" t="b">
        <v>0</v>
      </c>
      <c r="L3909">
        <v>4</v>
      </c>
      <c r="M3909" t="b">
        <v>0</v>
      </c>
      <c r="N3909" s="15" t="s">
        <v>8306</v>
      </c>
      <c r="O3909" t="s">
        <v>8307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2">
        <v>41849.135370370372</v>
      </c>
      <c r="J3910" s="12">
        <v>41834.135370370372</v>
      </c>
      <c r="K3910" t="b">
        <v>0</v>
      </c>
      <c r="L3910">
        <v>4</v>
      </c>
      <c r="M3910" t="b">
        <v>0</v>
      </c>
      <c r="N3910" s="15" t="s">
        <v>8306</v>
      </c>
      <c r="O3910" t="s">
        <v>8307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2">
        <v>41893.359282407408</v>
      </c>
      <c r="J3911" s="12">
        <v>41863.359282407408</v>
      </c>
      <c r="K3911" t="b">
        <v>0</v>
      </c>
      <c r="L3911">
        <v>4</v>
      </c>
      <c r="M3911" t="b">
        <v>0</v>
      </c>
      <c r="N3911" s="15" t="s">
        <v>8306</v>
      </c>
      <c r="O3911" t="s">
        <v>8307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2">
        <v>42254.756909722222</v>
      </c>
      <c r="J3912" s="12">
        <v>42224.756909722222</v>
      </c>
      <c r="K3912" t="b">
        <v>0</v>
      </c>
      <c r="L3912">
        <v>3</v>
      </c>
      <c r="M3912" t="b">
        <v>0</v>
      </c>
      <c r="N3912" s="15" t="s">
        <v>8306</v>
      </c>
      <c r="O3912" t="s">
        <v>8307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2">
        <v>41969.853900462964</v>
      </c>
      <c r="J3913" s="12">
        <v>41939.8122337963</v>
      </c>
      <c r="K3913" t="b">
        <v>0</v>
      </c>
      <c r="L3913">
        <v>36</v>
      </c>
      <c r="M3913" t="b">
        <v>0</v>
      </c>
      <c r="N3913" s="15" t="s">
        <v>8306</v>
      </c>
      <c r="O3913" t="s">
        <v>8307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2">
        <v>42119.190972222219</v>
      </c>
      <c r="J3914" s="12">
        <v>42059.270023148143</v>
      </c>
      <c r="K3914" t="b">
        <v>0</v>
      </c>
      <c r="L3914">
        <v>1</v>
      </c>
      <c r="M3914" t="b">
        <v>0</v>
      </c>
      <c r="N3914" s="15" t="s">
        <v>8306</v>
      </c>
      <c r="O3914" t="s">
        <v>8307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2">
        <v>42338.252881944441</v>
      </c>
      <c r="J3915" s="12">
        <v>42308.211215277777</v>
      </c>
      <c r="K3915" t="b">
        <v>0</v>
      </c>
      <c r="L3915">
        <v>7</v>
      </c>
      <c r="M3915" t="b">
        <v>0</v>
      </c>
      <c r="N3915" s="15" t="s">
        <v>8306</v>
      </c>
      <c r="O3915" t="s">
        <v>8307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2">
        <v>42134.957638888889</v>
      </c>
      <c r="J3916" s="12">
        <v>42114.818935185183</v>
      </c>
      <c r="K3916" t="b">
        <v>0</v>
      </c>
      <c r="L3916">
        <v>27</v>
      </c>
      <c r="M3916" t="b">
        <v>0</v>
      </c>
      <c r="N3916" s="15" t="s">
        <v>8306</v>
      </c>
      <c r="O3916" t="s">
        <v>8307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2">
        <v>42522.98505787037</v>
      </c>
      <c r="J3917" s="12">
        <v>42492.98505787037</v>
      </c>
      <c r="K3917" t="b">
        <v>0</v>
      </c>
      <c r="L3917">
        <v>1</v>
      </c>
      <c r="M3917" t="b">
        <v>0</v>
      </c>
      <c r="N3917" s="15" t="s">
        <v>8306</v>
      </c>
      <c r="O3917" t="s">
        <v>8307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2">
        <v>42524.471666666665</v>
      </c>
      <c r="J3918" s="12">
        <v>42494.471666666665</v>
      </c>
      <c r="K3918" t="b">
        <v>0</v>
      </c>
      <c r="L3918">
        <v>0</v>
      </c>
      <c r="M3918" t="b">
        <v>0</v>
      </c>
      <c r="N3918" s="15" t="s">
        <v>8306</v>
      </c>
      <c r="O3918" t="s">
        <v>8307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2">
        <v>41893.527326388888</v>
      </c>
      <c r="J3919" s="12">
        <v>41863.527326388888</v>
      </c>
      <c r="K3919" t="b">
        <v>0</v>
      </c>
      <c r="L3919">
        <v>1</v>
      </c>
      <c r="M3919" t="b">
        <v>0</v>
      </c>
      <c r="N3919" s="15" t="s">
        <v>8306</v>
      </c>
      <c r="O3919" t="s">
        <v>8307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2">
        <v>41855.666666666664</v>
      </c>
      <c r="J3920" s="12">
        <v>41843.664618055554</v>
      </c>
      <c r="K3920" t="b">
        <v>0</v>
      </c>
      <c r="L3920">
        <v>3</v>
      </c>
      <c r="M3920" t="b">
        <v>0</v>
      </c>
      <c r="N3920" s="15" t="s">
        <v>8306</v>
      </c>
      <c r="O3920" t="s">
        <v>8307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2">
        <v>42387</v>
      </c>
      <c r="J3921" s="12">
        <v>42358.684872685189</v>
      </c>
      <c r="K3921" t="b">
        <v>0</v>
      </c>
      <c r="L3921">
        <v>3</v>
      </c>
      <c r="M3921" t="b">
        <v>0</v>
      </c>
      <c r="N3921" s="15" t="s">
        <v>8306</v>
      </c>
      <c r="O3921" t="s">
        <v>8307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2">
        <v>42687.428935185191</v>
      </c>
      <c r="J3922" s="12">
        <v>42657.38726851852</v>
      </c>
      <c r="K3922" t="b">
        <v>0</v>
      </c>
      <c r="L3922">
        <v>3</v>
      </c>
      <c r="M3922" t="b">
        <v>0</v>
      </c>
      <c r="N3922" s="15" t="s">
        <v>8306</v>
      </c>
      <c r="O3922" t="s">
        <v>8307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2">
        <v>41938.75</v>
      </c>
      <c r="J3923" s="12">
        <v>41926.542303240742</v>
      </c>
      <c r="K3923" t="b">
        <v>0</v>
      </c>
      <c r="L3923">
        <v>0</v>
      </c>
      <c r="M3923" t="b">
        <v>0</v>
      </c>
      <c r="N3923" s="15" t="s">
        <v>8306</v>
      </c>
      <c r="O3923" t="s">
        <v>8307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2">
        <v>42065.958333333328</v>
      </c>
      <c r="J3924" s="12">
        <v>42020.768634259264</v>
      </c>
      <c r="K3924" t="b">
        <v>0</v>
      </c>
      <c r="L3924">
        <v>6</v>
      </c>
      <c r="M3924" t="b">
        <v>0</v>
      </c>
      <c r="N3924" s="15" t="s">
        <v>8306</v>
      </c>
      <c r="O3924" t="s">
        <v>8307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2">
        <v>42103.979988425926</v>
      </c>
      <c r="J3925" s="12">
        <v>42075.979988425926</v>
      </c>
      <c r="K3925" t="b">
        <v>0</v>
      </c>
      <c r="L3925">
        <v>17</v>
      </c>
      <c r="M3925" t="b">
        <v>0</v>
      </c>
      <c r="N3925" s="15" t="s">
        <v>8306</v>
      </c>
      <c r="O3925" t="s">
        <v>8307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2">
        <v>41816.959745370368</v>
      </c>
      <c r="J3926" s="12">
        <v>41786.959745370368</v>
      </c>
      <c r="K3926" t="b">
        <v>0</v>
      </c>
      <c r="L3926">
        <v>40</v>
      </c>
      <c r="M3926" t="b">
        <v>0</v>
      </c>
      <c r="N3926" s="15" t="s">
        <v>8306</v>
      </c>
      <c r="O3926" t="s">
        <v>8307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2">
        <v>41850.870821759258</v>
      </c>
      <c r="J3927" s="12">
        <v>41820.870821759258</v>
      </c>
      <c r="K3927" t="b">
        <v>0</v>
      </c>
      <c r="L3927">
        <v>3</v>
      </c>
      <c r="M3927" t="b">
        <v>0</v>
      </c>
      <c r="N3927" s="15" t="s">
        <v>8306</v>
      </c>
      <c r="O3927" t="s">
        <v>8307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2">
        <v>42000.085046296299</v>
      </c>
      <c r="J3928" s="12">
        <v>41970.085046296299</v>
      </c>
      <c r="K3928" t="b">
        <v>0</v>
      </c>
      <c r="L3928">
        <v>1</v>
      </c>
      <c r="M3928" t="b">
        <v>0</v>
      </c>
      <c r="N3928" s="15" t="s">
        <v>8306</v>
      </c>
      <c r="O3928" t="s">
        <v>8307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2">
        <v>41860.267407407409</v>
      </c>
      <c r="J3929" s="12">
        <v>41830.267407407409</v>
      </c>
      <c r="K3929" t="b">
        <v>0</v>
      </c>
      <c r="L3929">
        <v>2</v>
      </c>
      <c r="M3929" t="b">
        <v>0</v>
      </c>
      <c r="N3929" s="15" t="s">
        <v>8306</v>
      </c>
      <c r="O3929" t="s">
        <v>8307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2">
        <v>42293.207638888889</v>
      </c>
      <c r="J3930" s="12">
        <v>42265.683182870373</v>
      </c>
      <c r="K3930" t="b">
        <v>0</v>
      </c>
      <c r="L3930">
        <v>7</v>
      </c>
      <c r="M3930" t="b">
        <v>0</v>
      </c>
      <c r="N3930" s="15" t="s">
        <v>8306</v>
      </c>
      <c r="O3930" t="s">
        <v>8307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2">
        <v>42631.827141203699</v>
      </c>
      <c r="J3931" s="12">
        <v>42601.827141203699</v>
      </c>
      <c r="K3931" t="b">
        <v>0</v>
      </c>
      <c r="L3931">
        <v>14</v>
      </c>
      <c r="M3931" t="b">
        <v>0</v>
      </c>
      <c r="N3931" s="15" t="s">
        <v>8306</v>
      </c>
      <c r="O3931" t="s">
        <v>8307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2">
        <v>42461.25</v>
      </c>
      <c r="J3932" s="12">
        <v>42433.338749999995</v>
      </c>
      <c r="K3932" t="b">
        <v>0</v>
      </c>
      <c r="L3932">
        <v>0</v>
      </c>
      <c r="M3932" t="b">
        <v>0</v>
      </c>
      <c r="N3932" s="15" t="s">
        <v>8306</v>
      </c>
      <c r="O3932" t="s">
        <v>8307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2">
        <v>42253.151701388888</v>
      </c>
      <c r="J3933" s="12">
        <v>42228.151701388888</v>
      </c>
      <c r="K3933" t="b">
        <v>0</v>
      </c>
      <c r="L3933">
        <v>0</v>
      </c>
      <c r="M3933" t="b">
        <v>0</v>
      </c>
      <c r="N3933" s="15" t="s">
        <v>8306</v>
      </c>
      <c r="O3933" t="s">
        <v>8307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2">
        <v>42445.126898148148</v>
      </c>
      <c r="J3934" s="12">
        <v>42415.168564814812</v>
      </c>
      <c r="K3934" t="b">
        <v>0</v>
      </c>
      <c r="L3934">
        <v>1</v>
      </c>
      <c r="M3934" t="b">
        <v>0</v>
      </c>
      <c r="N3934" s="15" t="s">
        <v>8306</v>
      </c>
      <c r="O3934" t="s">
        <v>8307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2">
        <v>42568.029861111107</v>
      </c>
      <c r="J3935" s="12">
        <v>42538.968310185184</v>
      </c>
      <c r="K3935" t="b">
        <v>0</v>
      </c>
      <c r="L3935">
        <v>12</v>
      </c>
      <c r="M3935" t="b">
        <v>0</v>
      </c>
      <c r="N3935" s="15" t="s">
        <v>8306</v>
      </c>
      <c r="O3935" t="s">
        <v>8307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2">
        <v>42278.541666666672</v>
      </c>
      <c r="J3936" s="12">
        <v>42233.671747685185</v>
      </c>
      <c r="K3936" t="b">
        <v>0</v>
      </c>
      <c r="L3936">
        <v>12</v>
      </c>
      <c r="M3936" t="b">
        <v>0</v>
      </c>
      <c r="N3936" s="15" t="s">
        <v>8306</v>
      </c>
      <c r="O3936" t="s">
        <v>8307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2">
        <v>42281.656782407401</v>
      </c>
      <c r="J3937" s="12">
        <v>42221.656782407401</v>
      </c>
      <c r="K3937" t="b">
        <v>0</v>
      </c>
      <c r="L3937">
        <v>23</v>
      </c>
      <c r="M3937" t="b">
        <v>0</v>
      </c>
      <c r="N3937" s="15" t="s">
        <v>8306</v>
      </c>
      <c r="O3937" t="s">
        <v>8307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2">
        <v>42705.304629629631</v>
      </c>
      <c r="J3938" s="12">
        <v>42675.262962962966</v>
      </c>
      <c r="K3938" t="b">
        <v>0</v>
      </c>
      <c r="L3938">
        <v>0</v>
      </c>
      <c r="M3938" t="b">
        <v>0</v>
      </c>
      <c r="N3938" s="15" t="s">
        <v>8306</v>
      </c>
      <c r="O3938" t="s">
        <v>8307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2">
        <v>42562.631481481483</v>
      </c>
      <c r="J3939" s="12">
        <v>42534.631481481483</v>
      </c>
      <c r="K3939" t="b">
        <v>0</v>
      </c>
      <c r="L3939">
        <v>10</v>
      </c>
      <c r="M3939" t="b">
        <v>0</v>
      </c>
      <c r="N3939" s="15" t="s">
        <v>8306</v>
      </c>
      <c r="O3939" t="s">
        <v>8307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2">
        <v>42182.905717592599</v>
      </c>
      <c r="J3940" s="12">
        <v>42151.905717592599</v>
      </c>
      <c r="K3940" t="b">
        <v>0</v>
      </c>
      <c r="L3940">
        <v>5</v>
      </c>
      <c r="M3940" t="b">
        <v>0</v>
      </c>
      <c r="N3940" s="15" t="s">
        <v>8306</v>
      </c>
      <c r="O3940" t="s">
        <v>8307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2">
        <v>41919.1875</v>
      </c>
      <c r="J3941" s="12">
        <v>41915.400219907409</v>
      </c>
      <c r="K3941" t="b">
        <v>0</v>
      </c>
      <c r="L3941">
        <v>1</v>
      </c>
      <c r="M3941" t="b">
        <v>0</v>
      </c>
      <c r="N3941" s="15" t="s">
        <v>8306</v>
      </c>
      <c r="O3941" t="s">
        <v>8307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2">
        <v>42006.492488425924</v>
      </c>
      <c r="J3942" s="12">
        <v>41961.492488425924</v>
      </c>
      <c r="K3942" t="b">
        <v>0</v>
      </c>
      <c r="L3942">
        <v>2</v>
      </c>
      <c r="M3942" t="b">
        <v>0</v>
      </c>
      <c r="N3942" s="15" t="s">
        <v>8306</v>
      </c>
      <c r="O3942" t="s">
        <v>8307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2">
        <v>41968.041666666672</v>
      </c>
      <c r="J3943" s="12">
        <v>41940.587233796294</v>
      </c>
      <c r="K3943" t="b">
        <v>0</v>
      </c>
      <c r="L3943">
        <v>2</v>
      </c>
      <c r="M3943" t="b">
        <v>0</v>
      </c>
      <c r="N3943" s="15" t="s">
        <v>8306</v>
      </c>
      <c r="O3943" t="s">
        <v>8307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2">
        <v>42171.904097222221</v>
      </c>
      <c r="J3944" s="12">
        <v>42111.904097222221</v>
      </c>
      <c r="K3944" t="b">
        <v>0</v>
      </c>
      <c r="L3944">
        <v>0</v>
      </c>
      <c r="M3944" t="b">
        <v>0</v>
      </c>
      <c r="N3944" s="15" t="s">
        <v>8306</v>
      </c>
      <c r="O3944" t="s">
        <v>8307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2">
        <v>42310.701388888891</v>
      </c>
      <c r="J3945" s="12">
        <v>42279.778564814813</v>
      </c>
      <c r="K3945" t="b">
        <v>0</v>
      </c>
      <c r="L3945">
        <v>13</v>
      </c>
      <c r="M3945" t="b">
        <v>0</v>
      </c>
      <c r="N3945" s="15" t="s">
        <v>8306</v>
      </c>
      <c r="O3945" t="s">
        <v>8307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2">
        <v>42243.662905092591</v>
      </c>
      <c r="J3946" s="12">
        <v>42213.662905092591</v>
      </c>
      <c r="K3946" t="b">
        <v>0</v>
      </c>
      <c r="L3946">
        <v>0</v>
      </c>
      <c r="M3946" t="b">
        <v>0</v>
      </c>
      <c r="N3946" s="15" t="s">
        <v>8306</v>
      </c>
      <c r="O3946" t="s">
        <v>8307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2">
        <v>42139.801712962959</v>
      </c>
      <c r="J3947" s="12">
        <v>42109.801712962959</v>
      </c>
      <c r="K3947" t="b">
        <v>0</v>
      </c>
      <c r="L3947">
        <v>1</v>
      </c>
      <c r="M3947" t="b">
        <v>0</v>
      </c>
      <c r="N3947" s="15" t="s">
        <v>8306</v>
      </c>
      <c r="O3947" t="s">
        <v>8307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2">
        <v>42063.333333333328</v>
      </c>
      <c r="J3948" s="12">
        <v>42031.833587962959</v>
      </c>
      <c r="K3948" t="b">
        <v>0</v>
      </c>
      <c r="L3948">
        <v>5</v>
      </c>
      <c r="M3948" t="b">
        <v>0</v>
      </c>
      <c r="N3948" s="15" t="s">
        <v>8306</v>
      </c>
      <c r="O3948" t="s">
        <v>8307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2">
        <v>42645.142870370371</v>
      </c>
      <c r="J3949" s="12">
        <v>42615.142870370371</v>
      </c>
      <c r="K3949" t="b">
        <v>0</v>
      </c>
      <c r="L3949">
        <v>2</v>
      </c>
      <c r="M3949" t="b">
        <v>0</v>
      </c>
      <c r="N3949" s="15" t="s">
        <v>8306</v>
      </c>
      <c r="O3949" t="s">
        <v>8307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2">
        <v>41889.325497685182</v>
      </c>
      <c r="J3950" s="12">
        <v>41829.325497685182</v>
      </c>
      <c r="K3950" t="b">
        <v>0</v>
      </c>
      <c r="L3950">
        <v>0</v>
      </c>
      <c r="M3950" t="b">
        <v>0</v>
      </c>
      <c r="N3950" s="15" t="s">
        <v>8306</v>
      </c>
      <c r="O3950" t="s">
        <v>8307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2">
        <v>42046.120613425926</v>
      </c>
      <c r="J3951" s="12">
        <v>42016.120613425926</v>
      </c>
      <c r="K3951" t="b">
        <v>0</v>
      </c>
      <c r="L3951">
        <v>32</v>
      </c>
      <c r="M3951" t="b">
        <v>0</v>
      </c>
      <c r="N3951" s="15" t="s">
        <v>8306</v>
      </c>
      <c r="O3951" t="s">
        <v>8307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2">
        <v>42468.774305555555</v>
      </c>
      <c r="J3952" s="12">
        <v>42439.702314814815</v>
      </c>
      <c r="K3952" t="b">
        <v>0</v>
      </c>
      <c r="L3952">
        <v>1</v>
      </c>
      <c r="M3952" t="b">
        <v>0</v>
      </c>
      <c r="N3952" s="15" t="s">
        <v>8306</v>
      </c>
      <c r="O3952" t="s">
        <v>8307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2">
        <v>42493.784050925926</v>
      </c>
      <c r="J3953" s="12">
        <v>42433.825717592597</v>
      </c>
      <c r="K3953" t="b">
        <v>0</v>
      </c>
      <c r="L3953">
        <v>1</v>
      </c>
      <c r="M3953" t="b">
        <v>0</v>
      </c>
      <c r="N3953" s="15" t="s">
        <v>8306</v>
      </c>
      <c r="O3953" t="s">
        <v>8307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2">
        <v>42303.790393518517</v>
      </c>
      <c r="J3954" s="12">
        <v>42243.790393518517</v>
      </c>
      <c r="K3954" t="b">
        <v>0</v>
      </c>
      <c r="L3954">
        <v>1</v>
      </c>
      <c r="M3954" t="b">
        <v>0</v>
      </c>
      <c r="N3954" s="15" t="s">
        <v>8306</v>
      </c>
      <c r="O3954" t="s">
        <v>8307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2">
        <v>42580.978472222225</v>
      </c>
      <c r="J3955" s="12">
        <v>42550.048449074078</v>
      </c>
      <c r="K3955" t="b">
        <v>0</v>
      </c>
      <c r="L3955">
        <v>0</v>
      </c>
      <c r="M3955" t="b">
        <v>0</v>
      </c>
      <c r="N3955" s="15" t="s">
        <v>8306</v>
      </c>
      <c r="O3955" t="s">
        <v>8307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2">
        <v>41834.651203703703</v>
      </c>
      <c r="J3956" s="12">
        <v>41774.651203703703</v>
      </c>
      <c r="K3956" t="b">
        <v>0</v>
      </c>
      <c r="L3956">
        <v>0</v>
      </c>
      <c r="M3956" t="b">
        <v>0</v>
      </c>
      <c r="N3956" s="15" t="s">
        <v>8306</v>
      </c>
      <c r="O3956" t="s">
        <v>8307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2">
        <v>42336.890520833331</v>
      </c>
      <c r="J3957" s="12">
        <v>42306.848854166667</v>
      </c>
      <c r="K3957" t="b">
        <v>0</v>
      </c>
      <c r="L3957">
        <v>8</v>
      </c>
      <c r="M3957" t="b">
        <v>0</v>
      </c>
      <c r="N3957" s="15" t="s">
        <v>8306</v>
      </c>
      <c r="O3957" t="s">
        <v>8307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2">
        <v>42485.013888888891</v>
      </c>
      <c r="J3958" s="12">
        <v>42457.932025462964</v>
      </c>
      <c r="K3958" t="b">
        <v>0</v>
      </c>
      <c r="L3958">
        <v>0</v>
      </c>
      <c r="M3958" t="b">
        <v>0</v>
      </c>
      <c r="N3958" s="15" t="s">
        <v>8306</v>
      </c>
      <c r="O3958" t="s">
        <v>8307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2">
        <v>42559.976319444439</v>
      </c>
      <c r="J3959" s="12">
        <v>42513.976319444439</v>
      </c>
      <c r="K3959" t="b">
        <v>0</v>
      </c>
      <c r="L3959">
        <v>1</v>
      </c>
      <c r="M3959" t="b">
        <v>0</v>
      </c>
      <c r="N3959" s="15" t="s">
        <v>8306</v>
      </c>
      <c r="O3959" t="s">
        <v>8307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2">
        <v>41853.583333333336</v>
      </c>
      <c r="J3960" s="12">
        <v>41816.950370370374</v>
      </c>
      <c r="K3960" t="b">
        <v>0</v>
      </c>
      <c r="L3960">
        <v>16</v>
      </c>
      <c r="M3960" t="b">
        <v>0</v>
      </c>
      <c r="N3960" s="15" t="s">
        <v>8306</v>
      </c>
      <c r="O3960" t="s">
        <v>8307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2">
        <v>41910.788842592592</v>
      </c>
      <c r="J3961" s="12">
        <v>41880.788842592592</v>
      </c>
      <c r="K3961" t="b">
        <v>0</v>
      </c>
      <c r="L3961">
        <v>12</v>
      </c>
      <c r="M3961" t="b">
        <v>0</v>
      </c>
      <c r="N3961" s="15" t="s">
        <v>8306</v>
      </c>
      <c r="O3961" t="s">
        <v>8307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2">
        <v>42372.845555555556</v>
      </c>
      <c r="J3962" s="12">
        <v>42342.845555555556</v>
      </c>
      <c r="K3962" t="b">
        <v>0</v>
      </c>
      <c r="L3962">
        <v>4</v>
      </c>
      <c r="M3962" t="b">
        <v>0</v>
      </c>
      <c r="N3962" s="15" t="s">
        <v>8306</v>
      </c>
      <c r="O3962" t="s">
        <v>8307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2">
        <v>41767.891319444447</v>
      </c>
      <c r="J3963" s="12">
        <v>41745.891319444447</v>
      </c>
      <c r="K3963" t="b">
        <v>0</v>
      </c>
      <c r="L3963">
        <v>2</v>
      </c>
      <c r="M3963" t="b">
        <v>0</v>
      </c>
      <c r="N3963" s="15" t="s">
        <v>8306</v>
      </c>
      <c r="O3963" t="s">
        <v>8307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2">
        <v>42336.621458333335</v>
      </c>
      <c r="J3964" s="12">
        <v>42311.621458333335</v>
      </c>
      <c r="K3964" t="b">
        <v>0</v>
      </c>
      <c r="L3964">
        <v>3</v>
      </c>
      <c r="M3964" t="b">
        <v>0</v>
      </c>
      <c r="N3964" s="15" t="s">
        <v>8306</v>
      </c>
      <c r="O3964" t="s">
        <v>8307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2">
        <v>42326.195798611108</v>
      </c>
      <c r="J3965" s="12">
        <v>42296.154131944444</v>
      </c>
      <c r="K3965" t="b">
        <v>0</v>
      </c>
      <c r="L3965">
        <v>0</v>
      </c>
      <c r="M3965" t="b">
        <v>0</v>
      </c>
      <c r="N3965" s="15" t="s">
        <v>8306</v>
      </c>
      <c r="O3965" t="s">
        <v>8307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2">
        <v>42113.680393518516</v>
      </c>
      <c r="J3966" s="12">
        <v>42053.722060185188</v>
      </c>
      <c r="K3966" t="b">
        <v>0</v>
      </c>
      <c r="L3966">
        <v>3</v>
      </c>
      <c r="M3966" t="b">
        <v>0</v>
      </c>
      <c r="N3966" s="15" t="s">
        <v>8306</v>
      </c>
      <c r="O3966" t="s">
        <v>8307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2">
        <v>42474.194212962961</v>
      </c>
      <c r="J3967" s="12">
        <v>42414.235879629632</v>
      </c>
      <c r="K3967" t="b">
        <v>0</v>
      </c>
      <c r="L3967">
        <v>4</v>
      </c>
      <c r="M3967" t="b">
        <v>0</v>
      </c>
      <c r="N3967" s="15" t="s">
        <v>8306</v>
      </c>
      <c r="O3967" t="s">
        <v>8307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2">
        <v>41844.124305555553</v>
      </c>
      <c r="J3968" s="12">
        <v>41801.711550925924</v>
      </c>
      <c r="K3968" t="b">
        <v>0</v>
      </c>
      <c r="L3968">
        <v>2</v>
      </c>
      <c r="M3968" t="b">
        <v>0</v>
      </c>
      <c r="N3968" s="15" t="s">
        <v>8306</v>
      </c>
      <c r="O3968" t="s">
        <v>8307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2">
        <v>42800.290590277778</v>
      </c>
      <c r="J3969" s="12">
        <v>42770.290590277778</v>
      </c>
      <c r="K3969" t="b">
        <v>0</v>
      </c>
      <c r="L3969">
        <v>10</v>
      </c>
      <c r="M3969" t="b">
        <v>0</v>
      </c>
      <c r="N3969" s="15" t="s">
        <v>8306</v>
      </c>
      <c r="O3969" t="s">
        <v>8307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2">
        <v>42512.815659722226</v>
      </c>
      <c r="J3970" s="12">
        <v>42452.815659722226</v>
      </c>
      <c r="K3970" t="b">
        <v>0</v>
      </c>
      <c r="L3970">
        <v>11</v>
      </c>
      <c r="M3970" t="b">
        <v>0</v>
      </c>
      <c r="N3970" s="15" t="s">
        <v>8306</v>
      </c>
      <c r="O3970" t="s">
        <v>8307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2">
        <v>42611.163194444445</v>
      </c>
      <c r="J3971" s="12">
        <v>42601.854699074072</v>
      </c>
      <c r="K3971" t="b">
        <v>0</v>
      </c>
      <c r="L3971">
        <v>6</v>
      </c>
      <c r="M3971" t="b">
        <v>0</v>
      </c>
      <c r="N3971" s="15" t="s">
        <v>8306</v>
      </c>
      <c r="O3971" t="s">
        <v>8307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2">
        <v>42477.863553240735</v>
      </c>
      <c r="J3972" s="12">
        <v>42447.863553240735</v>
      </c>
      <c r="K3972" t="b">
        <v>0</v>
      </c>
      <c r="L3972">
        <v>2</v>
      </c>
      <c r="M3972" t="b">
        <v>0</v>
      </c>
      <c r="N3972" s="15" t="s">
        <v>8306</v>
      </c>
      <c r="O3972" t="s">
        <v>8307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2">
        <v>41841.536180555559</v>
      </c>
      <c r="J3973" s="12">
        <v>41811.536180555559</v>
      </c>
      <c r="K3973" t="b">
        <v>0</v>
      </c>
      <c r="L3973">
        <v>6</v>
      </c>
      <c r="M3973" t="b">
        <v>0</v>
      </c>
      <c r="N3973" s="15" t="s">
        <v>8306</v>
      </c>
      <c r="O3973" t="s">
        <v>8307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2">
        <v>42041.067523148144</v>
      </c>
      <c r="J3974" s="12">
        <v>41981.067523148144</v>
      </c>
      <c r="K3974" t="b">
        <v>0</v>
      </c>
      <c r="L3974">
        <v>8</v>
      </c>
      <c r="M3974" t="b">
        <v>0</v>
      </c>
      <c r="N3974" s="15" t="s">
        <v>8306</v>
      </c>
      <c r="O3974" t="s">
        <v>8307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2">
        <v>42499.166666666672</v>
      </c>
      <c r="J3975" s="12">
        <v>42469.68414351852</v>
      </c>
      <c r="K3975" t="b">
        <v>0</v>
      </c>
      <c r="L3975">
        <v>37</v>
      </c>
      <c r="M3975" t="b">
        <v>0</v>
      </c>
      <c r="N3975" s="15" t="s">
        <v>8306</v>
      </c>
      <c r="O3975" t="s">
        <v>8307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2">
        <v>42523.546851851846</v>
      </c>
      <c r="J3976" s="12">
        <v>42493.546851851846</v>
      </c>
      <c r="K3976" t="b">
        <v>0</v>
      </c>
      <c r="L3976">
        <v>11</v>
      </c>
      <c r="M3976" t="b">
        <v>0</v>
      </c>
      <c r="N3976" s="15" t="s">
        <v>8306</v>
      </c>
      <c r="O3976" t="s">
        <v>8307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2">
        <v>42564.866875</v>
      </c>
      <c r="J3977" s="12">
        <v>42534.866875</v>
      </c>
      <c r="K3977" t="b">
        <v>0</v>
      </c>
      <c r="L3977">
        <v>0</v>
      </c>
      <c r="M3977" t="b">
        <v>0</v>
      </c>
      <c r="N3977" s="15" t="s">
        <v>8306</v>
      </c>
      <c r="O3977" t="s">
        <v>8307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2">
        <v>41852.291666666664</v>
      </c>
      <c r="J3978" s="12">
        <v>41830.858344907407</v>
      </c>
      <c r="K3978" t="b">
        <v>0</v>
      </c>
      <c r="L3978">
        <v>10</v>
      </c>
      <c r="M3978" t="b">
        <v>0</v>
      </c>
      <c r="N3978" s="15" t="s">
        <v>8306</v>
      </c>
      <c r="O3978" t="s">
        <v>8307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2">
        <v>42573.788564814815</v>
      </c>
      <c r="J3979" s="12">
        <v>42543.788564814815</v>
      </c>
      <c r="K3979" t="b">
        <v>0</v>
      </c>
      <c r="L3979">
        <v>6</v>
      </c>
      <c r="M3979" t="b">
        <v>0</v>
      </c>
      <c r="N3979" s="15" t="s">
        <v>8306</v>
      </c>
      <c r="O3979" t="s">
        <v>8307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2">
        <v>42035.642974537041</v>
      </c>
      <c r="J3980" s="12">
        <v>41975.642974537041</v>
      </c>
      <c r="K3980" t="b">
        <v>0</v>
      </c>
      <c r="L3980">
        <v>8</v>
      </c>
      <c r="M3980" t="b">
        <v>0</v>
      </c>
      <c r="N3980" s="15" t="s">
        <v>8306</v>
      </c>
      <c r="O3980" t="s">
        <v>8307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2">
        <v>42092.833333333328</v>
      </c>
      <c r="J3981" s="12">
        <v>42069.903437500005</v>
      </c>
      <c r="K3981" t="b">
        <v>0</v>
      </c>
      <c r="L3981">
        <v>6</v>
      </c>
      <c r="M3981" t="b">
        <v>0</v>
      </c>
      <c r="N3981" s="15" t="s">
        <v>8306</v>
      </c>
      <c r="O3981" t="s">
        <v>8307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2">
        <v>41825.598923611113</v>
      </c>
      <c r="J3982" s="12">
        <v>41795.598923611113</v>
      </c>
      <c r="K3982" t="b">
        <v>0</v>
      </c>
      <c r="L3982">
        <v>7</v>
      </c>
      <c r="M3982" t="b">
        <v>0</v>
      </c>
      <c r="N3982" s="15" t="s">
        <v>8306</v>
      </c>
      <c r="O3982" t="s">
        <v>8307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2">
        <v>42568.179965277777</v>
      </c>
      <c r="J3983" s="12">
        <v>42508.179965277777</v>
      </c>
      <c r="K3983" t="b">
        <v>0</v>
      </c>
      <c r="L3983">
        <v>7</v>
      </c>
      <c r="M3983" t="b">
        <v>0</v>
      </c>
      <c r="N3983" s="15" t="s">
        <v>8306</v>
      </c>
      <c r="O3983" t="s">
        <v>8307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2">
        <v>42192.809953703705</v>
      </c>
      <c r="J3984" s="12">
        <v>42132.809953703705</v>
      </c>
      <c r="K3984" t="b">
        <v>0</v>
      </c>
      <c r="L3984">
        <v>5</v>
      </c>
      <c r="M3984" t="b">
        <v>0</v>
      </c>
      <c r="N3984" s="15" t="s">
        <v>8306</v>
      </c>
      <c r="O3984" t="s">
        <v>8307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2">
        <v>41779.290972222225</v>
      </c>
      <c r="J3985" s="12">
        <v>41747.86986111111</v>
      </c>
      <c r="K3985" t="b">
        <v>0</v>
      </c>
      <c r="L3985">
        <v>46</v>
      </c>
      <c r="M3985" t="b">
        <v>0</v>
      </c>
      <c r="N3985" s="15" t="s">
        <v>8306</v>
      </c>
      <c r="O3985" t="s">
        <v>8307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2">
        <v>41951</v>
      </c>
      <c r="J3986" s="12">
        <v>41920.963472222218</v>
      </c>
      <c r="K3986" t="b">
        <v>0</v>
      </c>
      <c r="L3986">
        <v>10</v>
      </c>
      <c r="M3986" t="b">
        <v>0</v>
      </c>
      <c r="N3986" s="15" t="s">
        <v>8306</v>
      </c>
      <c r="O3986" t="s">
        <v>8307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2">
        <v>42420.878472222219</v>
      </c>
      <c r="J3987" s="12">
        <v>42399.707407407404</v>
      </c>
      <c r="K3987" t="b">
        <v>0</v>
      </c>
      <c r="L3987">
        <v>19</v>
      </c>
      <c r="M3987" t="b">
        <v>0</v>
      </c>
      <c r="N3987" s="15" t="s">
        <v>8306</v>
      </c>
      <c r="O3987" t="s">
        <v>8307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2">
        <v>42496.544444444444</v>
      </c>
      <c r="J3988" s="12">
        <v>42467.548541666663</v>
      </c>
      <c r="K3988" t="b">
        <v>0</v>
      </c>
      <c r="L3988">
        <v>13</v>
      </c>
      <c r="M3988" t="b">
        <v>0</v>
      </c>
      <c r="N3988" s="15" t="s">
        <v>8306</v>
      </c>
      <c r="O3988" t="s">
        <v>8307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2">
        <v>41775.92465277778</v>
      </c>
      <c r="J3989" s="12">
        <v>41765.92465277778</v>
      </c>
      <c r="K3989" t="b">
        <v>0</v>
      </c>
      <c r="L3989">
        <v>13</v>
      </c>
      <c r="M3989" t="b">
        <v>0</v>
      </c>
      <c r="N3989" s="15" t="s">
        <v>8306</v>
      </c>
      <c r="O3989" t="s">
        <v>8307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2">
        <v>42245.08116898148</v>
      </c>
      <c r="J3990" s="12">
        <v>42230.08116898148</v>
      </c>
      <c r="K3990" t="b">
        <v>0</v>
      </c>
      <c r="L3990">
        <v>4</v>
      </c>
      <c r="M3990" t="b">
        <v>0</v>
      </c>
      <c r="N3990" s="15" t="s">
        <v>8306</v>
      </c>
      <c r="O3990" t="s">
        <v>8307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2">
        <v>42316.791446759264</v>
      </c>
      <c r="J3991" s="12">
        <v>42286.749780092592</v>
      </c>
      <c r="K3991" t="b">
        <v>0</v>
      </c>
      <c r="L3991">
        <v>0</v>
      </c>
      <c r="M3991" t="b">
        <v>0</v>
      </c>
      <c r="N3991" s="15" t="s">
        <v>8306</v>
      </c>
      <c r="O3991" t="s">
        <v>8307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2">
        <v>42431.672372685185</v>
      </c>
      <c r="J3992" s="12">
        <v>42401.672372685185</v>
      </c>
      <c r="K3992" t="b">
        <v>0</v>
      </c>
      <c r="L3992">
        <v>3</v>
      </c>
      <c r="M3992" t="b">
        <v>0</v>
      </c>
      <c r="N3992" s="15" t="s">
        <v>8306</v>
      </c>
      <c r="O3992" t="s">
        <v>8307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2">
        <v>42155.644467592589</v>
      </c>
      <c r="J3993" s="12">
        <v>42125.644467592589</v>
      </c>
      <c r="K3993" t="b">
        <v>0</v>
      </c>
      <c r="L3993">
        <v>1</v>
      </c>
      <c r="M3993" t="b">
        <v>0</v>
      </c>
      <c r="N3993" s="15" t="s">
        <v>8306</v>
      </c>
      <c r="O3993" t="s">
        <v>8307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2">
        <v>42349.982164351852</v>
      </c>
      <c r="J3994" s="12">
        <v>42289.94049768518</v>
      </c>
      <c r="K3994" t="b">
        <v>0</v>
      </c>
      <c r="L3994">
        <v>9</v>
      </c>
      <c r="M3994" t="b">
        <v>0</v>
      </c>
      <c r="N3994" s="15" t="s">
        <v>8306</v>
      </c>
      <c r="O3994" t="s">
        <v>8307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2">
        <v>42137.864722222221</v>
      </c>
      <c r="J3995" s="12">
        <v>42107.864722222221</v>
      </c>
      <c r="K3995" t="b">
        <v>0</v>
      </c>
      <c r="L3995">
        <v>1</v>
      </c>
      <c r="M3995" t="b">
        <v>0</v>
      </c>
      <c r="N3995" s="15" t="s">
        <v>8306</v>
      </c>
      <c r="O3995" t="s">
        <v>8307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2">
        <v>41839.389930555553</v>
      </c>
      <c r="J3996" s="12">
        <v>41809.389930555553</v>
      </c>
      <c r="K3996" t="b">
        <v>0</v>
      </c>
      <c r="L3996">
        <v>1</v>
      </c>
      <c r="M3996" t="b">
        <v>0</v>
      </c>
      <c r="N3996" s="15" t="s">
        <v>8306</v>
      </c>
      <c r="O3996" t="s">
        <v>8307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2">
        <v>42049.477083333331</v>
      </c>
      <c r="J3997" s="12">
        <v>42019.683761574073</v>
      </c>
      <c r="K3997" t="b">
        <v>0</v>
      </c>
      <c r="L3997">
        <v>4</v>
      </c>
      <c r="M3997" t="b">
        <v>0</v>
      </c>
      <c r="N3997" s="15" t="s">
        <v>8306</v>
      </c>
      <c r="O3997" t="s">
        <v>8307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2">
        <v>41963.669444444444</v>
      </c>
      <c r="J3998" s="12">
        <v>41950.26694444444</v>
      </c>
      <c r="K3998" t="b">
        <v>0</v>
      </c>
      <c r="L3998">
        <v>17</v>
      </c>
      <c r="M3998" t="b">
        <v>0</v>
      </c>
      <c r="N3998" s="15" t="s">
        <v>8306</v>
      </c>
      <c r="O3998" t="s">
        <v>8307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2">
        <v>42099.349780092598</v>
      </c>
      <c r="J3999" s="12">
        <v>42069.391446759255</v>
      </c>
      <c r="K3999" t="b">
        <v>0</v>
      </c>
      <c r="L3999">
        <v>0</v>
      </c>
      <c r="M3999" t="b">
        <v>0</v>
      </c>
      <c r="N3999" s="15" t="s">
        <v>8306</v>
      </c>
      <c r="O3999" t="s">
        <v>8307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2">
        <v>42091.921597222223</v>
      </c>
      <c r="J4000" s="12">
        <v>42061.963263888887</v>
      </c>
      <c r="K4000" t="b">
        <v>0</v>
      </c>
      <c r="L4000">
        <v>12</v>
      </c>
      <c r="M4000" t="b">
        <v>0</v>
      </c>
      <c r="N4000" s="15" t="s">
        <v>8306</v>
      </c>
      <c r="O4000" t="s">
        <v>8307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2">
        <v>41882.827650462961</v>
      </c>
      <c r="J4001" s="12">
        <v>41842.828680555554</v>
      </c>
      <c r="K4001" t="b">
        <v>0</v>
      </c>
      <c r="L4001">
        <v>14</v>
      </c>
      <c r="M4001" t="b">
        <v>0</v>
      </c>
      <c r="N4001" s="15" t="s">
        <v>8306</v>
      </c>
      <c r="O4001" t="s">
        <v>8307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2">
        <v>42497.603680555556</v>
      </c>
      <c r="J4002" s="12">
        <v>42437.64534722222</v>
      </c>
      <c r="K4002" t="b">
        <v>0</v>
      </c>
      <c r="L4002">
        <v>1</v>
      </c>
      <c r="M4002" t="b">
        <v>0</v>
      </c>
      <c r="N4002" s="15" t="s">
        <v>8306</v>
      </c>
      <c r="O4002" t="s">
        <v>8307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2">
        <v>42795.791666666672</v>
      </c>
      <c r="J4003" s="12">
        <v>42775.964212962965</v>
      </c>
      <c r="K4003" t="b">
        <v>0</v>
      </c>
      <c r="L4003">
        <v>14</v>
      </c>
      <c r="M4003" t="b">
        <v>0</v>
      </c>
      <c r="N4003" s="15" t="s">
        <v>8306</v>
      </c>
      <c r="O4003" t="s">
        <v>8307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2">
        <v>41909.043530092589</v>
      </c>
      <c r="J4004" s="12">
        <v>41879.043530092589</v>
      </c>
      <c r="K4004" t="b">
        <v>0</v>
      </c>
      <c r="L4004">
        <v>4</v>
      </c>
      <c r="M4004" t="b">
        <v>0</v>
      </c>
      <c r="N4004" s="15" t="s">
        <v>8306</v>
      </c>
      <c r="O4004" t="s">
        <v>8307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2">
        <v>42050.587349537032</v>
      </c>
      <c r="J4005" s="12">
        <v>42020.587349537032</v>
      </c>
      <c r="K4005" t="b">
        <v>0</v>
      </c>
      <c r="L4005">
        <v>2</v>
      </c>
      <c r="M4005" t="b">
        <v>0</v>
      </c>
      <c r="N4005" s="15" t="s">
        <v>8306</v>
      </c>
      <c r="O4005" t="s">
        <v>8307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2">
        <v>41920.16269675926</v>
      </c>
      <c r="J4006" s="12">
        <v>41890.16269675926</v>
      </c>
      <c r="K4006" t="b">
        <v>0</v>
      </c>
      <c r="L4006">
        <v>1</v>
      </c>
      <c r="M4006" t="b">
        <v>0</v>
      </c>
      <c r="N4006" s="15" t="s">
        <v>8306</v>
      </c>
      <c r="O4006" t="s">
        <v>8307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2">
        <v>41932.807696759257</v>
      </c>
      <c r="J4007" s="12">
        <v>41872.807696759257</v>
      </c>
      <c r="K4007" t="b">
        <v>0</v>
      </c>
      <c r="L4007">
        <v>2</v>
      </c>
      <c r="M4007" t="b">
        <v>0</v>
      </c>
      <c r="N4007" s="15" t="s">
        <v>8306</v>
      </c>
      <c r="O4007" t="s">
        <v>8307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2">
        <v>42416.772997685184</v>
      </c>
      <c r="J4008" s="12">
        <v>42391.772997685184</v>
      </c>
      <c r="K4008" t="b">
        <v>0</v>
      </c>
      <c r="L4008">
        <v>1</v>
      </c>
      <c r="M4008" t="b">
        <v>0</v>
      </c>
      <c r="N4008" s="15" t="s">
        <v>8306</v>
      </c>
      <c r="O4008" t="s">
        <v>8307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2">
        <v>41877.686111111114</v>
      </c>
      <c r="J4009" s="12">
        <v>41848.772928240738</v>
      </c>
      <c r="K4009" t="b">
        <v>0</v>
      </c>
      <c r="L4009">
        <v>1</v>
      </c>
      <c r="M4009" t="b">
        <v>0</v>
      </c>
      <c r="N4009" s="15" t="s">
        <v>8306</v>
      </c>
      <c r="O4009" t="s">
        <v>8307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2">
        <v>42207.964201388888</v>
      </c>
      <c r="J4010" s="12">
        <v>42177.964201388888</v>
      </c>
      <c r="K4010" t="b">
        <v>0</v>
      </c>
      <c r="L4010">
        <v>4</v>
      </c>
      <c r="M4010" t="b">
        <v>0</v>
      </c>
      <c r="N4010" s="15" t="s">
        <v>8306</v>
      </c>
      <c r="O4010" t="s">
        <v>8307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2">
        <v>41891.700925925928</v>
      </c>
      <c r="J4011" s="12">
        <v>41851.700925925928</v>
      </c>
      <c r="K4011" t="b">
        <v>0</v>
      </c>
      <c r="L4011">
        <v>3</v>
      </c>
      <c r="M4011" t="b">
        <v>0</v>
      </c>
      <c r="N4011" s="15" t="s">
        <v>8306</v>
      </c>
      <c r="O4011" t="s">
        <v>8307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2">
        <v>41938.770439814813</v>
      </c>
      <c r="J4012" s="12">
        <v>41921.770439814813</v>
      </c>
      <c r="K4012" t="b">
        <v>0</v>
      </c>
      <c r="L4012">
        <v>38</v>
      </c>
      <c r="M4012" t="b">
        <v>0</v>
      </c>
      <c r="N4012" s="15" t="s">
        <v>8306</v>
      </c>
      <c r="O4012" t="s">
        <v>8307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2">
        <v>42032.54488425926</v>
      </c>
      <c r="J4013" s="12">
        <v>42002.54488425926</v>
      </c>
      <c r="K4013" t="b">
        <v>0</v>
      </c>
      <c r="L4013">
        <v>4</v>
      </c>
      <c r="M4013" t="b">
        <v>0</v>
      </c>
      <c r="N4013" s="15" t="s">
        <v>8306</v>
      </c>
      <c r="O4013" t="s">
        <v>8307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2">
        <v>42126.544548611113</v>
      </c>
      <c r="J4014" s="12">
        <v>42096.544548611113</v>
      </c>
      <c r="K4014" t="b">
        <v>0</v>
      </c>
      <c r="L4014">
        <v>0</v>
      </c>
      <c r="M4014" t="b">
        <v>0</v>
      </c>
      <c r="N4014" s="15" t="s">
        <v>8306</v>
      </c>
      <c r="O4014" t="s">
        <v>8307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2">
        <v>42051.301192129627</v>
      </c>
      <c r="J4015" s="12">
        <v>42021.301192129627</v>
      </c>
      <c r="K4015" t="b">
        <v>0</v>
      </c>
      <c r="L4015">
        <v>2</v>
      </c>
      <c r="M4015" t="b">
        <v>0</v>
      </c>
      <c r="N4015" s="15" t="s">
        <v>8306</v>
      </c>
      <c r="O4015" t="s">
        <v>8307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2">
        <v>42434.246168981481</v>
      </c>
      <c r="J4016" s="12">
        <v>42419.246168981481</v>
      </c>
      <c r="K4016" t="b">
        <v>0</v>
      </c>
      <c r="L4016">
        <v>0</v>
      </c>
      <c r="M4016" t="b">
        <v>0</v>
      </c>
      <c r="N4016" s="15" t="s">
        <v>8306</v>
      </c>
      <c r="O4016" t="s">
        <v>8307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2">
        <v>42204.780821759254</v>
      </c>
      <c r="J4017" s="12">
        <v>42174.780821759254</v>
      </c>
      <c r="K4017" t="b">
        <v>0</v>
      </c>
      <c r="L4017">
        <v>1</v>
      </c>
      <c r="M4017" t="b">
        <v>0</v>
      </c>
      <c r="N4017" s="15" t="s">
        <v>8306</v>
      </c>
      <c r="O4017" t="s">
        <v>8307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2">
        <v>41899.872685185182</v>
      </c>
      <c r="J4018" s="12">
        <v>41869.872685185182</v>
      </c>
      <c r="K4018" t="b">
        <v>0</v>
      </c>
      <c r="L4018">
        <v>7</v>
      </c>
      <c r="M4018" t="b">
        <v>0</v>
      </c>
      <c r="N4018" s="15" t="s">
        <v>8306</v>
      </c>
      <c r="O4018" t="s">
        <v>8307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2">
        <v>41886.672152777777</v>
      </c>
      <c r="J4019" s="12">
        <v>41856.672152777777</v>
      </c>
      <c r="K4019" t="b">
        <v>0</v>
      </c>
      <c r="L4019">
        <v>2</v>
      </c>
      <c r="M4019" t="b">
        <v>0</v>
      </c>
      <c r="N4019" s="15" t="s">
        <v>8306</v>
      </c>
      <c r="O4019" t="s">
        <v>8307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2">
        <v>42650.91097222222</v>
      </c>
      <c r="J4020" s="12">
        <v>42620.91097222222</v>
      </c>
      <c r="K4020" t="b">
        <v>0</v>
      </c>
      <c r="L4020">
        <v>4</v>
      </c>
      <c r="M4020" t="b">
        <v>0</v>
      </c>
      <c r="N4020" s="15" t="s">
        <v>8306</v>
      </c>
      <c r="O4020" t="s">
        <v>8307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2">
        <v>42475.686111111107</v>
      </c>
      <c r="J4021" s="12">
        <v>42417.675879629634</v>
      </c>
      <c r="K4021" t="b">
        <v>0</v>
      </c>
      <c r="L4021">
        <v>4</v>
      </c>
      <c r="M4021" t="b">
        <v>0</v>
      </c>
      <c r="N4021" s="15" t="s">
        <v>8306</v>
      </c>
      <c r="O4021" t="s">
        <v>8307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2">
        <v>42087.149293981478</v>
      </c>
      <c r="J4022" s="12">
        <v>42057.190960648149</v>
      </c>
      <c r="K4022" t="b">
        <v>0</v>
      </c>
      <c r="L4022">
        <v>3</v>
      </c>
      <c r="M4022" t="b">
        <v>0</v>
      </c>
      <c r="N4022" s="15" t="s">
        <v>8306</v>
      </c>
      <c r="O4022" t="s">
        <v>8307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2">
        <v>41938.911550925928</v>
      </c>
      <c r="J4023" s="12">
        <v>41878.911550925928</v>
      </c>
      <c r="K4023" t="b">
        <v>0</v>
      </c>
      <c r="L4023">
        <v>2</v>
      </c>
      <c r="M4023" t="b">
        <v>0</v>
      </c>
      <c r="N4023" s="15" t="s">
        <v>8306</v>
      </c>
      <c r="O4023" t="s">
        <v>8307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2">
        <v>42036.120833333334</v>
      </c>
      <c r="J4024" s="12">
        <v>41990.584108796291</v>
      </c>
      <c r="K4024" t="b">
        <v>0</v>
      </c>
      <c r="L4024">
        <v>197</v>
      </c>
      <c r="M4024" t="b">
        <v>0</v>
      </c>
      <c r="N4024" s="15" t="s">
        <v>8306</v>
      </c>
      <c r="O4024" t="s">
        <v>8307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2">
        <v>42453.957905092597</v>
      </c>
      <c r="J4025" s="12">
        <v>42408.999571759254</v>
      </c>
      <c r="K4025" t="b">
        <v>0</v>
      </c>
      <c r="L4025">
        <v>0</v>
      </c>
      <c r="M4025" t="b">
        <v>0</v>
      </c>
      <c r="N4025" s="15" t="s">
        <v>8306</v>
      </c>
      <c r="O4025" t="s">
        <v>8307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2">
        <v>42247.670104166667</v>
      </c>
      <c r="J4026" s="12">
        <v>42217.670104166667</v>
      </c>
      <c r="K4026" t="b">
        <v>0</v>
      </c>
      <c r="L4026">
        <v>1</v>
      </c>
      <c r="M4026" t="b">
        <v>0</v>
      </c>
      <c r="N4026" s="15" t="s">
        <v>8306</v>
      </c>
      <c r="O4026" t="s">
        <v>8307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2">
        <v>42211.237685185188</v>
      </c>
      <c r="J4027" s="12">
        <v>42151.237685185188</v>
      </c>
      <c r="K4027" t="b">
        <v>0</v>
      </c>
      <c r="L4027">
        <v>4</v>
      </c>
      <c r="M4027" t="b">
        <v>0</v>
      </c>
      <c r="N4027" s="15" t="s">
        <v>8306</v>
      </c>
      <c r="O4027" t="s">
        <v>8307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2">
        <v>42342.697210648148</v>
      </c>
      <c r="J4028" s="12">
        <v>42282.655543981484</v>
      </c>
      <c r="K4028" t="b">
        <v>0</v>
      </c>
      <c r="L4028">
        <v>0</v>
      </c>
      <c r="M4028" t="b">
        <v>0</v>
      </c>
      <c r="N4028" s="15" t="s">
        <v>8306</v>
      </c>
      <c r="O4028" t="s">
        <v>8307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2">
        <v>42789.041666666672</v>
      </c>
      <c r="J4029" s="12">
        <v>42768.97084490741</v>
      </c>
      <c r="K4029" t="b">
        <v>0</v>
      </c>
      <c r="L4029">
        <v>7</v>
      </c>
      <c r="M4029" t="b">
        <v>0</v>
      </c>
      <c r="N4029" s="15" t="s">
        <v>8306</v>
      </c>
      <c r="O4029" t="s">
        <v>8307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2">
        <v>41795.938657407409</v>
      </c>
      <c r="J4030" s="12">
        <v>41765.938657407409</v>
      </c>
      <c r="K4030" t="b">
        <v>0</v>
      </c>
      <c r="L4030">
        <v>11</v>
      </c>
      <c r="M4030" t="b">
        <v>0</v>
      </c>
      <c r="N4030" s="15" t="s">
        <v>8306</v>
      </c>
      <c r="O4030" t="s">
        <v>8307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2">
        <v>42352.025115740747</v>
      </c>
      <c r="J4031" s="12">
        <v>42322.025115740747</v>
      </c>
      <c r="K4031" t="b">
        <v>0</v>
      </c>
      <c r="L4031">
        <v>0</v>
      </c>
      <c r="M4031" t="b">
        <v>0</v>
      </c>
      <c r="N4031" s="15" t="s">
        <v>8306</v>
      </c>
      <c r="O4031" t="s">
        <v>8307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2">
        <v>42403.784027777772</v>
      </c>
      <c r="J4032" s="12">
        <v>42374.655081018514</v>
      </c>
      <c r="K4032" t="b">
        <v>0</v>
      </c>
      <c r="L4032">
        <v>6</v>
      </c>
      <c r="M4032" t="b">
        <v>0</v>
      </c>
      <c r="N4032" s="15" t="s">
        <v>8306</v>
      </c>
      <c r="O4032" t="s">
        <v>8307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2">
        <v>41991.626898148148</v>
      </c>
      <c r="J4033" s="12">
        <v>41941.585231481484</v>
      </c>
      <c r="K4033" t="b">
        <v>0</v>
      </c>
      <c r="L4033">
        <v>0</v>
      </c>
      <c r="M4033" t="b">
        <v>0</v>
      </c>
      <c r="N4033" s="15" t="s">
        <v>8306</v>
      </c>
      <c r="O4033" t="s">
        <v>8307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2">
        <v>42353.85087962963</v>
      </c>
      <c r="J4034" s="12">
        <v>42293.809212962966</v>
      </c>
      <c r="K4034" t="b">
        <v>0</v>
      </c>
      <c r="L4034">
        <v>7</v>
      </c>
      <c r="M4034" t="b">
        <v>0</v>
      </c>
      <c r="N4034" s="15" t="s">
        <v>8306</v>
      </c>
      <c r="O4034" t="s">
        <v>8307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2">
        <v>42645.375</v>
      </c>
      <c r="J4035" s="12">
        <v>42614.268796296295</v>
      </c>
      <c r="K4035" t="b">
        <v>0</v>
      </c>
      <c r="L4035">
        <v>94</v>
      </c>
      <c r="M4035" t="b">
        <v>0</v>
      </c>
      <c r="N4035" s="15" t="s">
        <v>8306</v>
      </c>
      <c r="O4035" t="s">
        <v>8307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2">
        <v>42097.905671296292</v>
      </c>
      <c r="J4036" s="12">
        <v>42067.947337962964</v>
      </c>
      <c r="K4036" t="b">
        <v>0</v>
      </c>
      <c r="L4036">
        <v>2</v>
      </c>
      <c r="M4036" t="b">
        <v>0</v>
      </c>
      <c r="N4036" s="15" t="s">
        <v>8306</v>
      </c>
      <c r="O4036" t="s">
        <v>8307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2">
        <v>41933.882951388885</v>
      </c>
      <c r="J4037" s="12">
        <v>41903.882951388885</v>
      </c>
      <c r="K4037" t="b">
        <v>0</v>
      </c>
      <c r="L4037">
        <v>25</v>
      </c>
      <c r="M4037" t="b">
        <v>0</v>
      </c>
      <c r="N4037" s="15" t="s">
        <v>8306</v>
      </c>
      <c r="O4037" t="s">
        <v>8307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2">
        <v>41821.9375</v>
      </c>
      <c r="J4038" s="12">
        <v>41804.937083333331</v>
      </c>
      <c r="K4038" t="b">
        <v>0</v>
      </c>
      <c r="L4038">
        <v>17</v>
      </c>
      <c r="M4038" t="b">
        <v>0</v>
      </c>
      <c r="N4038" s="15" t="s">
        <v>8306</v>
      </c>
      <c r="O4038" t="s">
        <v>8307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2">
        <v>42514.600694444445</v>
      </c>
      <c r="J4039" s="12">
        <v>42497.070775462969</v>
      </c>
      <c r="K4039" t="b">
        <v>0</v>
      </c>
      <c r="L4039">
        <v>2</v>
      </c>
      <c r="M4039" t="b">
        <v>0</v>
      </c>
      <c r="N4039" s="15" t="s">
        <v>8306</v>
      </c>
      <c r="O4039" t="s">
        <v>8307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2">
        <v>41929.798726851855</v>
      </c>
      <c r="J4040" s="12">
        <v>41869.798726851855</v>
      </c>
      <c r="K4040" t="b">
        <v>0</v>
      </c>
      <c r="L4040">
        <v>4</v>
      </c>
      <c r="M4040" t="b">
        <v>0</v>
      </c>
      <c r="N4040" s="15" t="s">
        <v>8306</v>
      </c>
      <c r="O4040" t="s">
        <v>8307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2">
        <v>42339.249305555553</v>
      </c>
      <c r="J4041" s="12">
        <v>42305.670914351853</v>
      </c>
      <c r="K4041" t="b">
        <v>0</v>
      </c>
      <c r="L4041">
        <v>5</v>
      </c>
      <c r="M4041" t="b">
        <v>0</v>
      </c>
      <c r="N4041" s="15" t="s">
        <v>8306</v>
      </c>
      <c r="O4041" t="s">
        <v>8307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2">
        <v>42203.125</v>
      </c>
      <c r="J4042" s="12">
        <v>42144.231527777782</v>
      </c>
      <c r="K4042" t="b">
        <v>0</v>
      </c>
      <c r="L4042">
        <v>2</v>
      </c>
      <c r="M4042" t="b">
        <v>0</v>
      </c>
      <c r="N4042" s="15" t="s">
        <v>8306</v>
      </c>
      <c r="O4042" t="s">
        <v>8307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2">
        <v>42619.474004629628</v>
      </c>
      <c r="J4043" s="12">
        <v>42559.474004629628</v>
      </c>
      <c r="K4043" t="b">
        <v>0</v>
      </c>
      <c r="L4043">
        <v>2</v>
      </c>
      <c r="M4043" t="b">
        <v>0</v>
      </c>
      <c r="N4043" s="15" t="s">
        <v>8306</v>
      </c>
      <c r="O4043" t="s">
        <v>8307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2">
        <v>42024.802777777775</v>
      </c>
      <c r="J4044" s="12">
        <v>41995.084074074075</v>
      </c>
      <c r="K4044" t="b">
        <v>0</v>
      </c>
      <c r="L4044">
        <v>3</v>
      </c>
      <c r="M4044" t="b">
        <v>0</v>
      </c>
      <c r="N4044" s="15" t="s">
        <v>8306</v>
      </c>
      <c r="O4044" t="s">
        <v>8307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2">
        <v>41963.957465277781</v>
      </c>
      <c r="J4045" s="12">
        <v>41948.957465277781</v>
      </c>
      <c r="K4045" t="b">
        <v>0</v>
      </c>
      <c r="L4045">
        <v>0</v>
      </c>
      <c r="M4045" t="b">
        <v>0</v>
      </c>
      <c r="N4045" s="15" t="s">
        <v>8306</v>
      </c>
      <c r="O4045" t="s">
        <v>8307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2">
        <v>42104.208333333328</v>
      </c>
      <c r="J4046" s="12">
        <v>42074.219699074078</v>
      </c>
      <c r="K4046" t="b">
        <v>0</v>
      </c>
      <c r="L4046">
        <v>4</v>
      </c>
      <c r="M4046" t="b">
        <v>0</v>
      </c>
      <c r="N4046" s="15" t="s">
        <v>8306</v>
      </c>
      <c r="O4046" t="s">
        <v>8307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2">
        <v>41872.201261574075</v>
      </c>
      <c r="J4047" s="12">
        <v>41842.201261574075</v>
      </c>
      <c r="K4047" t="b">
        <v>0</v>
      </c>
      <c r="L4047">
        <v>1</v>
      </c>
      <c r="M4047" t="b">
        <v>0</v>
      </c>
      <c r="N4047" s="15" t="s">
        <v>8306</v>
      </c>
      <c r="O4047" t="s">
        <v>8307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2">
        <v>41934.650578703702</v>
      </c>
      <c r="J4048" s="12">
        <v>41904.650578703702</v>
      </c>
      <c r="K4048" t="b">
        <v>0</v>
      </c>
      <c r="L4048">
        <v>12</v>
      </c>
      <c r="M4048" t="b">
        <v>0</v>
      </c>
      <c r="N4048" s="15" t="s">
        <v>8306</v>
      </c>
      <c r="O4048" t="s">
        <v>8307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2">
        <v>42015.041666666672</v>
      </c>
      <c r="J4049" s="12">
        <v>41991.022488425922</v>
      </c>
      <c r="K4049" t="b">
        <v>0</v>
      </c>
      <c r="L4049">
        <v>4</v>
      </c>
      <c r="M4049" t="b">
        <v>0</v>
      </c>
      <c r="N4049" s="15" t="s">
        <v>8306</v>
      </c>
      <c r="O4049" t="s">
        <v>8307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2">
        <v>42471.467442129629</v>
      </c>
      <c r="J4050" s="12">
        <v>42436.509108796294</v>
      </c>
      <c r="K4050" t="b">
        <v>0</v>
      </c>
      <c r="L4050">
        <v>91</v>
      </c>
      <c r="M4050" t="b">
        <v>0</v>
      </c>
      <c r="N4050" s="15" t="s">
        <v>8306</v>
      </c>
      <c r="O4050" t="s">
        <v>8307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2">
        <v>42199.958506944444</v>
      </c>
      <c r="J4051" s="12">
        <v>42169.958506944444</v>
      </c>
      <c r="K4051" t="b">
        <v>0</v>
      </c>
      <c r="L4051">
        <v>1</v>
      </c>
      <c r="M4051" t="b">
        <v>0</v>
      </c>
      <c r="N4051" s="15" t="s">
        <v>8306</v>
      </c>
      <c r="O4051" t="s">
        <v>8307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2">
        <v>41935.636469907404</v>
      </c>
      <c r="J4052" s="12">
        <v>41905.636469907404</v>
      </c>
      <c r="K4052" t="b">
        <v>0</v>
      </c>
      <c r="L4052">
        <v>1</v>
      </c>
      <c r="M4052" t="b">
        <v>0</v>
      </c>
      <c r="N4052" s="15" t="s">
        <v>8306</v>
      </c>
      <c r="O4052" t="s">
        <v>8307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2">
        <v>41768.286805555559</v>
      </c>
      <c r="J4053" s="12">
        <v>41761.810150462967</v>
      </c>
      <c r="K4053" t="b">
        <v>0</v>
      </c>
      <c r="L4053">
        <v>0</v>
      </c>
      <c r="M4053" t="b">
        <v>0</v>
      </c>
      <c r="N4053" s="15" t="s">
        <v>8306</v>
      </c>
      <c r="O4053" t="s">
        <v>8307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2">
        <v>41925.878657407404</v>
      </c>
      <c r="J4054" s="12">
        <v>41865.878657407404</v>
      </c>
      <c r="K4054" t="b">
        <v>0</v>
      </c>
      <c r="L4054">
        <v>13</v>
      </c>
      <c r="M4054" t="b">
        <v>0</v>
      </c>
      <c r="N4054" s="15" t="s">
        <v>8306</v>
      </c>
      <c r="O4054" t="s">
        <v>8307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2">
        <v>41958.833333333328</v>
      </c>
      <c r="J4055" s="12">
        <v>41928.690138888887</v>
      </c>
      <c r="K4055" t="b">
        <v>0</v>
      </c>
      <c r="L4055">
        <v>2</v>
      </c>
      <c r="M4055" t="b">
        <v>0</v>
      </c>
      <c r="N4055" s="15" t="s">
        <v>8306</v>
      </c>
      <c r="O4055" t="s">
        <v>8307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2">
        <v>42644.166666666672</v>
      </c>
      <c r="J4056" s="12">
        <v>42613.841261574074</v>
      </c>
      <c r="K4056" t="b">
        <v>0</v>
      </c>
      <c r="L4056">
        <v>0</v>
      </c>
      <c r="M4056" t="b">
        <v>0</v>
      </c>
      <c r="N4056" s="15" t="s">
        <v>8306</v>
      </c>
      <c r="O4056" t="s">
        <v>8307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2">
        <v>41809.648506944446</v>
      </c>
      <c r="J4057" s="12">
        <v>41779.648506944446</v>
      </c>
      <c r="K4057" t="b">
        <v>0</v>
      </c>
      <c r="L4057">
        <v>21</v>
      </c>
      <c r="M4057" t="b">
        <v>0</v>
      </c>
      <c r="N4057" s="15" t="s">
        <v>8306</v>
      </c>
      <c r="O4057" t="s">
        <v>8307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2">
        <v>42554.832638888889</v>
      </c>
      <c r="J4058" s="12">
        <v>42534.933321759265</v>
      </c>
      <c r="K4058" t="b">
        <v>0</v>
      </c>
      <c r="L4058">
        <v>9</v>
      </c>
      <c r="M4058" t="b">
        <v>0</v>
      </c>
      <c r="N4058" s="15" t="s">
        <v>8306</v>
      </c>
      <c r="O4058" t="s">
        <v>8307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2">
        <v>42333.958333333328</v>
      </c>
      <c r="J4059" s="12">
        <v>42310.968518518523</v>
      </c>
      <c r="K4059" t="b">
        <v>0</v>
      </c>
      <c r="L4059">
        <v>6</v>
      </c>
      <c r="M4059" t="b">
        <v>0</v>
      </c>
      <c r="N4059" s="15" t="s">
        <v>8306</v>
      </c>
      <c r="O4059" t="s">
        <v>8307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2">
        <v>42461.165972222225</v>
      </c>
      <c r="J4060" s="12">
        <v>42446.060694444444</v>
      </c>
      <c r="K4060" t="b">
        <v>0</v>
      </c>
      <c r="L4060">
        <v>4</v>
      </c>
      <c r="M4060" t="b">
        <v>0</v>
      </c>
      <c r="N4060" s="15" t="s">
        <v>8306</v>
      </c>
      <c r="O4060" t="s">
        <v>8307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2">
        <v>41898.125</v>
      </c>
      <c r="J4061" s="12">
        <v>41866.640648148146</v>
      </c>
      <c r="K4061" t="b">
        <v>0</v>
      </c>
      <c r="L4061">
        <v>7</v>
      </c>
      <c r="M4061" t="b">
        <v>0</v>
      </c>
      <c r="N4061" s="15" t="s">
        <v>8306</v>
      </c>
      <c r="O4061" t="s">
        <v>8307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2">
        <v>41813.666666666664</v>
      </c>
      <c r="J4062" s="12">
        <v>41779.695092592592</v>
      </c>
      <c r="K4062" t="b">
        <v>0</v>
      </c>
      <c r="L4062">
        <v>5</v>
      </c>
      <c r="M4062" t="b">
        <v>0</v>
      </c>
      <c r="N4062" s="15" t="s">
        <v>8306</v>
      </c>
      <c r="O4062" t="s">
        <v>8307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2">
        <v>42481.099803240737</v>
      </c>
      <c r="J4063" s="12">
        <v>42421.141469907408</v>
      </c>
      <c r="K4063" t="b">
        <v>0</v>
      </c>
      <c r="L4063">
        <v>0</v>
      </c>
      <c r="M4063" t="b">
        <v>0</v>
      </c>
      <c r="N4063" s="15" t="s">
        <v>8306</v>
      </c>
      <c r="O4063" t="s">
        <v>8307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2">
        <v>42553.739212962959</v>
      </c>
      <c r="J4064" s="12">
        <v>42523.739212962959</v>
      </c>
      <c r="K4064" t="b">
        <v>0</v>
      </c>
      <c r="L4064">
        <v>3</v>
      </c>
      <c r="M4064" t="b">
        <v>0</v>
      </c>
      <c r="N4064" s="15" t="s">
        <v>8306</v>
      </c>
      <c r="O4064" t="s">
        <v>8307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2">
        <v>41817.681527777779</v>
      </c>
      <c r="J4065" s="12">
        <v>41787.681527777779</v>
      </c>
      <c r="K4065" t="b">
        <v>0</v>
      </c>
      <c r="L4065">
        <v>9</v>
      </c>
      <c r="M4065" t="b">
        <v>0</v>
      </c>
      <c r="N4065" s="15" t="s">
        <v>8306</v>
      </c>
      <c r="O4065" t="s">
        <v>8307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2">
        <v>42123.588263888887</v>
      </c>
      <c r="J4066" s="12">
        <v>42093.588263888887</v>
      </c>
      <c r="K4066" t="b">
        <v>0</v>
      </c>
      <c r="L4066">
        <v>6</v>
      </c>
      <c r="M4066" t="b">
        <v>0</v>
      </c>
      <c r="N4066" s="15" t="s">
        <v>8306</v>
      </c>
      <c r="O4066" t="s">
        <v>8307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2">
        <v>41863.951516203706</v>
      </c>
      <c r="J4067" s="12">
        <v>41833.951516203706</v>
      </c>
      <c r="K4067" t="b">
        <v>0</v>
      </c>
      <c r="L4067">
        <v>4</v>
      </c>
      <c r="M4067" t="b">
        <v>0</v>
      </c>
      <c r="N4067" s="15" t="s">
        <v>8306</v>
      </c>
      <c r="O4067" t="s">
        <v>8307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2">
        <v>42509.039212962962</v>
      </c>
      <c r="J4068" s="12">
        <v>42479.039212962962</v>
      </c>
      <c r="K4068" t="b">
        <v>0</v>
      </c>
      <c r="L4068">
        <v>1</v>
      </c>
      <c r="M4068" t="b">
        <v>0</v>
      </c>
      <c r="N4068" s="15" t="s">
        <v>8306</v>
      </c>
      <c r="O4068" t="s">
        <v>8307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2">
        <v>42275.117476851854</v>
      </c>
      <c r="J4069" s="12">
        <v>42235.117476851854</v>
      </c>
      <c r="K4069" t="b">
        <v>0</v>
      </c>
      <c r="L4069">
        <v>17</v>
      </c>
      <c r="M4069" t="b">
        <v>0</v>
      </c>
      <c r="N4069" s="15" t="s">
        <v>8306</v>
      </c>
      <c r="O4069" t="s">
        <v>8307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2">
        <v>42748.961805555555</v>
      </c>
      <c r="J4070" s="12">
        <v>42718.963599537034</v>
      </c>
      <c r="K4070" t="b">
        <v>0</v>
      </c>
      <c r="L4070">
        <v>1</v>
      </c>
      <c r="M4070" t="b">
        <v>0</v>
      </c>
      <c r="N4070" s="15" t="s">
        <v>8306</v>
      </c>
      <c r="O4070" t="s">
        <v>8307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2">
        <v>42063.5</v>
      </c>
      <c r="J4071" s="12">
        <v>42022.661527777775</v>
      </c>
      <c r="K4071" t="b">
        <v>0</v>
      </c>
      <c r="L4071">
        <v>13</v>
      </c>
      <c r="M4071" t="b">
        <v>0</v>
      </c>
      <c r="N4071" s="15" t="s">
        <v>8306</v>
      </c>
      <c r="O4071" t="s">
        <v>8307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2">
        <v>42064.125</v>
      </c>
      <c r="J4072" s="12">
        <v>42031.666898148149</v>
      </c>
      <c r="K4072" t="b">
        <v>0</v>
      </c>
      <c r="L4072">
        <v>6</v>
      </c>
      <c r="M4072" t="b">
        <v>0</v>
      </c>
      <c r="N4072" s="15" t="s">
        <v>8306</v>
      </c>
      <c r="O4072" t="s">
        <v>8307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2">
        <v>42730.804756944446</v>
      </c>
      <c r="J4073" s="12">
        <v>42700.804756944446</v>
      </c>
      <c r="K4073" t="b">
        <v>0</v>
      </c>
      <c r="L4073">
        <v>0</v>
      </c>
      <c r="M4073" t="b">
        <v>0</v>
      </c>
      <c r="N4073" s="15" t="s">
        <v>8306</v>
      </c>
      <c r="O4073" t="s">
        <v>8307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2">
        <v>41872.77443287037</v>
      </c>
      <c r="J4074" s="12">
        <v>41812.77443287037</v>
      </c>
      <c r="K4074" t="b">
        <v>0</v>
      </c>
      <c r="L4074">
        <v>2</v>
      </c>
      <c r="M4074" t="b">
        <v>0</v>
      </c>
      <c r="N4074" s="15" t="s">
        <v>8306</v>
      </c>
      <c r="O4074" t="s">
        <v>8307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2">
        <v>42133.166666666672</v>
      </c>
      <c r="J4075" s="12">
        <v>42078.34520833334</v>
      </c>
      <c r="K4075" t="b">
        <v>0</v>
      </c>
      <c r="L4075">
        <v>2</v>
      </c>
      <c r="M4075" t="b">
        <v>0</v>
      </c>
      <c r="N4075" s="15" t="s">
        <v>8306</v>
      </c>
      <c r="O4075" t="s">
        <v>8307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2">
        <v>42313.594618055555</v>
      </c>
      <c r="J4076" s="12">
        <v>42283.552951388891</v>
      </c>
      <c r="K4076" t="b">
        <v>0</v>
      </c>
      <c r="L4076">
        <v>21</v>
      </c>
      <c r="M4076" t="b">
        <v>0</v>
      </c>
      <c r="N4076" s="15" t="s">
        <v>8306</v>
      </c>
      <c r="O4076" t="s">
        <v>8307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2">
        <v>41820.727777777778</v>
      </c>
      <c r="J4077" s="12">
        <v>41779.045937499999</v>
      </c>
      <c r="K4077" t="b">
        <v>0</v>
      </c>
      <c r="L4077">
        <v>13</v>
      </c>
      <c r="M4077" t="b">
        <v>0</v>
      </c>
      <c r="N4077" s="15" t="s">
        <v>8306</v>
      </c>
      <c r="O4077" t="s">
        <v>8307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2">
        <v>41933.82708333333</v>
      </c>
      <c r="J4078" s="12">
        <v>41905.795706018522</v>
      </c>
      <c r="K4078" t="b">
        <v>0</v>
      </c>
      <c r="L4078">
        <v>0</v>
      </c>
      <c r="M4078" t="b">
        <v>0</v>
      </c>
      <c r="N4078" s="15" t="s">
        <v>8306</v>
      </c>
      <c r="O4078" t="s">
        <v>8307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2">
        <v>42725.7105787037</v>
      </c>
      <c r="J4079" s="12">
        <v>42695.7105787037</v>
      </c>
      <c r="K4079" t="b">
        <v>0</v>
      </c>
      <c r="L4079">
        <v>6</v>
      </c>
      <c r="M4079" t="b">
        <v>0</v>
      </c>
      <c r="N4079" s="15" t="s">
        <v>8306</v>
      </c>
      <c r="O4079" t="s">
        <v>8307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2">
        <v>42762.787523148145</v>
      </c>
      <c r="J4080" s="12">
        <v>42732.787523148145</v>
      </c>
      <c r="K4080" t="b">
        <v>0</v>
      </c>
      <c r="L4080">
        <v>0</v>
      </c>
      <c r="M4080" t="b">
        <v>0</v>
      </c>
      <c r="N4080" s="15" t="s">
        <v>8306</v>
      </c>
      <c r="O4080" t="s">
        <v>8307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2">
        <v>42540.938900462963</v>
      </c>
      <c r="J4081" s="12">
        <v>42510.938900462963</v>
      </c>
      <c r="K4081" t="b">
        <v>0</v>
      </c>
      <c r="L4081">
        <v>1</v>
      </c>
      <c r="M4081" t="b">
        <v>0</v>
      </c>
      <c r="N4081" s="15" t="s">
        <v>8306</v>
      </c>
      <c r="O4081" t="s">
        <v>8307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2">
        <v>42535.787500000006</v>
      </c>
      <c r="J4082" s="12">
        <v>42511.698101851856</v>
      </c>
      <c r="K4082" t="b">
        <v>0</v>
      </c>
      <c r="L4082">
        <v>0</v>
      </c>
      <c r="M4082" t="b">
        <v>0</v>
      </c>
      <c r="N4082" s="15" t="s">
        <v>8306</v>
      </c>
      <c r="O4082" t="s">
        <v>8307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2">
        <v>42071.539641203708</v>
      </c>
      <c r="J4083" s="12">
        <v>42041.581307870365</v>
      </c>
      <c r="K4083" t="b">
        <v>0</v>
      </c>
      <c r="L4083">
        <v>12</v>
      </c>
      <c r="M4083" t="b">
        <v>0</v>
      </c>
      <c r="N4083" s="15" t="s">
        <v>8306</v>
      </c>
      <c r="O4083" t="s">
        <v>8307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2">
        <v>42322.958333333328</v>
      </c>
      <c r="J4084" s="12">
        <v>42307.189270833333</v>
      </c>
      <c r="K4084" t="b">
        <v>0</v>
      </c>
      <c r="L4084">
        <v>2</v>
      </c>
      <c r="M4084" t="b">
        <v>0</v>
      </c>
      <c r="N4084" s="15" t="s">
        <v>8306</v>
      </c>
      <c r="O4084" t="s">
        <v>8307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2">
        <v>42383.761759259258</v>
      </c>
      <c r="J4085" s="12">
        <v>42353.761759259258</v>
      </c>
      <c r="K4085" t="b">
        <v>0</v>
      </c>
      <c r="L4085">
        <v>6</v>
      </c>
      <c r="M4085" t="b">
        <v>0</v>
      </c>
      <c r="N4085" s="15" t="s">
        <v>8306</v>
      </c>
      <c r="O4085" t="s">
        <v>8307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2">
        <v>42652.436412037037</v>
      </c>
      <c r="J4086" s="12">
        <v>42622.436412037037</v>
      </c>
      <c r="K4086" t="b">
        <v>0</v>
      </c>
      <c r="L4086">
        <v>1</v>
      </c>
      <c r="M4086" t="b">
        <v>0</v>
      </c>
      <c r="N4086" s="15" t="s">
        <v>8306</v>
      </c>
      <c r="O4086" t="s">
        <v>8307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2">
        <v>42087.165972222225</v>
      </c>
      <c r="J4087" s="12">
        <v>42058.603877314818</v>
      </c>
      <c r="K4087" t="b">
        <v>0</v>
      </c>
      <c r="L4087">
        <v>1</v>
      </c>
      <c r="M4087" t="b">
        <v>0</v>
      </c>
      <c r="N4087" s="15" t="s">
        <v>8306</v>
      </c>
      <c r="O4087" t="s">
        <v>8307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2">
        <v>42329.166666666672</v>
      </c>
      <c r="J4088" s="12">
        <v>42304.940960648149</v>
      </c>
      <c r="K4088" t="b">
        <v>0</v>
      </c>
      <c r="L4088">
        <v>5</v>
      </c>
      <c r="M4088" t="b">
        <v>0</v>
      </c>
      <c r="N4088" s="15" t="s">
        <v>8306</v>
      </c>
      <c r="O4088" t="s">
        <v>8307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2">
        <v>42568.742893518516</v>
      </c>
      <c r="J4089" s="12">
        <v>42538.742893518516</v>
      </c>
      <c r="K4089" t="b">
        <v>0</v>
      </c>
      <c r="L4089">
        <v>0</v>
      </c>
      <c r="M4089" t="b">
        <v>0</v>
      </c>
      <c r="N4089" s="15" t="s">
        <v>8306</v>
      </c>
      <c r="O4089" t="s">
        <v>8307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2">
        <v>42020.434722222228</v>
      </c>
      <c r="J4090" s="12">
        <v>41990.612546296295</v>
      </c>
      <c r="K4090" t="b">
        <v>0</v>
      </c>
      <c r="L4090">
        <v>3</v>
      </c>
      <c r="M4090" t="b">
        <v>0</v>
      </c>
      <c r="N4090" s="15" t="s">
        <v>8306</v>
      </c>
      <c r="O4090" t="s">
        <v>8307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2">
        <v>42155.732638888891</v>
      </c>
      <c r="J4091" s="12">
        <v>42122.732499999998</v>
      </c>
      <c r="K4091" t="b">
        <v>0</v>
      </c>
      <c r="L4091">
        <v>8</v>
      </c>
      <c r="M4091" t="b">
        <v>0</v>
      </c>
      <c r="N4091" s="15" t="s">
        <v>8306</v>
      </c>
      <c r="O4091" t="s">
        <v>8307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2">
        <v>42223.625</v>
      </c>
      <c r="J4092" s="12">
        <v>42209.67288194444</v>
      </c>
      <c r="K4092" t="b">
        <v>0</v>
      </c>
      <c r="L4092">
        <v>3</v>
      </c>
      <c r="M4092" t="b">
        <v>0</v>
      </c>
      <c r="N4092" s="15" t="s">
        <v>8306</v>
      </c>
      <c r="O4092" t="s">
        <v>8307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2">
        <v>42020.506377314814</v>
      </c>
      <c r="J4093" s="12">
        <v>41990.506377314814</v>
      </c>
      <c r="K4093" t="b">
        <v>0</v>
      </c>
      <c r="L4093">
        <v>8</v>
      </c>
      <c r="M4093" t="b">
        <v>0</v>
      </c>
      <c r="N4093" s="15" t="s">
        <v>8306</v>
      </c>
      <c r="O4093" t="s">
        <v>8307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2">
        <v>42099.153321759266</v>
      </c>
      <c r="J4094" s="12">
        <v>42039.194988425923</v>
      </c>
      <c r="K4094" t="b">
        <v>0</v>
      </c>
      <c r="L4094">
        <v>1</v>
      </c>
      <c r="M4094" t="b">
        <v>0</v>
      </c>
      <c r="N4094" s="15" t="s">
        <v>8306</v>
      </c>
      <c r="O4094" t="s">
        <v>8307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2">
        <v>42238.815891203703</v>
      </c>
      <c r="J4095" s="12">
        <v>42178.815891203703</v>
      </c>
      <c r="K4095" t="b">
        <v>0</v>
      </c>
      <c r="L4095">
        <v>4</v>
      </c>
      <c r="M4095" t="b">
        <v>0</v>
      </c>
      <c r="N4095" s="15" t="s">
        <v>8306</v>
      </c>
      <c r="O4095" t="s">
        <v>8307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2">
        <v>41934.207638888889</v>
      </c>
      <c r="J4096" s="12">
        <v>41890.086805555555</v>
      </c>
      <c r="K4096" t="b">
        <v>0</v>
      </c>
      <c r="L4096">
        <v>8</v>
      </c>
      <c r="M4096" t="b">
        <v>0</v>
      </c>
      <c r="N4096" s="15" t="s">
        <v>8306</v>
      </c>
      <c r="O4096" t="s">
        <v>8307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2">
        <v>42723.031828703708</v>
      </c>
      <c r="J4097" s="12">
        <v>42693.031828703708</v>
      </c>
      <c r="K4097" t="b">
        <v>0</v>
      </c>
      <c r="L4097">
        <v>1</v>
      </c>
      <c r="M4097" t="b">
        <v>0</v>
      </c>
      <c r="N4097" s="15" t="s">
        <v>8306</v>
      </c>
      <c r="O4097" t="s">
        <v>8307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2">
        <v>42794.368749999994</v>
      </c>
      <c r="J4098" s="12">
        <v>42750.530312499999</v>
      </c>
      <c r="K4098" t="b">
        <v>0</v>
      </c>
      <c r="L4098">
        <v>5</v>
      </c>
      <c r="M4098" t="b">
        <v>0</v>
      </c>
      <c r="N4098" s="15" t="s">
        <v>8306</v>
      </c>
      <c r="O4098" t="s">
        <v>8307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2">
        <v>42400.996527777781</v>
      </c>
      <c r="J4099" s="12">
        <v>42344.824502314819</v>
      </c>
      <c r="K4099" t="b">
        <v>0</v>
      </c>
      <c r="L4099">
        <v>0</v>
      </c>
      <c r="M4099" t="b">
        <v>0</v>
      </c>
      <c r="N4099" s="15" t="s">
        <v>8306</v>
      </c>
      <c r="O4099" t="s">
        <v>8307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2">
        <v>42525.722187499996</v>
      </c>
      <c r="J4100" s="12">
        <v>42495.722187499996</v>
      </c>
      <c r="K4100" t="b">
        <v>0</v>
      </c>
      <c r="L4100">
        <v>0</v>
      </c>
      <c r="M4100" t="b">
        <v>0</v>
      </c>
      <c r="N4100" s="15" t="s">
        <v>8306</v>
      </c>
      <c r="O4100" t="s">
        <v>8307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2">
        <v>42615.850381944445</v>
      </c>
      <c r="J4101" s="12">
        <v>42570.850381944445</v>
      </c>
      <c r="K4101" t="b">
        <v>0</v>
      </c>
      <c r="L4101">
        <v>1</v>
      </c>
      <c r="M4101" t="b">
        <v>0</v>
      </c>
      <c r="N4101" s="15" t="s">
        <v>8306</v>
      </c>
      <c r="O4101" t="s">
        <v>8307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2">
        <v>41937.124884259261</v>
      </c>
      <c r="J4102" s="12">
        <v>41927.124884259261</v>
      </c>
      <c r="K4102" t="b">
        <v>0</v>
      </c>
      <c r="L4102">
        <v>0</v>
      </c>
      <c r="M4102" t="b">
        <v>0</v>
      </c>
      <c r="N4102" s="15" t="s">
        <v>8306</v>
      </c>
      <c r="O4102" t="s">
        <v>8307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2">
        <v>42760.903726851851</v>
      </c>
      <c r="J4103" s="12">
        <v>42730.903726851851</v>
      </c>
      <c r="K4103" t="b">
        <v>0</v>
      </c>
      <c r="L4103">
        <v>0</v>
      </c>
      <c r="M4103" t="b">
        <v>0</v>
      </c>
      <c r="N4103" s="15" t="s">
        <v>8306</v>
      </c>
      <c r="O4103" t="s">
        <v>8307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2">
        <v>42505.848067129627</v>
      </c>
      <c r="J4104" s="12">
        <v>42475.848067129627</v>
      </c>
      <c r="K4104" t="b">
        <v>0</v>
      </c>
      <c r="L4104">
        <v>6</v>
      </c>
      <c r="M4104" t="b">
        <v>0</v>
      </c>
      <c r="N4104" s="15" t="s">
        <v>8306</v>
      </c>
      <c r="O4104" t="s">
        <v>8307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2">
        <v>42242.772222222222</v>
      </c>
      <c r="J4105" s="12">
        <v>42188.83293981482</v>
      </c>
      <c r="K4105" t="b">
        <v>0</v>
      </c>
      <c r="L4105">
        <v>6</v>
      </c>
      <c r="M4105" t="b">
        <v>0</v>
      </c>
      <c r="N4105" s="15" t="s">
        <v>8306</v>
      </c>
      <c r="O4105" t="s">
        <v>8307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2">
        <v>42670.278171296297</v>
      </c>
      <c r="J4106" s="12">
        <v>42640.278171296297</v>
      </c>
      <c r="K4106" t="b">
        <v>0</v>
      </c>
      <c r="L4106">
        <v>14</v>
      </c>
      <c r="M4106" t="b">
        <v>0</v>
      </c>
      <c r="N4106" s="15" t="s">
        <v>8306</v>
      </c>
      <c r="O4106" t="s">
        <v>8307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2">
        <v>42730.010520833333</v>
      </c>
      <c r="J4107" s="12">
        <v>42697.010520833333</v>
      </c>
      <c r="K4107" t="b">
        <v>0</v>
      </c>
      <c r="L4107">
        <v>6</v>
      </c>
      <c r="M4107" t="b">
        <v>0</v>
      </c>
      <c r="N4107" s="15" t="s">
        <v>8306</v>
      </c>
      <c r="O4107" t="s">
        <v>8307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2">
        <v>42096.041666666672</v>
      </c>
      <c r="J4108" s="12">
        <v>42053.049375000002</v>
      </c>
      <c r="K4108" t="b">
        <v>0</v>
      </c>
      <c r="L4108">
        <v>33</v>
      </c>
      <c r="M4108" t="b">
        <v>0</v>
      </c>
      <c r="N4108" s="15" t="s">
        <v>8306</v>
      </c>
      <c r="O4108" t="s">
        <v>8307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2">
        <v>41906.916678240741</v>
      </c>
      <c r="J4109" s="12">
        <v>41883.916678240741</v>
      </c>
      <c r="K4109" t="b">
        <v>0</v>
      </c>
      <c r="L4109">
        <v>4</v>
      </c>
      <c r="M4109" t="b">
        <v>0</v>
      </c>
      <c r="N4109" s="15" t="s">
        <v>8306</v>
      </c>
      <c r="O4109" t="s">
        <v>8307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2">
        <v>42797.208333333328</v>
      </c>
      <c r="J4110" s="12">
        <v>42767.031678240746</v>
      </c>
      <c r="K4110" t="b">
        <v>0</v>
      </c>
      <c r="L4110">
        <v>1</v>
      </c>
      <c r="M4110" t="b">
        <v>0</v>
      </c>
      <c r="N4110" s="15" t="s">
        <v>8306</v>
      </c>
      <c r="O4110" t="s">
        <v>8307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2">
        <v>42337.581064814818</v>
      </c>
      <c r="J4111" s="12">
        <v>42307.539398148147</v>
      </c>
      <c r="K4111" t="b">
        <v>0</v>
      </c>
      <c r="L4111">
        <v>0</v>
      </c>
      <c r="M4111" t="b">
        <v>0</v>
      </c>
      <c r="N4111" s="15" t="s">
        <v>8306</v>
      </c>
      <c r="O4111" t="s">
        <v>8307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2">
        <v>42572.626747685179</v>
      </c>
      <c r="J4112" s="12">
        <v>42512.626747685179</v>
      </c>
      <c r="K4112" t="b">
        <v>0</v>
      </c>
      <c r="L4112">
        <v>6</v>
      </c>
      <c r="M4112" t="b">
        <v>0</v>
      </c>
      <c r="N4112" s="15" t="s">
        <v>8306</v>
      </c>
      <c r="O4112" t="s">
        <v>8307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2">
        <v>42059.135879629626</v>
      </c>
      <c r="J4113" s="12">
        <v>42029.135879629626</v>
      </c>
      <c r="K4113" t="b">
        <v>0</v>
      </c>
      <c r="L4113">
        <v>6</v>
      </c>
      <c r="M4113" t="b">
        <v>0</v>
      </c>
      <c r="N4113" s="15" t="s">
        <v>8306</v>
      </c>
      <c r="O4113" t="s">
        <v>8307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2">
        <v>42428</v>
      </c>
      <c r="J4114" s="12">
        <v>42400.946597222224</v>
      </c>
      <c r="K4114" t="b">
        <v>0</v>
      </c>
      <c r="L4114">
        <v>1</v>
      </c>
      <c r="M4114" t="b">
        <v>0</v>
      </c>
      <c r="N4114" s="15" t="s">
        <v>8306</v>
      </c>
      <c r="O4114" t="s">
        <v>8307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2">
        <v>42377.273611111115</v>
      </c>
      <c r="J4115" s="12">
        <v>42358.573182870372</v>
      </c>
      <c r="K4115" t="b">
        <v>0</v>
      </c>
      <c r="L4115">
        <v>3</v>
      </c>
      <c r="M4115" t="b">
        <v>0</v>
      </c>
      <c r="N4115" s="15" t="s">
        <v>8306</v>
      </c>
      <c r="O4115" t="s">
        <v>8307</v>
      </c>
    </row>
  </sheetData>
  <sortState xmlns:xlrd2="http://schemas.microsoft.com/office/spreadsheetml/2017/richdata2" ref="A2:O4115">
    <sortCondition ref="N522:N4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CE8C-6961-6A42-A068-5AE88AE2AEE6}">
  <dimension ref="A1:F12339"/>
  <sheetViews>
    <sheetView tabSelected="1" workbookViewId="0">
      <selection activeCell="D15" sqref="D15"/>
    </sheetView>
  </sheetViews>
  <sheetFormatPr baseColWidth="10" defaultRowHeight="15" x14ac:dyDescent="0.2"/>
  <cols>
    <col min="1" max="1" width="20.83203125" style="12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3.1640625" bestFit="1" customWidth="1"/>
    <col min="8" max="9" width="2.1640625" bestFit="1" customWidth="1"/>
    <col min="10" max="26" width="3.1640625" bestFit="1" customWidth="1"/>
    <col min="27" max="27" width="6.1640625" bestFit="1" customWidth="1"/>
    <col min="28" max="54" width="3.1640625" bestFit="1" customWidth="1"/>
    <col min="55" max="141" width="4.1640625" bestFit="1" customWidth="1"/>
    <col min="142" max="142" width="7.1640625" bestFit="1" customWidth="1"/>
    <col min="143" max="162" width="4.1640625" bestFit="1" customWidth="1"/>
    <col min="163" max="163" width="6.1640625" bestFit="1" customWidth="1"/>
    <col min="164" max="169" width="4.1640625" bestFit="1" customWidth="1"/>
    <col min="170" max="170" width="7.1640625" bestFit="1" customWidth="1"/>
    <col min="171" max="176" width="4.1640625" bestFit="1" customWidth="1"/>
    <col min="177" max="177" width="7.1640625" bestFit="1" customWidth="1"/>
    <col min="178" max="178" width="4.1640625" bestFit="1" customWidth="1"/>
    <col min="179" max="179" width="7.1640625" bestFit="1" customWidth="1"/>
    <col min="180" max="213" width="4.1640625" bestFit="1" customWidth="1"/>
    <col min="214" max="214" width="7.1640625" bestFit="1" customWidth="1"/>
    <col min="215" max="223" width="4.1640625" bestFit="1" customWidth="1"/>
    <col min="224" max="224" width="7.1640625" bestFit="1" customWidth="1"/>
    <col min="225" max="268" width="4.1640625" bestFit="1" customWidth="1"/>
    <col min="269" max="269" width="5.1640625" bestFit="1" customWidth="1"/>
    <col min="270" max="271" width="8.1640625" bestFit="1" customWidth="1"/>
    <col min="272" max="287" width="5.1640625" bestFit="1" customWidth="1"/>
    <col min="288" max="288" width="7.1640625" bestFit="1" customWidth="1"/>
    <col min="289" max="293" width="5.1640625" bestFit="1" customWidth="1"/>
    <col min="294" max="294" width="7.1640625" bestFit="1" customWidth="1"/>
    <col min="295" max="315" width="5.1640625" bestFit="1" customWidth="1"/>
    <col min="316" max="316" width="8.1640625" bestFit="1" customWidth="1"/>
    <col min="317" max="349" width="5.1640625" bestFit="1" customWidth="1"/>
    <col min="350" max="350" width="8.1640625" bestFit="1" customWidth="1"/>
    <col min="351" max="358" width="5.1640625" bestFit="1" customWidth="1"/>
    <col min="359" max="359" width="7.1640625" bestFit="1" customWidth="1"/>
    <col min="360" max="365" width="5.1640625" bestFit="1" customWidth="1"/>
    <col min="366" max="366" width="7.1640625" bestFit="1" customWidth="1"/>
    <col min="367" max="382" width="5.1640625" bestFit="1" customWidth="1"/>
    <col min="383" max="383" width="8.1640625" bestFit="1" customWidth="1"/>
    <col min="384" max="388" width="5.1640625" bestFit="1" customWidth="1"/>
    <col min="389" max="389" width="8.1640625" bestFit="1" customWidth="1"/>
    <col min="390" max="396" width="5.1640625" bestFit="1" customWidth="1"/>
    <col min="397" max="397" width="8.1640625" bestFit="1" customWidth="1"/>
    <col min="398" max="406" width="5.1640625" bestFit="1" customWidth="1"/>
    <col min="407" max="407" width="8.1640625" bestFit="1" customWidth="1"/>
    <col min="408" max="420" width="5.1640625" bestFit="1" customWidth="1"/>
    <col min="421" max="421" width="8.1640625" bestFit="1" customWidth="1"/>
    <col min="422" max="429" width="5.1640625" bestFit="1" customWidth="1"/>
    <col min="430" max="430" width="8.1640625" bestFit="1" customWidth="1"/>
    <col min="431" max="461" width="5.1640625" bestFit="1" customWidth="1"/>
    <col min="462" max="463" width="8.1640625" bestFit="1" customWidth="1"/>
    <col min="464" max="471" width="5.1640625" bestFit="1" customWidth="1"/>
    <col min="472" max="472" width="8.1640625" bestFit="1" customWidth="1"/>
    <col min="473" max="525" width="5.1640625" bestFit="1" customWidth="1"/>
    <col min="526" max="526" width="7.1640625" bestFit="1" customWidth="1"/>
    <col min="527" max="541" width="5.1640625" bestFit="1" customWidth="1"/>
    <col min="542" max="542" width="8.1640625" bestFit="1" customWidth="1"/>
    <col min="543" max="546" width="5.1640625" bestFit="1" customWidth="1"/>
    <col min="547" max="547" width="8.1640625" bestFit="1" customWidth="1"/>
    <col min="548" max="574" width="5.1640625" bestFit="1" customWidth="1"/>
    <col min="575" max="575" width="8.1640625" bestFit="1" customWidth="1"/>
    <col min="576" max="624" width="5.1640625" bestFit="1" customWidth="1"/>
    <col min="625" max="625" width="8.1640625" bestFit="1" customWidth="1"/>
    <col min="626" max="640" width="5.1640625" bestFit="1" customWidth="1"/>
    <col min="641" max="641" width="8.1640625" bestFit="1" customWidth="1"/>
    <col min="642" max="644" width="5.1640625" bestFit="1" customWidth="1"/>
    <col min="645" max="645" width="7.1640625" bestFit="1" customWidth="1"/>
    <col min="646" max="649" width="5.1640625" bestFit="1" customWidth="1"/>
    <col min="650" max="650" width="8.1640625" bestFit="1" customWidth="1"/>
    <col min="651" max="653" width="5.1640625" bestFit="1" customWidth="1"/>
    <col min="654" max="654" width="8.1640625" bestFit="1" customWidth="1"/>
    <col min="655" max="675" width="5.1640625" bestFit="1" customWidth="1"/>
    <col min="676" max="676" width="8.1640625" bestFit="1" customWidth="1"/>
    <col min="677" max="680" width="5.1640625" bestFit="1" customWidth="1"/>
    <col min="681" max="682" width="8.1640625" bestFit="1" customWidth="1"/>
    <col min="683" max="690" width="5.1640625" bestFit="1" customWidth="1"/>
    <col min="691" max="691" width="8.1640625" bestFit="1" customWidth="1"/>
    <col min="692" max="700" width="5.1640625" bestFit="1" customWidth="1"/>
    <col min="701" max="701" width="8.1640625" bestFit="1" customWidth="1"/>
    <col min="702" max="705" width="5.1640625" bestFit="1" customWidth="1"/>
    <col min="706" max="706" width="8.1640625" bestFit="1" customWidth="1"/>
    <col min="707" max="708" width="5.1640625" bestFit="1" customWidth="1"/>
    <col min="709" max="709" width="8.1640625" bestFit="1" customWidth="1"/>
    <col min="710" max="711" width="5.1640625" bestFit="1" customWidth="1"/>
    <col min="712" max="712" width="8.1640625" bestFit="1" customWidth="1"/>
    <col min="713" max="718" width="5.1640625" bestFit="1" customWidth="1"/>
    <col min="719" max="719" width="8.1640625" bestFit="1" customWidth="1"/>
    <col min="720" max="731" width="5.1640625" bestFit="1" customWidth="1"/>
    <col min="732" max="732" width="8.1640625" bestFit="1" customWidth="1"/>
    <col min="733" max="736" width="5.1640625" bestFit="1" customWidth="1"/>
    <col min="737" max="737" width="8.1640625" bestFit="1" customWidth="1"/>
    <col min="738" max="758" width="5.1640625" bestFit="1" customWidth="1"/>
    <col min="759" max="759" width="8.1640625" bestFit="1" customWidth="1"/>
    <col min="760" max="765" width="5.1640625" bestFit="1" customWidth="1"/>
    <col min="766" max="766" width="8.1640625" bestFit="1" customWidth="1"/>
    <col min="767" max="770" width="5.1640625" bestFit="1" customWidth="1"/>
    <col min="771" max="771" width="8.1640625" bestFit="1" customWidth="1"/>
    <col min="772" max="776" width="5.1640625" bestFit="1" customWidth="1"/>
    <col min="777" max="777" width="8.1640625" bestFit="1" customWidth="1"/>
    <col min="778" max="778" width="5.1640625" bestFit="1" customWidth="1"/>
    <col min="779" max="779" width="8.1640625" bestFit="1" customWidth="1"/>
    <col min="780" max="782" width="5.1640625" bestFit="1" customWidth="1"/>
    <col min="783" max="783" width="8.1640625" bestFit="1" customWidth="1"/>
    <col min="784" max="803" width="5.1640625" bestFit="1" customWidth="1"/>
    <col min="804" max="804" width="8.1640625" bestFit="1" customWidth="1"/>
    <col min="805" max="817" width="5.1640625" bestFit="1" customWidth="1"/>
    <col min="818" max="818" width="8.1640625" bestFit="1" customWidth="1"/>
    <col min="819" max="819" width="5.1640625" bestFit="1" customWidth="1"/>
    <col min="820" max="820" width="8.1640625" bestFit="1" customWidth="1"/>
    <col min="821" max="836" width="5.1640625" bestFit="1" customWidth="1"/>
    <col min="837" max="837" width="8.1640625" bestFit="1" customWidth="1"/>
    <col min="838" max="840" width="5.1640625" bestFit="1" customWidth="1"/>
    <col min="841" max="841" width="6.1640625" bestFit="1" customWidth="1"/>
    <col min="842" max="842" width="9.1640625" bestFit="1" customWidth="1"/>
    <col min="843" max="846" width="6.1640625" bestFit="1" customWidth="1"/>
    <col min="847" max="847" width="8.1640625" bestFit="1" customWidth="1"/>
    <col min="848" max="855" width="6.1640625" bestFit="1" customWidth="1"/>
    <col min="856" max="856" width="9.1640625" bestFit="1" customWidth="1"/>
    <col min="857" max="866" width="6.1640625" bestFit="1" customWidth="1"/>
    <col min="867" max="867" width="9.1640625" bestFit="1" customWidth="1"/>
    <col min="868" max="869" width="6.1640625" bestFit="1" customWidth="1"/>
    <col min="870" max="870" width="8.1640625" bestFit="1" customWidth="1"/>
    <col min="871" max="874" width="6.1640625" bestFit="1" customWidth="1"/>
    <col min="875" max="875" width="9.1640625" bestFit="1" customWidth="1"/>
    <col min="876" max="876" width="6.1640625" bestFit="1" customWidth="1"/>
    <col min="877" max="877" width="9.1640625" bestFit="1" customWidth="1"/>
    <col min="878" max="885" width="6.1640625" bestFit="1" customWidth="1"/>
    <col min="886" max="886" width="8.1640625" bestFit="1" customWidth="1"/>
    <col min="887" max="888" width="6.1640625" bestFit="1" customWidth="1"/>
    <col min="889" max="889" width="9.1640625" bestFit="1" customWidth="1"/>
    <col min="890" max="890" width="8.1640625" bestFit="1" customWidth="1"/>
    <col min="891" max="893" width="6.1640625" bestFit="1" customWidth="1"/>
    <col min="894" max="894" width="8.1640625" bestFit="1" customWidth="1"/>
    <col min="895" max="906" width="6.1640625" bestFit="1" customWidth="1"/>
    <col min="907" max="907" width="8.1640625" bestFit="1" customWidth="1"/>
    <col min="908" max="921" width="6.1640625" bestFit="1" customWidth="1"/>
    <col min="922" max="922" width="9.1640625" bestFit="1" customWidth="1"/>
    <col min="923" max="924" width="6.1640625" bestFit="1" customWidth="1"/>
    <col min="925" max="925" width="9.1640625" bestFit="1" customWidth="1"/>
    <col min="926" max="927" width="6.1640625" bestFit="1" customWidth="1"/>
    <col min="928" max="928" width="8.1640625" bestFit="1" customWidth="1"/>
    <col min="929" max="931" width="6.1640625" bestFit="1" customWidth="1"/>
    <col min="932" max="932" width="9.1640625" bestFit="1" customWidth="1"/>
    <col min="933" max="933" width="6.1640625" bestFit="1" customWidth="1"/>
    <col min="934" max="934" width="8.1640625" bestFit="1" customWidth="1"/>
    <col min="935" max="935" width="9.1640625" bestFit="1" customWidth="1"/>
    <col min="936" max="941" width="6.1640625" bestFit="1" customWidth="1"/>
    <col min="942" max="942" width="8.1640625" bestFit="1" customWidth="1"/>
    <col min="943" max="943" width="6.1640625" bestFit="1" customWidth="1"/>
    <col min="944" max="944" width="9.1640625" bestFit="1" customWidth="1"/>
    <col min="945" max="945" width="8.1640625" bestFit="1" customWidth="1"/>
    <col min="946" max="947" width="6.1640625" bestFit="1" customWidth="1"/>
    <col min="948" max="948" width="9.1640625" bestFit="1" customWidth="1"/>
    <col min="949" max="950" width="6.1640625" bestFit="1" customWidth="1"/>
    <col min="951" max="951" width="9.1640625" bestFit="1" customWidth="1"/>
    <col min="952" max="956" width="6.1640625" bestFit="1" customWidth="1"/>
    <col min="957" max="958" width="9.1640625" bestFit="1" customWidth="1"/>
    <col min="959" max="960" width="6.1640625" bestFit="1" customWidth="1"/>
    <col min="961" max="961" width="8.1640625" bestFit="1" customWidth="1"/>
    <col min="962" max="962" width="6.1640625" bestFit="1" customWidth="1"/>
    <col min="963" max="963" width="9.1640625" bestFit="1" customWidth="1"/>
    <col min="964" max="965" width="6.1640625" bestFit="1" customWidth="1"/>
    <col min="966" max="966" width="9.1640625" bestFit="1" customWidth="1"/>
    <col min="967" max="970" width="7.1640625" bestFit="1" customWidth="1"/>
    <col min="971" max="971" width="10.1640625" bestFit="1" customWidth="1"/>
    <col min="972" max="972" width="10" bestFit="1" customWidth="1"/>
    <col min="973" max="988" width="5.1640625" bestFit="1" customWidth="1"/>
    <col min="989" max="989" width="8.1640625" bestFit="1" customWidth="1"/>
    <col min="990" max="993" width="5.1640625" bestFit="1" customWidth="1"/>
    <col min="994" max="995" width="8.1640625" bestFit="1" customWidth="1"/>
    <col min="996" max="1000" width="5.1640625" bestFit="1" customWidth="1"/>
    <col min="1001" max="1002" width="6.1640625" bestFit="1" customWidth="1"/>
    <col min="1003" max="1003" width="9.1640625" bestFit="1" customWidth="1"/>
    <col min="1004" max="1004" width="6.1640625" bestFit="1" customWidth="1"/>
    <col min="1005" max="1005" width="8.1640625" bestFit="1" customWidth="1"/>
    <col min="1006" max="1008" width="6.1640625" bestFit="1" customWidth="1"/>
    <col min="1009" max="1010" width="8.1640625" bestFit="1" customWidth="1"/>
    <col min="1011" max="1011" width="6.1640625" bestFit="1" customWidth="1"/>
    <col min="1012" max="1012" width="8.1640625" bestFit="1" customWidth="1"/>
    <col min="1013" max="1013" width="9.1640625" bestFit="1" customWidth="1"/>
    <col min="1014" max="1015" width="6.1640625" bestFit="1" customWidth="1"/>
    <col min="1016" max="1016" width="10.1640625" bestFit="1" customWidth="1"/>
    <col min="1017" max="1017" width="8.1640625" bestFit="1" customWidth="1"/>
    <col min="1018" max="1018" width="5.5" bestFit="1" customWidth="1"/>
    <col min="1019" max="1022" width="2.1640625" bestFit="1" customWidth="1"/>
    <col min="1023" max="1031" width="3.1640625" bestFit="1" customWidth="1"/>
    <col min="1032" max="1046" width="4.1640625" bestFit="1" customWidth="1"/>
    <col min="1047" max="1047" width="7.1640625" bestFit="1" customWidth="1"/>
    <col min="1048" max="1056" width="4.1640625" bestFit="1" customWidth="1"/>
    <col min="1057" max="1078" width="5.1640625" bestFit="1" customWidth="1"/>
    <col min="1079" max="1080" width="8.1640625" bestFit="1" customWidth="1"/>
    <col min="1081" max="1095" width="5.1640625" bestFit="1" customWidth="1"/>
    <col min="1096" max="1096" width="8.1640625" bestFit="1" customWidth="1"/>
    <col min="1097" max="1097" width="5.1640625" bestFit="1" customWidth="1"/>
    <col min="1098" max="1098" width="8.1640625" bestFit="1" customWidth="1"/>
    <col min="1099" max="1101" width="5.1640625" bestFit="1" customWidth="1"/>
    <col min="1102" max="1114" width="6.1640625" bestFit="1" customWidth="1"/>
    <col min="1115" max="1115" width="9.1640625" bestFit="1" customWidth="1"/>
    <col min="1116" max="1116" width="7.1640625" bestFit="1" customWidth="1"/>
    <col min="1117" max="1117" width="8" bestFit="1" customWidth="1"/>
    <col min="1118" max="1118" width="5.83203125" bestFit="1" customWidth="1"/>
    <col min="1119" max="1119" width="2.1640625" bestFit="1" customWidth="1"/>
    <col min="1120" max="1123" width="3.1640625" bestFit="1" customWidth="1"/>
    <col min="1124" max="1142" width="4.1640625" bestFit="1" customWidth="1"/>
    <col min="1143" max="1150" width="5.1640625" bestFit="1" customWidth="1"/>
    <col min="1151" max="1151" width="8.1640625" bestFit="1" customWidth="1"/>
    <col min="1152" max="1166" width="5.1640625" bestFit="1" customWidth="1"/>
    <col min="1167" max="1167" width="8.1640625" bestFit="1" customWidth="1"/>
    <col min="1168" max="1179" width="5.1640625" bestFit="1" customWidth="1"/>
    <col min="1180" max="1180" width="8.1640625" bestFit="1" customWidth="1"/>
    <col min="1181" max="1184" width="5.1640625" bestFit="1" customWidth="1"/>
    <col min="1185" max="1185" width="8.1640625" bestFit="1" customWidth="1"/>
    <col min="1186" max="1188" width="6.1640625" bestFit="1" customWidth="1"/>
    <col min="1189" max="1189" width="8.1640625" bestFit="1" customWidth="1"/>
    <col min="1190" max="1193" width="6.1640625" bestFit="1" customWidth="1"/>
    <col min="1194" max="1194" width="7.1640625" bestFit="1" customWidth="1"/>
    <col min="1195" max="1195" width="8.33203125" bestFit="1" customWidth="1"/>
    <col min="1196" max="1196" width="5.83203125" bestFit="1" customWidth="1"/>
    <col min="1197" max="1199" width="2.1640625" bestFit="1" customWidth="1"/>
    <col min="1200" max="1204" width="3.1640625" bestFit="1" customWidth="1"/>
    <col min="1205" max="1205" width="6.1640625" bestFit="1" customWidth="1"/>
    <col min="1206" max="1208" width="3.1640625" bestFit="1" customWidth="1"/>
    <col min="1209" max="1225" width="4.1640625" bestFit="1" customWidth="1"/>
    <col min="1226" max="1233" width="5.1640625" bestFit="1" customWidth="1"/>
    <col min="1234" max="1234" width="8.1640625" bestFit="1" customWidth="1"/>
    <col min="1235" max="1249" width="5.1640625" bestFit="1" customWidth="1"/>
    <col min="1250" max="1250" width="8.1640625" bestFit="1" customWidth="1"/>
    <col min="1251" max="1260" width="5.1640625" bestFit="1" customWidth="1"/>
    <col min="1261" max="1264" width="6.1640625" bestFit="1" customWidth="1"/>
    <col min="1265" max="1265" width="9.1640625" bestFit="1" customWidth="1"/>
    <col min="1266" max="1266" width="8.33203125" bestFit="1" customWidth="1"/>
    <col min="1267" max="1267" width="10" bestFit="1" customWidth="1"/>
    <col min="1268" max="1268" width="8.1640625" bestFit="1" customWidth="1"/>
    <col min="1269" max="1269" width="7.1640625" bestFit="1" customWidth="1"/>
    <col min="1270" max="1273" width="5.6640625" bestFit="1" customWidth="1"/>
    <col min="1274" max="1274" width="8.1640625" bestFit="1" customWidth="1"/>
    <col min="1275" max="1282" width="5.6640625" bestFit="1" customWidth="1"/>
    <col min="1283" max="1283" width="8.1640625" bestFit="1" customWidth="1"/>
    <col min="1284" max="1284" width="5.6640625" bestFit="1" customWidth="1"/>
    <col min="1285" max="1285" width="8.1640625" bestFit="1" customWidth="1"/>
    <col min="1286" max="1294" width="5.6640625" bestFit="1" customWidth="1"/>
    <col min="1295" max="1295" width="6.1640625" bestFit="1" customWidth="1"/>
    <col min="1296" max="1298" width="5.6640625" bestFit="1" customWidth="1"/>
    <col min="1299" max="1299" width="6.1640625" bestFit="1" customWidth="1"/>
    <col min="1300" max="1306" width="5.6640625" bestFit="1" customWidth="1"/>
    <col min="1307" max="1307" width="8.1640625" bestFit="1" customWidth="1"/>
    <col min="1308" max="1308" width="6.1640625" bestFit="1" customWidth="1"/>
    <col min="1309" max="1309" width="8.1640625" bestFit="1" customWidth="1"/>
    <col min="1310" max="1311" width="5.6640625" bestFit="1" customWidth="1"/>
    <col min="1312" max="1312" width="6.1640625" bestFit="1" customWidth="1"/>
    <col min="1313" max="1323" width="5.6640625" bestFit="1" customWidth="1"/>
    <col min="1324" max="1324" width="8.1640625" bestFit="1" customWidth="1"/>
    <col min="1325" max="1325" width="5.6640625" bestFit="1" customWidth="1"/>
    <col min="1326" max="1326" width="6.1640625" bestFit="1" customWidth="1"/>
    <col min="1327" max="1327" width="8.1640625" bestFit="1" customWidth="1"/>
    <col min="1328" max="1330" width="5.6640625" bestFit="1" customWidth="1"/>
    <col min="1331" max="1331" width="6.1640625" bestFit="1" customWidth="1"/>
    <col min="1332" max="1333" width="5.6640625" bestFit="1" customWidth="1"/>
    <col min="1334" max="1334" width="7.1640625" bestFit="1" customWidth="1"/>
    <col min="1335" max="1335" width="5.6640625" bestFit="1" customWidth="1"/>
    <col min="1336" max="1336" width="6.1640625" bestFit="1" customWidth="1"/>
    <col min="1337" max="1343" width="5.6640625" bestFit="1" customWidth="1"/>
    <col min="1344" max="1345" width="8.1640625" bestFit="1" customWidth="1"/>
    <col min="1346" max="1349" width="5.6640625" bestFit="1" customWidth="1"/>
    <col min="1350" max="1350" width="6.1640625" bestFit="1" customWidth="1"/>
    <col min="1351" max="1351" width="5.6640625" bestFit="1" customWidth="1"/>
    <col min="1352" max="1352" width="8.1640625" bestFit="1" customWidth="1"/>
    <col min="1353" max="1353" width="5.6640625" bestFit="1" customWidth="1"/>
    <col min="1354" max="1354" width="8.1640625" bestFit="1" customWidth="1"/>
    <col min="1355" max="1355" width="5.6640625" bestFit="1" customWidth="1"/>
    <col min="1356" max="1357" width="8.1640625" bestFit="1" customWidth="1"/>
    <col min="1358" max="1362" width="5.6640625" bestFit="1" customWidth="1"/>
    <col min="1363" max="1363" width="8.1640625" bestFit="1" customWidth="1"/>
    <col min="1364" max="1364" width="6.1640625" bestFit="1" customWidth="1"/>
    <col min="1365" max="1368" width="5.6640625" bestFit="1" customWidth="1"/>
    <col min="1369" max="1369" width="8.1640625" bestFit="1" customWidth="1"/>
    <col min="1370" max="1370" width="7.1640625" bestFit="1" customWidth="1"/>
    <col min="1371" max="1372" width="5.6640625" bestFit="1" customWidth="1"/>
    <col min="1373" max="1373" width="8.1640625" bestFit="1" customWidth="1"/>
    <col min="1374" max="1376" width="5.6640625" bestFit="1" customWidth="1"/>
    <col min="1377" max="1377" width="7.1640625" bestFit="1" customWidth="1"/>
    <col min="1378" max="1378" width="5.6640625" bestFit="1" customWidth="1"/>
    <col min="1379" max="1379" width="7.1640625" bestFit="1" customWidth="1"/>
    <col min="1380" max="1380" width="5.6640625" bestFit="1" customWidth="1"/>
    <col min="1381" max="1381" width="7.1640625" bestFit="1" customWidth="1"/>
    <col min="1382" max="1383" width="5.6640625" bestFit="1" customWidth="1"/>
    <col min="1384" max="1384" width="8.1640625" bestFit="1" customWidth="1"/>
    <col min="1385" max="1385" width="5.6640625" bestFit="1" customWidth="1"/>
    <col min="1386" max="1386" width="7.1640625" bestFit="1" customWidth="1"/>
    <col min="1387" max="1389" width="5.6640625" bestFit="1" customWidth="1"/>
    <col min="1390" max="1390" width="6.1640625" bestFit="1" customWidth="1"/>
    <col min="1391" max="1391" width="5.6640625" bestFit="1" customWidth="1"/>
    <col min="1392" max="1392" width="6.1640625" bestFit="1" customWidth="1"/>
    <col min="1393" max="1394" width="5.6640625" bestFit="1" customWidth="1"/>
    <col min="1395" max="1395" width="8.1640625" bestFit="1" customWidth="1"/>
    <col min="1396" max="1396" width="6.1640625" bestFit="1" customWidth="1"/>
    <col min="1397" max="1397" width="5.6640625" bestFit="1" customWidth="1"/>
    <col min="1398" max="1399" width="6.1640625" bestFit="1" customWidth="1"/>
    <col min="1400" max="1400" width="5.6640625" bestFit="1" customWidth="1"/>
    <col min="1401" max="1401" width="6.6640625" bestFit="1" customWidth="1"/>
    <col min="1402" max="1402" width="8.1640625" bestFit="1" customWidth="1"/>
    <col min="1403" max="1404" width="5.6640625" bestFit="1" customWidth="1"/>
    <col min="1405" max="1405" width="6.1640625" bestFit="1" customWidth="1"/>
    <col min="1406" max="1406" width="8.1640625" bestFit="1" customWidth="1"/>
    <col min="1407" max="1409" width="5.6640625" bestFit="1" customWidth="1"/>
    <col min="1410" max="1410" width="8.1640625" bestFit="1" customWidth="1"/>
    <col min="1411" max="1413" width="5.6640625" bestFit="1" customWidth="1"/>
    <col min="1414" max="1414" width="8.1640625" bestFit="1" customWidth="1"/>
    <col min="1415" max="1415" width="5.6640625" bestFit="1" customWidth="1"/>
    <col min="1416" max="1416" width="8.1640625" bestFit="1" customWidth="1"/>
    <col min="1417" max="1417" width="7.1640625" bestFit="1" customWidth="1"/>
    <col min="1418" max="1419" width="5.6640625" bestFit="1" customWidth="1"/>
    <col min="1420" max="1420" width="8.1640625" bestFit="1" customWidth="1"/>
    <col min="1421" max="1421" width="5.6640625" bestFit="1" customWidth="1"/>
    <col min="1422" max="1422" width="6.6640625" bestFit="1" customWidth="1"/>
    <col min="1423" max="1427" width="5.6640625" bestFit="1" customWidth="1"/>
    <col min="1428" max="1428" width="6.6640625" bestFit="1" customWidth="1"/>
    <col min="1429" max="1431" width="5.6640625" bestFit="1" customWidth="1"/>
    <col min="1432" max="1432" width="8.1640625" bestFit="1" customWidth="1"/>
    <col min="1433" max="1440" width="5.6640625" bestFit="1" customWidth="1"/>
    <col min="1441" max="1441" width="6.6640625" bestFit="1" customWidth="1"/>
    <col min="1442" max="1442" width="7.1640625" bestFit="1" customWidth="1"/>
    <col min="1443" max="1443" width="6.1640625" bestFit="1" customWidth="1"/>
    <col min="1444" max="1444" width="6.6640625" bestFit="1" customWidth="1"/>
    <col min="1445" max="1445" width="5.6640625" bestFit="1" customWidth="1"/>
    <col min="1446" max="1446" width="6.6640625" bestFit="1" customWidth="1"/>
    <col min="1447" max="1447" width="5.6640625" bestFit="1" customWidth="1"/>
    <col min="1448" max="1448" width="7.1640625" bestFit="1" customWidth="1"/>
    <col min="1449" max="1452" width="5.6640625" bestFit="1" customWidth="1"/>
    <col min="1453" max="1453" width="6.1640625" bestFit="1" customWidth="1"/>
    <col min="1454" max="1456" width="5.6640625" bestFit="1" customWidth="1"/>
    <col min="1457" max="1457" width="8.1640625" bestFit="1" customWidth="1"/>
    <col min="1458" max="1464" width="5.6640625" bestFit="1" customWidth="1"/>
    <col min="1465" max="1465" width="8.1640625" bestFit="1" customWidth="1"/>
    <col min="1466" max="1466" width="5.6640625" bestFit="1" customWidth="1"/>
    <col min="1467" max="1467" width="8.1640625" bestFit="1" customWidth="1"/>
    <col min="1468" max="1468" width="6.1640625" bestFit="1" customWidth="1"/>
    <col min="1469" max="1473" width="5.6640625" bestFit="1" customWidth="1"/>
    <col min="1474" max="1474" width="8.1640625" bestFit="1" customWidth="1"/>
    <col min="1475" max="1478" width="5.6640625" bestFit="1" customWidth="1"/>
    <col min="1479" max="1480" width="8.1640625" bestFit="1" customWidth="1"/>
    <col min="1481" max="1481" width="6.1640625" bestFit="1" customWidth="1"/>
    <col min="1482" max="1482" width="5.6640625" bestFit="1" customWidth="1"/>
    <col min="1483" max="1483" width="8.1640625" bestFit="1" customWidth="1"/>
    <col min="1484" max="1484" width="6.6640625" bestFit="1" customWidth="1"/>
    <col min="1485" max="1485" width="5.6640625" bestFit="1" customWidth="1"/>
    <col min="1486" max="1486" width="6.1640625" bestFit="1" customWidth="1"/>
    <col min="1487" max="1487" width="5.6640625" bestFit="1" customWidth="1"/>
    <col min="1488" max="1488" width="6.1640625" bestFit="1" customWidth="1"/>
    <col min="1489" max="1491" width="5.6640625" bestFit="1" customWidth="1"/>
    <col min="1492" max="1492" width="6.1640625" bestFit="1" customWidth="1"/>
    <col min="1493" max="1502" width="5.6640625" bestFit="1" customWidth="1"/>
    <col min="1503" max="1503" width="6.6640625" bestFit="1" customWidth="1"/>
    <col min="1504" max="1506" width="5.6640625" bestFit="1" customWidth="1"/>
    <col min="1507" max="1507" width="6.6640625" bestFit="1" customWidth="1"/>
    <col min="1508" max="1509" width="5.6640625" bestFit="1" customWidth="1"/>
    <col min="1510" max="1510" width="6.1640625" bestFit="1" customWidth="1"/>
    <col min="1511" max="1518" width="5.6640625" bestFit="1" customWidth="1"/>
    <col min="1519" max="1519" width="8.1640625" bestFit="1" customWidth="1"/>
    <col min="1520" max="1523" width="5.6640625" bestFit="1" customWidth="1"/>
    <col min="1524" max="1524" width="8.1640625" bestFit="1" customWidth="1"/>
    <col min="1525" max="1525" width="7.1640625" bestFit="1" customWidth="1"/>
    <col min="1526" max="1528" width="5.6640625" bestFit="1" customWidth="1"/>
    <col min="1529" max="1529" width="8.1640625" bestFit="1" customWidth="1"/>
    <col min="1530" max="1530" width="5.6640625" bestFit="1" customWidth="1"/>
    <col min="1531" max="1531" width="6.1640625" bestFit="1" customWidth="1"/>
    <col min="1532" max="1535" width="5.6640625" bestFit="1" customWidth="1"/>
    <col min="1536" max="1536" width="6.1640625" bestFit="1" customWidth="1"/>
    <col min="1537" max="1540" width="5.6640625" bestFit="1" customWidth="1"/>
    <col min="1541" max="1542" width="8.1640625" bestFit="1" customWidth="1"/>
    <col min="1543" max="1543" width="5.6640625" bestFit="1" customWidth="1"/>
    <col min="1544" max="1544" width="6.1640625" bestFit="1" customWidth="1"/>
    <col min="1545" max="1545" width="8.1640625" bestFit="1" customWidth="1"/>
    <col min="1546" max="1548" width="6.1640625" bestFit="1" customWidth="1"/>
    <col min="1549" max="1554" width="5.6640625" bestFit="1" customWidth="1"/>
    <col min="1555" max="1555" width="6.6640625" bestFit="1" customWidth="1"/>
    <col min="1556" max="1556" width="8.1640625" bestFit="1" customWidth="1"/>
    <col min="1557" max="1558" width="5.6640625" bestFit="1" customWidth="1"/>
    <col min="1559" max="1559" width="7.1640625" bestFit="1" customWidth="1"/>
    <col min="1560" max="1560" width="8.1640625" bestFit="1" customWidth="1"/>
    <col min="1561" max="1561" width="5.6640625" bestFit="1" customWidth="1"/>
    <col min="1562" max="1562" width="6.6640625" bestFit="1" customWidth="1"/>
    <col min="1563" max="1566" width="5.6640625" bestFit="1" customWidth="1"/>
    <col min="1567" max="1567" width="8.1640625" bestFit="1" customWidth="1"/>
    <col min="1568" max="1568" width="7.1640625" bestFit="1" customWidth="1"/>
    <col min="1569" max="1569" width="8.1640625" bestFit="1" customWidth="1"/>
    <col min="1570" max="1572" width="5.6640625" bestFit="1" customWidth="1"/>
    <col min="1573" max="1573" width="6.1640625" bestFit="1" customWidth="1"/>
    <col min="1574" max="1575" width="5.6640625" bestFit="1" customWidth="1"/>
    <col min="1576" max="1576" width="6.6640625" bestFit="1" customWidth="1"/>
    <col min="1577" max="1577" width="8.1640625" bestFit="1" customWidth="1"/>
    <col min="1578" max="1578" width="6.6640625" bestFit="1" customWidth="1"/>
    <col min="1579" max="1580" width="5.6640625" bestFit="1" customWidth="1"/>
    <col min="1581" max="1581" width="6.1640625" bestFit="1" customWidth="1"/>
    <col min="1582" max="1582" width="5.6640625" bestFit="1" customWidth="1"/>
    <col min="1583" max="1583" width="6.1640625" bestFit="1" customWidth="1"/>
    <col min="1584" max="1585" width="8.1640625" bestFit="1" customWidth="1"/>
    <col min="1586" max="1588" width="5.6640625" bestFit="1" customWidth="1"/>
    <col min="1589" max="1589" width="8.1640625" bestFit="1" customWidth="1"/>
    <col min="1590" max="1591" width="5.6640625" bestFit="1" customWidth="1"/>
    <col min="1592" max="1592" width="8.1640625" bestFit="1" customWidth="1"/>
    <col min="1593" max="1596" width="5.6640625" bestFit="1" customWidth="1"/>
    <col min="1597" max="1597" width="6.1640625" bestFit="1" customWidth="1"/>
    <col min="1598" max="1598" width="6.6640625" bestFit="1" customWidth="1"/>
    <col min="1599" max="1599" width="5.6640625" bestFit="1" customWidth="1"/>
    <col min="1600" max="1600" width="8.1640625" bestFit="1" customWidth="1"/>
    <col min="1601" max="1601" width="5.6640625" bestFit="1" customWidth="1"/>
    <col min="1602" max="1602" width="6.6640625" bestFit="1" customWidth="1"/>
    <col min="1603" max="1603" width="8.1640625" bestFit="1" customWidth="1"/>
    <col min="1604" max="1604" width="6.1640625" bestFit="1" customWidth="1"/>
    <col min="1605" max="1605" width="8.1640625" bestFit="1" customWidth="1"/>
    <col min="1606" max="1607" width="5.6640625" bestFit="1" customWidth="1"/>
    <col min="1608" max="1608" width="8.1640625" bestFit="1" customWidth="1"/>
    <col min="1609" max="1611" width="5.6640625" bestFit="1" customWidth="1"/>
    <col min="1612" max="1612" width="8.1640625" bestFit="1" customWidth="1"/>
    <col min="1613" max="1614" width="5.6640625" bestFit="1" customWidth="1"/>
    <col min="1615" max="1615" width="6.1640625" bestFit="1" customWidth="1"/>
    <col min="1616" max="1617" width="5.6640625" bestFit="1" customWidth="1"/>
    <col min="1618" max="1618" width="6.1640625" bestFit="1" customWidth="1"/>
    <col min="1619" max="1619" width="5.6640625" bestFit="1" customWidth="1"/>
    <col min="1620" max="1620" width="6.1640625" bestFit="1" customWidth="1"/>
    <col min="1621" max="1621" width="5.6640625" bestFit="1" customWidth="1"/>
    <col min="1622" max="1622" width="6.1640625" bestFit="1" customWidth="1"/>
    <col min="1623" max="1623" width="5.6640625" bestFit="1" customWidth="1"/>
    <col min="1624" max="1624" width="8.1640625" bestFit="1" customWidth="1"/>
    <col min="1625" max="1625" width="6.1640625" bestFit="1" customWidth="1"/>
    <col min="1626" max="1628" width="5.6640625" bestFit="1" customWidth="1"/>
    <col min="1629" max="1629" width="6.1640625" bestFit="1" customWidth="1"/>
    <col min="1630" max="1630" width="8.1640625" bestFit="1" customWidth="1"/>
    <col min="1631" max="1632" width="6.1640625" bestFit="1" customWidth="1"/>
    <col min="1633" max="1634" width="5.6640625" bestFit="1" customWidth="1"/>
    <col min="1635" max="1635" width="8.1640625" bestFit="1" customWidth="1"/>
    <col min="1636" max="1637" width="6.1640625" bestFit="1" customWidth="1"/>
    <col min="1638" max="1641" width="5.6640625" bestFit="1" customWidth="1"/>
    <col min="1642" max="1643" width="6.1640625" bestFit="1" customWidth="1"/>
    <col min="1644" max="1644" width="8.1640625" bestFit="1" customWidth="1"/>
    <col min="1645" max="1650" width="5.6640625" bestFit="1" customWidth="1"/>
    <col min="1651" max="1651" width="8.1640625" bestFit="1" customWidth="1"/>
    <col min="1652" max="1652" width="5.6640625" bestFit="1" customWidth="1"/>
    <col min="1653" max="1653" width="6.6640625" bestFit="1" customWidth="1"/>
    <col min="1654" max="1654" width="8.1640625" bestFit="1" customWidth="1"/>
    <col min="1655" max="1655" width="5.6640625" bestFit="1" customWidth="1"/>
    <col min="1656" max="1656" width="6.1640625" bestFit="1" customWidth="1"/>
    <col min="1657" max="1661" width="5.6640625" bestFit="1" customWidth="1"/>
    <col min="1662" max="1664" width="8.1640625" bestFit="1" customWidth="1"/>
    <col min="1665" max="1665" width="5.6640625" bestFit="1" customWidth="1"/>
    <col min="1666" max="1666" width="6.1640625" bestFit="1" customWidth="1"/>
    <col min="1667" max="1667" width="5.6640625" bestFit="1" customWidth="1"/>
    <col min="1668" max="1668" width="8.1640625" bestFit="1" customWidth="1"/>
    <col min="1669" max="1671" width="5.6640625" bestFit="1" customWidth="1"/>
    <col min="1672" max="1673" width="8.1640625" bestFit="1" customWidth="1"/>
    <col min="1674" max="1674" width="5.6640625" bestFit="1" customWidth="1"/>
    <col min="1675" max="1675" width="6.1640625" bestFit="1" customWidth="1"/>
    <col min="1676" max="1677" width="5.6640625" bestFit="1" customWidth="1"/>
    <col min="1678" max="1678" width="8.1640625" bestFit="1" customWidth="1"/>
    <col min="1679" max="1679" width="5.6640625" bestFit="1" customWidth="1"/>
    <col min="1680" max="1681" width="6.1640625" bestFit="1" customWidth="1"/>
    <col min="1682" max="1684" width="5.6640625" bestFit="1" customWidth="1"/>
    <col min="1685" max="1685" width="8.1640625" bestFit="1" customWidth="1"/>
    <col min="1686" max="1688" width="5.6640625" bestFit="1" customWidth="1"/>
    <col min="1689" max="1689" width="6.1640625" bestFit="1" customWidth="1"/>
    <col min="1690" max="1692" width="5.6640625" bestFit="1" customWidth="1"/>
    <col min="1693" max="1693" width="8.1640625" bestFit="1" customWidth="1"/>
    <col min="1694" max="1694" width="7.1640625" bestFit="1" customWidth="1"/>
    <col min="1695" max="1696" width="5.6640625" bestFit="1" customWidth="1"/>
    <col min="1697" max="1697" width="6.1640625" bestFit="1" customWidth="1"/>
    <col min="1698" max="1699" width="5.6640625" bestFit="1" customWidth="1"/>
    <col min="1700" max="1700" width="6.1640625" bestFit="1" customWidth="1"/>
    <col min="1701" max="1703" width="5.6640625" bestFit="1" customWidth="1"/>
    <col min="1704" max="1704" width="6.1640625" bestFit="1" customWidth="1"/>
    <col min="1705" max="1706" width="5.6640625" bestFit="1" customWidth="1"/>
    <col min="1707" max="1707" width="6.1640625" bestFit="1" customWidth="1"/>
    <col min="1708" max="1709" width="5.6640625" bestFit="1" customWidth="1"/>
    <col min="1710" max="1710" width="6.6640625" bestFit="1" customWidth="1"/>
    <col min="1711" max="1711" width="8.1640625" bestFit="1" customWidth="1"/>
    <col min="1712" max="1722" width="5.6640625" bestFit="1" customWidth="1"/>
    <col min="1723" max="1723" width="8.1640625" bestFit="1" customWidth="1"/>
    <col min="1724" max="1724" width="5.6640625" bestFit="1" customWidth="1"/>
    <col min="1725" max="1725" width="8.1640625" bestFit="1" customWidth="1"/>
    <col min="1726" max="1727" width="6.1640625" bestFit="1" customWidth="1"/>
    <col min="1728" max="1728" width="8.1640625" bestFit="1" customWidth="1"/>
    <col min="1729" max="1737" width="5.6640625" bestFit="1" customWidth="1"/>
    <col min="1738" max="1738" width="8.1640625" bestFit="1" customWidth="1"/>
    <col min="1739" max="1740" width="5.6640625" bestFit="1" customWidth="1"/>
    <col min="1741" max="1741" width="8.1640625" bestFit="1" customWidth="1"/>
    <col min="1742" max="1742" width="5.6640625" bestFit="1" customWidth="1"/>
    <col min="1743" max="1744" width="6.1640625" bestFit="1" customWidth="1"/>
    <col min="1745" max="1745" width="5.6640625" bestFit="1" customWidth="1"/>
    <col min="1746" max="1746" width="6.6640625" bestFit="1" customWidth="1"/>
    <col min="1747" max="1747" width="8.1640625" bestFit="1" customWidth="1"/>
    <col min="1748" max="1750" width="5.6640625" bestFit="1" customWidth="1"/>
    <col min="1751" max="1751" width="6.1640625" bestFit="1" customWidth="1"/>
    <col min="1752" max="1754" width="5.6640625" bestFit="1" customWidth="1"/>
    <col min="1755" max="1756" width="8.1640625" bestFit="1" customWidth="1"/>
    <col min="1757" max="1764" width="5.6640625" bestFit="1" customWidth="1"/>
    <col min="1765" max="1765" width="6.1640625" bestFit="1" customWidth="1"/>
    <col min="1766" max="1767" width="5.6640625" bestFit="1" customWidth="1"/>
    <col min="1768" max="1768" width="7.1640625" bestFit="1" customWidth="1"/>
    <col min="1769" max="1769" width="8.1640625" bestFit="1" customWidth="1"/>
    <col min="1770" max="1771" width="5.6640625" bestFit="1" customWidth="1"/>
    <col min="1772" max="1772" width="6.1640625" bestFit="1" customWidth="1"/>
    <col min="1773" max="1773" width="5.6640625" bestFit="1" customWidth="1"/>
    <col min="1774" max="1774" width="6.1640625" bestFit="1" customWidth="1"/>
    <col min="1775" max="1778" width="5.6640625" bestFit="1" customWidth="1"/>
    <col min="1779" max="1779" width="8.1640625" bestFit="1" customWidth="1"/>
    <col min="1780" max="1780" width="5.6640625" bestFit="1" customWidth="1"/>
    <col min="1781" max="1781" width="6.1640625" bestFit="1" customWidth="1"/>
    <col min="1782" max="1783" width="5.6640625" bestFit="1" customWidth="1"/>
    <col min="1784" max="1784" width="8.1640625" bestFit="1" customWidth="1"/>
    <col min="1785" max="1787" width="5.6640625" bestFit="1" customWidth="1"/>
    <col min="1788" max="1788" width="8.1640625" bestFit="1" customWidth="1"/>
    <col min="1789" max="1789" width="5.6640625" bestFit="1" customWidth="1"/>
    <col min="1790" max="1791" width="6.1640625" bestFit="1" customWidth="1"/>
    <col min="1792" max="1792" width="8.1640625" bestFit="1" customWidth="1"/>
    <col min="1793" max="1793" width="6.1640625" bestFit="1" customWidth="1"/>
    <col min="1794" max="1804" width="5.6640625" bestFit="1" customWidth="1"/>
    <col min="1805" max="1805" width="8.1640625" bestFit="1" customWidth="1"/>
    <col min="1806" max="1806" width="6.6640625" bestFit="1" customWidth="1"/>
    <col min="1807" max="1807" width="7.1640625" bestFit="1" customWidth="1"/>
    <col min="1808" max="1808" width="8.1640625" bestFit="1" customWidth="1"/>
    <col min="1809" max="1812" width="5.6640625" bestFit="1" customWidth="1"/>
    <col min="1813" max="1813" width="6.1640625" bestFit="1" customWidth="1"/>
    <col min="1814" max="1814" width="8.1640625" bestFit="1" customWidth="1"/>
    <col min="1815" max="1815" width="5.6640625" bestFit="1" customWidth="1"/>
    <col min="1816" max="1817" width="6.1640625" bestFit="1" customWidth="1"/>
    <col min="1818" max="1818" width="8.1640625" bestFit="1" customWidth="1"/>
    <col min="1819" max="1827" width="5.6640625" bestFit="1" customWidth="1"/>
    <col min="1828" max="1828" width="6.1640625" bestFit="1" customWidth="1"/>
    <col min="1829" max="1832" width="6.6640625" bestFit="1" customWidth="1"/>
    <col min="1833" max="1833" width="9.1640625" bestFit="1" customWidth="1"/>
    <col min="1834" max="1840" width="6.6640625" bestFit="1" customWidth="1"/>
    <col min="1841" max="1841" width="8.1640625" bestFit="1" customWidth="1"/>
    <col min="1842" max="1853" width="6.6640625" bestFit="1" customWidth="1"/>
    <col min="1854" max="1854" width="9.1640625" bestFit="1" customWidth="1"/>
    <col min="1855" max="1857" width="6.6640625" bestFit="1" customWidth="1"/>
    <col min="1858" max="1858" width="9.1640625" bestFit="1" customWidth="1"/>
    <col min="1859" max="1862" width="6.6640625" bestFit="1" customWidth="1"/>
    <col min="1863" max="1863" width="9.1640625" bestFit="1" customWidth="1"/>
    <col min="1864" max="1874" width="6.6640625" bestFit="1" customWidth="1"/>
    <col min="1875" max="1875" width="9.1640625" bestFit="1" customWidth="1"/>
    <col min="1876" max="1890" width="6.6640625" bestFit="1" customWidth="1"/>
    <col min="1891" max="1891" width="9.1640625" bestFit="1" customWidth="1"/>
    <col min="1892" max="1898" width="6.6640625" bestFit="1" customWidth="1"/>
    <col min="1899" max="1899" width="9.1640625" bestFit="1" customWidth="1"/>
    <col min="1900" max="1901" width="6.6640625" bestFit="1" customWidth="1"/>
    <col min="1902" max="1902" width="9.1640625" bestFit="1" customWidth="1"/>
    <col min="1903" max="1906" width="6.6640625" bestFit="1" customWidth="1"/>
    <col min="1907" max="1907" width="8.1640625" bestFit="1" customWidth="1"/>
    <col min="1908" max="1908" width="9.1640625" bestFit="1" customWidth="1"/>
    <col min="1909" max="1911" width="6.6640625" bestFit="1" customWidth="1"/>
    <col min="1912" max="1912" width="8.1640625" bestFit="1" customWidth="1"/>
    <col min="1913" max="1917" width="6.6640625" bestFit="1" customWidth="1"/>
    <col min="1918" max="1918" width="9.1640625" bestFit="1" customWidth="1"/>
    <col min="1919" max="1919" width="7.1640625" bestFit="1" customWidth="1"/>
    <col min="1920" max="1920" width="6.6640625" bestFit="1" customWidth="1"/>
    <col min="1921" max="1921" width="7.1640625" bestFit="1" customWidth="1"/>
    <col min="1922" max="1925" width="6.6640625" bestFit="1" customWidth="1"/>
    <col min="1926" max="1926" width="8.1640625" bestFit="1" customWidth="1"/>
    <col min="1927" max="1927" width="9.1640625" bestFit="1" customWidth="1"/>
    <col min="1928" max="1932" width="6.6640625" bestFit="1" customWidth="1"/>
    <col min="1933" max="1933" width="7.1640625" bestFit="1" customWidth="1"/>
    <col min="1934" max="1934" width="6.6640625" bestFit="1" customWidth="1"/>
    <col min="1935" max="1935" width="8.1640625" bestFit="1" customWidth="1"/>
    <col min="1936" max="1936" width="6.6640625" bestFit="1" customWidth="1"/>
    <col min="1937" max="1937" width="9.1640625" bestFit="1" customWidth="1"/>
    <col min="1938" max="1942" width="6.6640625" bestFit="1" customWidth="1"/>
    <col min="1943" max="1943" width="7.1640625" bestFit="1" customWidth="1"/>
    <col min="1944" max="1944" width="6.6640625" bestFit="1" customWidth="1"/>
    <col min="1945" max="1945" width="9.1640625" bestFit="1" customWidth="1"/>
    <col min="1946" max="1946" width="6.6640625" bestFit="1" customWidth="1"/>
    <col min="1947" max="1947" width="8.1640625" bestFit="1" customWidth="1"/>
    <col min="1948" max="1948" width="9.1640625" bestFit="1" customWidth="1"/>
    <col min="1949" max="1949" width="6.6640625" bestFit="1" customWidth="1"/>
    <col min="1950" max="1950" width="9.1640625" bestFit="1" customWidth="1"/>
    <col min="1951" max="1961" width="6.6640625" bestFit="1" customWidth="1"/>
    <col min="1962" max="1962" width="8.1640625" bestFit="1" customWidth="1"/>
    <col min="1963" max="1963" width="6.6640625" bestFit="1" customWidth="1"/>
    <col min="1964" max="1964" width="9.1640625" bestFit="1" customWidth="1"/>
    <col min="1965" max="1965" width="8.1640625" bestFit="1" customWidth="1"/>
    <col min="1966" max="1972" width="6.6640625" bestFit="1" customWidth="1"/>
    <col min="1973" max="1973" width="9.1640625" bestFit="1" customWidth="1"/>
    <col min="1974" max="1974" width="8.1640625" bestFit="1" customWidth="1"/>
    <col min="1975" max="1981" width="6.6640625" bestFit="1" customWidth="1"/>
    <col min="1982" max="1983" width="9.1640625" bestFit="1" customWidth="1"/>
    <col min="1984" max="1987" width="6.6640625" bestFit="1" customWidth="1"/>
    <col min="1988" max="1988" width="8.1640625" bestFit="1" customWidth="1"/>
    <col min="1989" max="1991" width="6.6640625" bestFit="1" customWidth="1"/>
    <col min="1992" max="1992" width="8.1640625" bestFit="1" customWidth="1"/>
    <col min="1993" max="1996" width="6.6640625" bestFit="1" customWidth="1"/>
    <col min="1997" max="1997" width="9.1640625" bestFit="1" customWidth="1"/>
    <col min="1998" max="2001" width="6.6640625" bestFit="1" customWidth="1"/>
    <col min="2002" max="2002" width="9.1640625" bestFit="1" customWidth="1"/>
    <col min="2003" max="2003" width="6.6640625" bestFit="1" customWidth="1"/>
    <col min="2004" max="2004" width="9.1640625" bestFit="1" customWidth="1"/>
    <col min="2005" max="2007" width="6.6640625" bestFit="1" customWidth="1"/>
    <col min="2008" max="2008" width="9.1640625" bestFit="1" customWidth="1"/>
    <col min="2009" max="2014" width="6.6640625" bestFit="1" customWidth="1"/>
    <col min="2015" max="2015" width="7.1640625" bestFit="1" customWidth="1"/>
    <col min="2016" max="2016" width="9.1640625" bestFit="1" customWidth="1"/>
    <col min="2017" max="2023" width="6.6640625" bestFit="1" customWidth="1"/>
    <col min="2024" max="2024" width="9.1640625" bestFit="1" customWidth="1"/>
    <col min="2025" max="2026" width="6.6640625" bestFit="1" customWidth="1"/>
    <col min="2027" max="2027" width="8.1640625" bestFit="1" customWidth="1"/>
    <col min="2028" max="2028" width="9.1640625" bestFit="1" customWidth="1"/>
    <col min="2029" max="2029" width="6.6640625" bestFit="1" customWidth="1"/>
    <col min="2030" max="2030" width="9.1640625" bestFit="1" customWidth="1"/>
    <col min="2031" max="2035" width="6.6640625" bestFit="1" customWidth="1"/>
    <col min="2036" max="2036" width="9.1640625" bestFit="1" customWidth="1"/>
    <col min="2037" max="2038" width="6.6640625" bestFit="1" customWidth="1"/>
    <col min="2039" max="2039" width="7.1640625" bestFit="1" customWidth="1"/>
    <col min="2040" max="2040" width="9.1640625" bestFit="1" customWidth="1"/>
    <col min="2041" max="2049" width="6.6640625" bestFit="1" customWidth="1"/>
    <col min="2050" max="2050" width="8.1640625" bestFit="1" customWidth="1"/>
    <col min="2051" max="2052" width="6.6640625" bestFit="1" customWidth="1"/>
    <col min="2053" max="2053" width="9.1640625" bestFit="1" customWidth="1"/>
    <col min="2054" max="2054" width="8.1640625" bestFit="1" customWidth="1"/>
    <col min="2055" max="2062" width="6.6640625" bestFit="1" customWidth="1"/>
    <col min="2063" max="2063" width="8.1640625" bestFit="1" customWidth="1"/>
    <col min="2064" max="2065" width="9.1640625" bestFit="1" customWidth="1"/>
    <col min="2066" max="2067" width="6.6640625" bestFit="1" customWidth="1"/>
    <col min="2068" max="2068" width="9.1640625" bestFit="1" customWidth="1"/>
    <col min="2069" max="2069" width="8.1640625" bestFit="1" customWidth="1"/>
    <col min="2070" max="2076" width="6.6640625" bestFit="1" customWidth="1"/>
    <col min="2077" max="2077" width="9.1640625" bestFit="1" customWidth="1"/>
    <col min="2078" max="2078" width="6.6640625" bestFit="1" customWidth="1"/>
    <col min="2079" max="2079" width="9.1640625" bestFit="1" customWidth="1"/>
    <col min="2080" max="2082" width="6.6640625" bestFit="1" customWidth="1"/>
    <col min="2083" max="2083" width="7.1640625" bestFit="1" customWidth="1"/>
    <col min="2084" max="2084" width="9.1640625" bestFit="1" customWidth="1"/>
    <col min="2085" max="2085" width="6.6640625" bestFit="1" customWidth="1"/>
    <col min="2086" max="2086" width="7.1640625" bestFit="1" customWidth="1"/>
    <col min="2087" max="2087" width="6.6640625" bestFit="1" customWidth="1"/>
    <col min="2088" max="2089" width="9.1640625" bestFit="1" customWidth="1"/>
    <col min="2090" max="2090" width="6.6640625" bestFit="1" customWidth="1"/>
    <col min="2091" max="2091" width="9.1640625" bestFit="1" customWidth="1"/>
    <col min="2092" max="2103" width="6.6640625" bestFit="1" customWidth="1"/>
    <col min="2104" max="2104" width="9.1640625" bestFit="1" customWidth="1"/>
    <col min="2105" max="2121" width="6.6640625" bestFit="1" customWidth="1"/>
    <col min="2122" max="2122" width="8.1640625" bestFit="1" customWidth="1"/>
    <col min="2123" max="2125" width="6.6640625" bestFit="1" customWidth="1"/>
    <col min="2126" max="2126" width="9.1640625" bestFit="1" customWidth="1"/>
    <col min="2127" max="2128" width="6.6640625" bestFit="1" customWidth="1"/>
    <col min="2129" max="2129" width="9.1640625" bestFit="1" customWidth="1"/>
    <col min="2130" max="2130" width="7.1640625" bestFit="1" customWidth="1"/>
    <col min="2131" max="2133" width="6.6640625" bestFit="1" customWidth="1"/>
    <col min="2134" max="2134" width="9.1640625" bestFit="1" customWidth="1"/>
    <col min="2135" max="2141" width="6.6640625" bestFit="1" customWidth="1"/>
    <col min="2142" max="2142" width="9.1640625" bestFit="1" customWidth="1"/>
    <col min="2143" max="2148" width="6.6640625" bestFit="1" customWidth="1"/>
    <col min="2149" max="2149" width="9.1640625" bestFit="1" customWidth="1"/>
    <col min="2150" max="2152" width="6.6640625" bestFit="1" customWidth="1"/>
    <col min="2153" max="2153" width="9.1640625" bestFit="1" customWidth="1"/>
    <col min="2154" max="2154" width="8.1640625" bestFit="1" customWidth="1"/>
    <col min="2155" max="2155" width="9.1640625" bestFit="1" customWidth="1"/>
    <col min="2156" max="2166" width="6.6640625" bestFit="1" customWidth="1"/>
    <col min="2167" max="2167" width="9.1640625" bestFit="1" customWidth="1"/>
    <col min="2168" max="2168" width="6.6640625" bestFit="1" customWidth="1"/>
    <col min="2169" max="2169" width="8.1640625" bestFit="1" customWidth="1"/>
    <col min="2170" max="2170" width="9.1640625" bestFit="1" customWidth="1"/>
    <col min="2171" max="2172" width="6.6640625" bestFit="1" customWidth="1"/>
    <col min="2173" max="2173" width="9.1640625" bestFit="1" customWidth="1"/>
    <col min="2174" max="2186" width="6.6640625" bestFit="1" customWidth="1"/>
    <col min="2187" max="2188" width="9.1640625" bestFit="1" customWidth="1"/>
    <col min="2189" max="2194" width="6.6640625" bestFit="1" customWidth="1"/>
    <col min="2195" max="2195" width="9.1640625" bestFit="1" customWidth="1"/>
    <col min="2196" max="2196" width="7.1640625" bestFit="1" customWidth="1"/>
    <col min="2197" max="2200" width="6.6640625" bestFit="1" customWidth="1"/>
    <col min="2201" max="2202" width="8.1640625" bestFit="1" customWidth="1"/>
    <col min="2203" max="2209" width="6.6640625" bestFit="1" customWidth="1"/>
    <col min="2210" max="2210" width="7.1640625" bestFit="1" customWidth="1"/>
    <col min="2211" max="2213" width="6.6640625" bestFit="1" customWidth="1"/>
    <col min="2214" max="2214" width="9.1640625" bestFit="1" customWidth="1"/>
    <col min="2215" max="2216" width="6.6640625" bestFit="1" customWidth="1"/>
    <col min="2217" max="2217" width="9.1640625" bestFit="1" customWidth="1"/>
    <col min="2218" max="2223" width="6.6640625" bestFit="1" customWidth="1"/>
    <col min="2224" max="2224" width="8.1640625" bestFit="1" customWidth="1"/>
    <col min="2225" max="2225" width="9.1640625" bestFit="1" customWidth="1"/>
    <col min="2226" max="2226" width="6.6640625" bestFit="1" customWidth="1"/>
    <col min="2227" max="2227" width="9.1640625" bestFit="1" customWidth="1"/>
    <col min="2228" max="2233" width="6.6640625" bestFit="1" customWidth="1"/>
    <col min="2234" max="2234" width="8.1640625" bestFit="1" customWidth="1"/>
    <col min="2235" max="2236" width="6.6640625" bestFit="1" customWidth="1"/>
    <col min="2237" max="2237" width="9.1640625" bestFit="1" customWidth="1"/>
    <col min="2238" max="2239" width="6.6640625" bestFit="1" customWidth="1"/>
    <col min="2240" max="2241" width="9.1640625" bestFit="1" customWidth="1"/>
    <col min="2242" max="2242" width="6.6640625" bestFit="1" customWidth="1"/>
    <col min="2243" max="2243" width="8.1640625" bestFit="1" customWidth="1"/>
    <col min="2244" max="2244" width="6.6640625" bestFit="1" customWidth="1"/>
    <col min="2245" max="2248" width="9.1640625" bestFit="1" customWidth="1"/>
    <col min="2249" max="2249" width="6.6640625" bestFit="1" customWidth="1"/>
    <col min="2250" max="2250" width="9.1640625" bestFit="1" customWidth="1"/>
    <col min="2251" max="2252" width="6.6640625" bestFit="1" customWidth="1"/>
    <col min="2253" max="2253" width="8.1640625" bestFit="1" customWidth="1"/>
    <col min="2254" max="2256" width="6.6640625" bestFit="1" customWidth="1"/>
    <col min="2257" max="2257" width="9.1640625" bestFit="1" customWidth="1"/>
    <col min="2258" max="2258" width="6.6640625" bestFit="1" customWidth="1"/>
    <col min="2259" max="2260" width="9.1640625" bestFit="1" customWidth="1"/>
    <col min="2261" max="2261" width="6.6640625" bestFit="1" customWidth="1"/>
    <col min="2262" max="2262" width="9.1640625" bestFit="1" customWidth="1"/>
    <col min="2263" max="2264" width="6.6640625" bestFit="1" customWidth="1"/>
    <col min="2265" max="2266" width="9.1640625" bestFit="1" customWidth="1"/>
    <col min="2267" max="2267" width="7.1640625" bestFit="1" customWidth="1"/>
    <col min="2268" max="2271" width="6.6640625" bestFit="1" customWidth="1"/>
    <col min="2272" max="2272" width="9.1640625" bestFit="1" customWidth="1"/>
    <col min="2273" max="2273" width="6.6640625" bestFit="1" customWidth="1"/>
    <col min="2274" max="2275" width="9.1640625" bestFit="1" customWidth="1"/>
    <col min="2276" max="2276" width="6.6640625" bestFit="1" customWidth="1"/>
    <col min="2277" max="2277" width="9.1640625" bestFit="1" customWidth="1"/>
    <col min="2278" max="2279" width="6.6640625" bestFit="1" customWidth="1"/>
    <col min="2280" max="2280" width="7.1640625" bestFit="1" customWidth="1"/>
    <col min="2281" max="2282" width="6.6640625" bestFit="1" customWidth="1"/>
    <col min="2283" max="2283" width="8.1640625" bestFit="1" customWidth="1"/>
    <col min="2284" max="2284" width="9.1640625" bestFit="1" customWidth="1"/>
    <col min="2285" max="2285" width="8.1640625" bestFit="1" customWidth="1"/>
    <col min="2286" max="2291" width="6.6640625" bestFit="1" customWidth="1"/>
    <col min="2292" max="2292" width="9.1640625" bestFit="1" customWidth="1"/>
    <col min="2293" max="2293" width="8.1640625" bestFit="1" customWidth="1"/>
    <col min="2294" max="2296" width="9.1640625" bestFit="1" customWidth="1"/>
    <col min="2297" max="2297" width="6.6640625" bestFit="1" customWidth="1"/>
    <col min="2298" max="2298" width="9.1640625" bestFit="1" customWidth="1"/>
    <col min="2299" max="2300" width="6.6640625" bestFit="1" customWidth="1"/>
    <col min="2301" max="2301" width="8.1640625" bestFit="1" customWidth="1"/>
    <col min="2302" max="2304" width="6.6640625" bestFit="1" customWidth="1"/>
    <col min="2305" max="2305" width="9.1640625" bestFit="1" customWidth="1"/>
    <col min="2306" max="2306" width="6.6640625" bestFit="1" customWidth="1"/>
    <col min="2307" max="2307" width="9.1640625" bestFit="1" customWidth="1"/>
    <col min="2308" max="2309" width="6.6640625" bestFit="1" customWidth="1"/>
    <col min="2310" max="2310" width="7.1640625" bestFit="1" customWidth="1"/>
    <col min="2311" max="2311" width="6.6640625" bestFit="1" customWidth="1"/>
    <col min="2312" max="2312" width="9.1640625" bestFit="1" customWidth="1"/>
    <col min="2313" max="2318" width="6.6640625" bestFit="1" customWidth="1"/>
    <col min="2319" max="2319" width="9.1640625" bestFit="1" customWidth="1"/>
    <col min="2320" max="2321" width="6.6640625" bestFit="1" customWidth="1"/>
    <col min="2322" max="2322" width="7.1640625" bestFit="1" customWidth="1"/>
    <col min="2323" max="2323" width="9.1640625" bestFit="1" customWidth="1"/>
    <col min="2324" max="2327" width="6.6640625" bestFit="1" customWidth="1"/>
    <col min="2328" max="2329" width="9.1640625" bestFit="1" customWidth="1"/>
    <col min="2330" max="2330" width="6.6640625" bestFit="1" customWidth="1"/>
    <col min="2331" max="2331" width="9.1640625" bestFit="1" customWidth="1"/>
    <col min="2332" max="2332" width="6.6640625" bestFit="1" customWidth="1"/>
    <col min="2333" max="2334" width="9.1640625" bestFit="1" customWidth="1"/>
    <col min="2335" max="2337" width="6.6640625" bestFit="1" customWidth="1"/>
    <col min="2338" max="2338" width="9.1640625" bestFit="1" customWidth="1"/>
    <col min="2339" max="2340" width="8.1640625" bestFit="1" customWidth="1"/>
    <col min="2341" max="2341" width="9.1640625" bestFit="1" customWidth="1"/>
    <col min="2342" max="2342" width="6.6640625" bestFit="1" customWidth="1"/>
    <col min="2343" max="2343" width="9.1640625" bestFit="1" customWidth="1"/>
    <col min="2344" max="2345" width="6.6640625" bestFit="1" customWidth="1"/>
    <col min="2346" max="2346" width="9.1640625" bestFit="1" customWidth="1"/>
    <col min="2347" max="2349" width="6.6640625" bestFit="1" customWidth="1"/>
    <col min="2350" max="2350" width="7.1640625" bestFit="1" customWidth="1"/>
    <col min="2351" max="2351" width="9.1640625" bestFit="1" customWidth="1"/>
    <col min="2352" max="2353" width="6.6640625" bestFit="1" customWidth="1"/>
    <col min="2354" max="2354" width="7.1640625" bestFit="1" customWidth="1"/>
    <col min="2355" max="2356" width="6.6640625" bestFit="1" customWidth="1"/>
    <col min="2357" max="2357" width="9.1640625" bestFit="1" customWidth="1"/>
    <col min="2358" max="2358" width="7.1640625" bestFit="1" customWidth="1"/>
    <col min="2359" max="2359" width="9.1640625" bestFit="1" customWidth="1"/>
    <col min="2360" max="2361" width="6.6640625" bestFit="1" customWidth="1"/>
    <col min="2362" max="2362" width="7.1640625" bestFit="1" customWidth="1"/>
    <col min="2363" max="2366" width="6.6640625" bestFit="1" customWidth="1"/>
    <col min="2367" max="2367" width="8.1640625" bestFit="1" customWidth="1"/>
    <col min="2368" max="2371" width="6.6640625" bestFit="1" customWidth="1"/>
    <col min="2372" max="2372" width="9.1640625" bestFit="1" customWidth="1"/>
    <col min="2373" max="2373" width="6.6640625" bestFit="1" customWidth="1"/>
    <col min="2374" max="2375" width="9.1640625" bestFit="1" customWidth="1"/>
    <col min="2376" max="2387" width="6.6640625" bestFit="1" customWidth="1"/>
    <col min="2388" max="2389" width="9.1640625" bestFit="1" customWidth="1"/>
    <col min="2390" max="2393" width="6.6640625" bestFit="1" customWidth="1"/>
    <col min="2394" max="2394" width="8.1640625" bestFit="1" customWidth="1"/>
    <col min="2395" max="2395" width="6.6640625" bestFit="1" customWidth="1"/>
    <col min="2396" max="2396" width="9.1640625" bestFit="1" customWidth="1"/>
    <col min="2397" max="2399" width="6.6640625" bestFit="1" customWidth="1"/>
    <col min="2400" max="2400" width="8.1640625" bestFit="1" customWidth="1"/>
    <col min="2401" max="2401" width="6.6640625" bestFit="1" customWidth="1"/>
    <col min="2402" max="2402" width="8.1640625" bestFit="1" customWidth="1"/>
    <col min="2403" max="2405" width="6.6640625" bestFit="1" customWidth="1"/>
    <col min="2406" max="2407" width="9.1640625" bestFit="1" customWidth="1"/>
    <col min="2408" max="2408" width="6.6640625" bestFit="1" customWidth="1"/>
    <col min="2409" max="2409" width="9.1640625" bestFit="1" customWidth="1"/>
    <col min="2410" max="2412" width="6.6640625" bestFit="1" customWidth="1"/>
    <col min="2413" max="2413" width="7.1640625" bestFit="1" customWidth="1"/>
    <col min="2414" max="2416" width="6.6640625" bestFit="1" customWidth="1"/>
    <col min="2417" max="2417" width="8.1640625" bestFit="1" customWidth="1"/>
    <col min="2418" max="2418" width="6.6640625" bestFit="1" customWidth="1"/>
    <col min="2419" max="2419" width="9.1640625" bestFit="1" customWidth="1"/>
    <col min="2420" max="2421" width="6.6640625" bestFit="1" customWidth="1"/>
    <col min="2422" max="2422" width="8.1640625" bestFit="1" customWidth="1"/>
    <col min="2423" max="2423" width="9.1640625" bestFit="1" customWidth="1"/>
    <col min="2424" max="2424" width="6.6640625" bestFit="1" customWidth="1"/>
    <col min="2425" max="2425" width="9.1640625" bestFit="1" customWidth="1"/>
    <col min="2426" max="2427" width="6.6640625" bestFit="1" customWidth="1"/>
    <col min="2428" max="2430" width="9.1640625" bestFit="1" customWidth="1"/>
    <col min="2431" max="2431" width="6.6640625" bestFit="1" customWidth="1"/>
    <col min="2432" max="2432" width="9.1640625" bestFit="1" customWidth="1"/>
    <col min="2433" max="2433" width="6.6640625" bestFit="1" customWidth="1"/>
    <col min="2434" max="2434" width="7.1640625" bestFit="1" customWidth="1"/>
    <col min="2435" max="2435" width="6.6640625" bestFit="1" customWidth="1"/>
    <col min="2436" max="2436" width="9.1640625" bestFit="1" customWidth="1"/>
    <col min="2437" max="2438" width="6.6640625" bestFit="1" customWidth="1"/>
    <col min="2439" max="2439" width="9.1640625" bestFit="1" customWidth="1"/>
    <col min="2440" max="2440" width="8.1640625" bestFit="1" customWidth="1"/>
    <col min="2441" max="2442" width="6.6640625" bestFit="1" customWidth="1"/>
    <col min="2443" max="2443" width="8.1640625" bestFit="1" customWidth="1"/>
    <col min="2444" max="2444" width="6.6640625" bestFit="1" customWidth="1"/>
    <col min="2445" max="2445" width="9.1640625" bestFit="1" customWidth="1"/>
    <col min="2446" max="2446" width="8.1640625" bestFit="1" customWidth="1"/>
    <col min="2447" max="2447" width="6.6640625" bestFit="1" customWidth="1"/>
    <col min="2448" max="2449" width="9.1640625" bestFit="1" customWidth="1"/>
    <col min="2450" max="2450" width="7.1640625" bestFit="1" customWidth="1"/>
    <col min="2451" max="2452" width="6.6640625" bestFit="1" customWidth="1"/>
    <col min="2453" max="2454" width="7.1640625" bestFit="1" customWidth="1"/>
    <col min="2455" max="2456" width="6.6640625" bestFit="1" customWidth="1"/>
    <col min="2457" max="2458" width="9.1640625" bestFit="1" customWidth="1"/>
    <col min="2459" max="2459" width="8.1640625" bestFit="1" customWidth="1"/>
    <col min="2460" max="2460" width="6.6640625" bestFit="1" customWidth="1"/>
    <col min="2461" max="2461" width="8.1640625" bestFit="1" customWidth="1"/>
    <col min="2462" max="2462" width="9.1640625" bestFit="1" customWidth="1"/>
    <col min="2463" max="2463" width="7.1640625" bestFit="1" customWidth="1"/>
    <col min="2464" max="2464" width="9.1640625" bestFit="1" customWidth="1"/>
    <col min="2465" max="2465" width="7.6640625" bestFit="1" customWidth="1"/>
    <col min="2466" max="2466" width="10.1640625" bestFit="1" customWidth="1"/>
    <col min="2467" max="2468" width="7.6640625" bestFit="1" customWidth="1"/>
    <col min="2469" max="2469" width="10.1640625" bestFit="1" customWidth="1"/>
    <col min="2470" max="2471" width="7.6640625" bestFit="1" customWidth="1"/>
    <col min="2472" max="2472" width="9.1640625" bestFit="1" customWidth="1"/>
    <col min="2473" max="2473" width="7.6640625" bestFit="1" customWidth="1"/>
    <col min="2474" max="2479" width="10.1640625" bestFit="1" customWidth="1"/>
    <col min="2480" max="2482" width="7.6640625" bestFit="1" customWidth="1"/>
    <col min="2483" max="2483" width="9.1640625" bestFit="1" customWidth="1"/>
    <col min="2484" max="2485" width="7.6640625" bestFit="1" customWidth="1"/>
    <col min="2486" max="2486" width="10.1640625" bestFit="1" customWidth="1"/>
    <col min="2487" max="2487" width="7.6640625" bestFit="1" customWidth="1"/>
    <col min="2488" max="2488" width="10.1640625" bestFit="1" customWidth="1"/>
    <col min="2489" max="2490" width="7.6640625" bestFit="1" customWidth="1"/>
    <col min="2491" max="2495" width="10.1640625" bestFit="1" customWidth="1"/>
    <col min="2496" max="2496" width="7.6640625" bestFit="1" customWidth="1"/>
    <col min="2497" max="2497" width="10.1640625" bestFit="1" customWidth="1"/>
    <col min="2498" max="2500" width="7.6640625" bestFit="1" customWidth="1"/>
    <col min="2501" max="2501" width="9.1640625" bestFit="1" customWidth="1"/>
    <col min="2502" max="2504" width="7.6640625" bestFit="1" customWidth="1"/>
    <col min="2505" max="2505" width="10.1640625" bestFit="1" customWidth="1"/>
    <col min="2506" max="2506" width="9.1640625" bestFit="1" customWidth="1"/>
    <col min="2507" max="2507" width="10.1640625" bestFit="1" customWidth="1"/>
    <col min="2508" max="2508" width="9.1640625" bestFit="1" customWidth="1"/>
    <col min="2509" max="2509" width="10.1640625" bestFit="1" customWidth="1"/>
    <col min="2510" max="2514" width="7.6640625" bestFit="1" customWidth="1"/>
    <col min="2515" max="2515" width="10.1640625" bestFit="1" customWidth="1"/>
    <col min="2516" max="2516" width="7.6640625" bestFit="1" customWidth="1"/>
    <col min="2517" max="2517" width="10.1640625" bestFit="1" customWidth="1"/>
    <col min="2518" max="2518" width="9.1640625" bestFit="1" customWidth="1"/>
    <col min="2519" max="2519" width="10.1640625" bestFit="1" customWidth="1"/>
    <col min="2520" max="2520" width="7.6640625" bestFit="1" customWidth="1"/>
    <col min="2521" max="2521" width="9.1640625" bestFit="1" customWidth="1"/>
    <col min="2522" max="2522" width="7.6640625" bestFit="1" customWidth="1"/>
    <col min="2523" max="2523" width="10.1640625" bestFit="1" customWidth="1"/>
    <col min="2524" max="2524" width="7.6640625" bestFit="1" customWidth="1"/>
    <col min="2525" max="2526" width="10.1640625" bestFit="1" customWidth="1"/>
    <col min="2527" max="2527" width="7.6640625" bestFit="1" customWidth="1"/>
    <col min="2528" max="2528" width="10.1640625" bestFit="1" customWidth="1"/>
    <col min="2529" max="2529" width="7.6640625" bestFit="1" customWidth="1"/>
    <col min="2530" max="2530" width="10.1640625" bestFit="1" customWidth="1"/>
    <col min="2531" max="2531" width="7.6640625" bestFit="1" customWidth="1"/>
    <col min="2532" max="2532" width="9.1640625" bestFit="1" customWidth="1"/>
    <col min="2533" max="2534" width="10.1640625" bestFit="1" customWidth="1"/>
    <col min="2535" max="2539" width="7.6640625" bestFit="1" customWidth="1"/>
    <col min="2540" max="2543" width="10.1640625" bestFit="1" customWidth="1"/>
    <col min="2544" max="2545" width="7.6640625" bestFit="1" customWidth="1"/>
    <col min="2546" max="2546" width="10.1640625" bestFit="1" customWidth="1"/>
    <col min="2547" max="2549" width="11.1640625" bestFit="1" customWidth="1"/>
    <col min="2550" max="2550" width="12.1640625" bestFit="1" customWidth="1"/>
    <col min="2551" max="2551" width="9.33203125" bestFit="1" customWidth="1"/>
    <col min="2552" max="2552" width="6.83203125" bestFit="1" customWidth="1"/>
    <col min="2553" max="2553" width="9.33203125" bestFit="1" customWidth="1"/>
    <col min="2554" max="2554" width="6.83203125" bestFit="1" customWidth="1"/>
    <col min="2555" max="2555" width="9.33203125" bestFit="1" customWidth="1"/>
    <col min="2556" max="2556" width="6.83203125" bestFit="1" customWidth="1"/>
    <col min="2557" max="2557" width="9.33203125" bestFit="1" customWidth="1"/>
    <col min="2558" max="2558" width="6.83203125" bestFit="1" customWidth="1"/>
    <col min="2559" max="2559" width="9.33203125" bestFit="1" customWidth="1"/>
    <col min="2560" max="2560" width="6.83203125" bestFit="1" customWidth="1"/>
    <col min="2561" max="2561" width="9.33203125" bestFit="1" customWidth="1"/>
    <col min="2562" max="2562" width="6.83203125" bestFit="1" customWidth="1"/>
    <col min="2563" max="2563" width="9.33203125" bestFit="1" customWidth="1"/>
    <col min="2564" max="2564" width="6.83203125" bestFit="1" customWidth="1"/>
    <col min="2565" max="2565" width="9.33203125" bestFit="1" customWidth="1"/>
    <col min="2566" max="2566" width="6.83203125" bestFit="1" customWidth="1"/>
    <col min="2567" max="2567" width="9.33203125" bestFit="1" customWidth="1"/>
    <col min="2568" max="2568" width="9.83203125" bestFit="1" customWidth="1"/>
    <col min="2569" max="2569" width="11.83203125" bestFit="1" customWidth="1"/>
    <col min="2570" max="2570" width="6.83203125" bestFit="1" customWidth="1"/>
    <col min="2571" max="2571" width="9.33203125" bestFit="1" customWidth="1"/>
    <col min="2572" max="2572" width="6.83203125" bestFit="1" customWidth="1"/>
    <col min="2573" max="2573" width="9.33203125" bestFit="1" customWidth="1"/>
    <col min="2574" max="2574" width="6.83203125" bestFit="1" customWidth="1"/>
    <col min="2575" max="2575" width="9.33203125" bestFit="1" customWidth="1"/>
    <col min="2576" max="2576" width="6.83203125" bestFit="1" customWidth="1"/>
    <col min="2577" max="2577" width="9.33203125" bestFit="1" customWidth="1"/>
    <col min="2578" max="2578" width="9.83203125" bestFit="1" customWidth="1"/>
    <col min="2579" max="2579" width="11.83203125" bestFit="1" customWidth="1"/>
    <col min="2580" max="2580" width="6.83203125" bestFit="1" customWidth="1"/>
    <col min="2581" max="2581" width="9.33203125" bestFit="1" customWidth="1"/>
    <col min="2582" max="2582" width="6.83203125" bestFit="1" customWidth="1"/>
    <col min="2583" max="2583" width="9.33203125" bestFit="1" customWidth="1"/>
    <col min="2584" max="2584" width="6.83203125" bestFit="1" customWidth="1"/>
    <col min="2585" max="2585" width="9.33203125" bestFit="1" customWidth="1"/>
    <col min="2586" max="2586" width="9.83203125" bestFit="1" customWidth="1"/>
    <col min="2587" max="2587" width="11.83203125" bestFit="1" customWidth="1"/>
    <col min="2588" max="2588" width="6.83203125" bestFit="1" customWidth="1"/>
    <col min="2589" max="2589" width="9.33203125" bestFit="1" customWidth="1"/>
    <col min="2590" max="2590" width="6.83203125" bestFit="1" customWidth="1"/>
    <col min="2591" max="2591" width="9.33203125" bestFit="1" customWidth="1"/>
    <col min="2592" max="2592" width="6.83203125" bestFit="1" customWidth="1"/>
    <col min="2593" max="2593" width="9.33203125" bestFit="1" customWidth="1"/>
    <col min="2594" max="2594" width="6.83203125" bestFit="1" customWidth="1"/>
    <col min="2595" max="2595" width="9.33203125" bestFit="1" customWidth="1"/>
    <col min="2596" max="2596" width="6.83203125" bestFit="1" customWidth="1"/>
    <col min="2597" max="2597" width="9.33203125" bestFit="1" customWidth="1"/>
    <col min="2598" max="2598" width="6.83203125" bestFit="1" customWidth="1"/>
    <col min="2599" max="2599" width="9.33203125" bestFit="1" customWidth="1"/>
    <col min="2600" max="2600" width="6.83203125" bestFit="1" customWidth="1"/>
    <col min="2601" max="2601" width="9.33203125" bestFit="1" customWidth="1"/>
    <col min="2602" max="2602" width="6.83203125" bestFit="1" customWidth="1"/>
    <col min="2603" max="2603" width="9.33203125" bestFit="1" customWidth="1"/>
    <col min="2604" max="2604" width="6.83203125" bestFit="1" customWidth="1"/>
    <col min="2605" max="2605" width="9.33203125" bestFit="1" customWidth="1"/>
    <col min="2606" max="2606" width="6.83203125" bestFit="1" customWidth="1"/>
    <col min="2607" max="2607" width="9.33203125" bestFit="1" customWidth="1"/>
    <col min="2608" max="2608" width="6.83203125" bestFit="1" customWidth="1"/>
    <col min="2609" max="2609" width="9.33203125" bestFit="1" customWidth="1"/>
    <col min="2610" max="2610" width="9.83203125" bestFit="1" customWidth="1"/>
    <col min="2611" max="2611" width="11.83203125" bestFit="1" customWidth="1"/>
    <col min="2612" max="2612" width="6.83203125" bestFit="1" customWidth="1"/>
    <col min="2613" max="2613" width="9.33203125" bestFit="1" customWidth="1"/>
    <col min="2614" max="2614" width="6.83203125" bestFit="1" customWidth="1"/>
    <col min="2615" max="2615" width="9.33203125" bestFit="1" customWidth="1"/>
    <col min="2616" max="2616" width="9.83203125" bestFit="1" customWidth="1"/>
    <col min="2617" max="2617" width="11.83203125" bestFit="1" customWidth="1"/>
    <col min="2618" max="2618" width="6.83203125" bestFit="1" customWidth="1"/>
    <col min="2619" max="2619" width="9.33203125" bestFit="1" customWidth="1"/>
    <col min="2620" max="2620" width="6.83203125" bestFit="1" customWidth="1"/>
    <col min="2621" max="2621" width="9.33203125" bestFit="1" customWidth="1"/>
    <col min="2622" max="2622" width="6.83203125" bestFit="1" customWidth="1"/>
    <col min="2623" max="2623" width="9.33203125" bestFit="1" customWidth="1"/>
    <col min="2624" max="2624" width="6.83203125" bestFit="1" customWidth="1"/>
    <col min="2625" max="2625" width="9.33203125" bestFit="1" customWidth="1"/>
    <col min="2626" max="2626" width="6.83203125" bestFit="1" customWidth="1"/>
    <col min="2627" max="2627" width="9.33203125" bestFit="1" customWidth="1"/>
    <col min="2628" max="2628" width="6.83203125" bestFit="1" customWidth="1"/>
    <col min="2629" max="2629" width="9.33203125" bestFit="1" customWidth="1"/>
    <col min="2630" max="2630" width="9.83203125" bestFit="1" customWidth="1"/>
    <col min="2631" max="2631" width="11.83203125" bestFit="1" customWidth="1"/>
    <col min="2632" max="2632" width="6.83203125" bestFit="1" customWidth="1"/>
    <col min="2633" max="2633" width="9.33203125" bestFit="1" customWidth="1"/>
    <col min="2634" max="2634" width="6.83203125" bestFit="1" customWidth="1"/>
    <col min="2635" max="2635" width="9.33203125" bestFit="1" customWidth="1"/>
    <col min="2636" max="2636" width="6.83203125" bestFit="1" customWidth="1"/>
    <col min="2637" max="2637" width="9.33203125" bestFit="1" customWidth="1"/>
    <col min="2638" max="2638" width="9.83203125" bestFit="1" customWidth="1"/>
    <col min="2639" max="2639" width="11.83203125" bestFit="1" customWidth="1"/>
    <col min="2640" max="2640" width="6.83203125" bestFit="1" customWidth="1"/>
    <col min="2641" max="2641" width="9.33203125" bestFit="1" customWidth="1"/>
    <col min="2642" max="2642" width="6.83203125" bestFit="1" customWidth="1"/>
    <col min="2643" max="2643" width="9.33203125" bestFit="1" customWidth="1"/>
    <col min="2644" max="2644" width="6.83203125" bestFit="1" customWidth="1"/>
    <col min="2645" max="2645" width="9.33203125" bestFit="1" customWidth="1"/>
    <col min="2646" max="2646" width="9.83203125" bestFit="1" customWidth="1"/>
    <col min="2647" max="2647" width="11.83203125" bestFit="1" customWidth="1"/>
    <col min="2648" max="2648" width="9.83203125" bestFit="1" customWidth="1"/>
    <col min="2649" max="2649" width="11.83203125" bestFit="1" customWidth="1"/>
    <col min="2650" max="2650" width="6.83203125" bestFit="1" customWidth="1"/>
    <col min="2651" max="2651" width="9.33203125" bestFit="1" customWidth="1"/>
    <col min="2652" max="2652" width="6.83203125" bestFit="1" customWidth="1"/>
    <col min="2653" max="2653" width="9.33203125" bestFit="1" customWidth="1"/>
    <col min="2654" max="2654" width="9.83203125" bestFit="1" customWidth="1"/>
    <col min="2655" max="2655" width="11.83203125" bestFit="1" customWidth="1"/>
    <col min="2656" max="2656" width="6.83203125" bestFit="1" customWidth="1"/>
    <col min="2657" max="2657" width="9.33203125" bestFit="1" customWidth="1"/>
    <col min="2658" max="2658" width="6.83203125" bestFit="1" customWidth="1"/>
    <col min="2659" max="2659" width="9.33203125" bestFit="1" customWidth="1"/>
    <col min="2660" max="2660" width="9.83203125" bestFit="1" customWidth="1"/>
    <col min="2661" max="2661" width="11.83203125" bestFit="1" customWidth="1"/>
    <col min="2662" max="2662" width="6.83203125" bestFit="1" customWidth="1"/>
    <col min="2663" max="2663" width="9.33203125" bestFit="1" customWidth="1"/>
    <col min="2664" max="2664" width="6.83203125" bestFit="1" customWidth="1"/>
    <col min="2665" max="2665" width="9.33203125" bestFit="1" customWidth="1"/>
    <col min="2666" max="2666" width="6.83203125" bestFit="1" customWidth="1"/>
    <col min="2667" max="2667" width="9.33203125" bestFit="1" customWidth="1"/>
    <col min="2668" max="2668" width="6.83203125" bestFit="1" customWidth="1"/>
    <col min="2669" max="2669" width="9.33203125" bestFit="1" customWidth="1"/>
    <col min="2670" max="2670" width="6.83203125" bestFit="1" customWidth="1"/>
    <col min="2671" max="2671" width="9.33203125" bestFit="1" customWidth="1"/>
    <col min="2672" max="2672" width="9.83203125" bestFit="1" customWidth="1"/>
    <col min="2673" max="2673" width="11.83203125" bestFit="1" customWidth="1"/>
    <col min="2674" max="2674" width="8.83203125" bestFit="1" customWidth="1"/>
    <col min="2675" max="2675" width="10.83203125" bestFit="1" customWidth="1"/>
    <col min="2676" max="2676" width="6.83203125" bestFit="1" customWidth="1"/>
    <col min="2677" max="2677" width="9.33203125" bestFit="1" customWidth="1"/>
    <col min="2678" max="2678" width="6.83203125" bestFit="1" customWidth="1"/>
    <col min="2679" max="2679" width="9.33203125" bestFit="1" customWidth="1"/>
    <col min="2680" max="2680" width="6.83203125" bestFit="1" customWidth="1"/>
    <col min="2681" max="2681" width="9.33203125" bestFit="1" customWidth="1"/>
    <col min="2682" max="2682" width="6.83203125" bestFit="1" customWidth="1"/>
    <col min="2683" max="2683" width="9.33203125" bestFit="1" customWidth="1"/>
    <col min="2684" max="2684" width="6.83203125" bestFit="1" customWidth="1"/>
    <col min="2685" max="2685" width="9.33203125" bestFit="1" customWidth="1"/>
    <col min="2686" max="2686" width="6.83203125" bestFit="1" customWidth="1"/>
    <col min="2687" max="2687" width="9.33203125" bestFit="1" customWidth="1"/>
    <col min="2688" max="2688" width="6.83203125" bestFit="1" customWidth="1"/>
    <col min="2689" max="2689" width="9.33203125" bestFit="1" customWidth="1"/>
    <col min="2690" max="2690" width="6.83203125" bestFit="1" customWidth="1"/>
    <col min="2691" max="2691" width="9.33203125" bestFit="1" customWidth="1"/>
    <col min="2692" max="2692" width="6.83203125" bestFit="1" customWidth="1"/>
    <col min="2693" max="2693" width="9.33203125" bestFit="1" customWidth="1"/>
    <col min="2694" max="2694" width="6.83203125" bestFit="1" customWidth="1"/>
    <col min="2695" max="2695" width="9.33203125" bestFit="1" customWidth="1"/>
    <col min="2696" max="2696" width="6.83203125" bestFit="1" customWidth="1"/>
    <col min="2697" max="2697" width="9.33203125" bestFit="1" customWidth="1"/>
    <col min="2698" max="2698" width="6.83203125" bestFit="1" customWidth="1"/>
    <col min="2699" max="2699" width="9.33203125" bestFit="1" customWidth="1"/>
    <col min="2700" max="2700" width="6.83203125" bestFit="1" customWidth="1"/>
    <col min="2701" max="2701" width="9.33203125" bestFit="1" customWidth="1"/>
    <col min="2702" max="2702" width="6.83203125" bestFit="1" customWidth="1"/>
    <col min="2703" max="2703" width="9.33203125" bestFit="1" customWidth="1"/>
    <col min="2704" max="2704" width="6.83203125" bestFit="1" customWidth="1"/>
    <col min="2705" max="2705" width="9.33203125" bestFit="1" customWidth="1"/>
    <col min="2706" max="2706" width="9.83203125" bestFit="1" customWidth="1"/>
    <col min="2707" max="2707" width="11.83203125" bestFit="1" customWidth="1"/>
    <col min="2708" max="2708" width="6.83203125" bestFit="1" customWidth="1"/>
    <col min="2709" max="2709" width="9.33203125" bestFit="1" customWidth="1"/>
    <col min="2710" max="2710" width="6.83203125" bestFit="1" customWidth="1"/>
    <col min="2711" max="2711" width="9.33203125" bestFit="1" customWidth="1"/>
    <col min="2712" max="2712" width="6.83203125" bestFit="1" customWidth="1"/>
    <col min="2713" max="2713" width="9.33203125" bestFit="1" customWidth="1"/>
    <col min="2714" max="2714" width="6.83203125" bestFit="1" customWidth="1"/>
    <col min="2715" max="2715" width="9.33203125" bestFit="1" customWidth="1"/>
    <col min="2716" max="2716" width="6.83203125" bestFit="1" customWidth="1"/>
    <col min="2717" max="2717" width="9.33203125" bestFit="1" customWidth="1"/>
    <col min="2718" max="2718" width="6.83203125" bestFit="1" customWidth="1"/>
    <col min="2719" max="2719" width="9.33203125" bestFit="1" customWidth="1"/>
    <col min="2720" max="2720" width="6.83203125" bestFit="1" customWidth="1"/>
    <col min="2721" max="2721" width="9.33203125" bestFit="1" customWidth="1"/>
    <col min="2722" max="2722" width="6.83203125" bestFit="1" customWidth="1"/>
    <col min="2723" max="2723" width="9.33203125" bestFit="1" customWidth="1"/>
    <col min="2724" max="2724" width="6.83203125" bestFit="1" customWidth="1"/>
    <col min="2725" max="2725" width="9.33203125" bestFit="1" customWidth="1"/>
    <col min="2726" max="2726" width="6.83203125" bestFit="1" customWidth="1"/>
    <col min="2727" max="2727" width="9.33203125" bestFit="1" customWidth="1"/>
    <col min="2728" max="2728" width="9.83203125" bestFit="1" customWidth="1"/>
    <col min="2729" max="2729" width="11.83203125" bestFit="1" customWidth="1"/>
    <col min="2730" max="2730" width="9.83203125" bestFit="1" customWidth="1"/>
    <col min="2731" max="2731" width="11.83203125" bestFit="1" customWidth="1"/>
    <col min="2732" max="2732" width="6.83203125" bestFit="1" customWidth="1"/>
    <col min="2733" max="2733" width="9.33203125" bestFit="1" customWidth="1"/>
    <col min="2734" max="2734" width="9.83203125" bestFit="1" customWidth="1"/>
    <col min="2735" max="2735" width="11.83203125" bestFit="1" customWidth="1"/>
    <col min="2736" max="2736" width="6.83203125" bestFit="1" customWidth="1"/>
    <col min="2737" max="2737" width="9.33203125" bestFit="1" customWidth="1"/>
    <col min="2738" max="2738" width="6.83203125" bestFit="1" customWidth="1"/>
    <col min="2739" max="2739" width="9.33203125" bestFit="1" customWidth="1"/>
    <col min="2740" max="2740" width="6.83203125" bestFit="1" customWidth="1"/>
    <col min="2741" max="2741" width="9.33203125" bestFit="1" customWidth="1"/>
    <col min="2742" max="2742" width="6.83203125" bestFit="1" customWidth="1"/>
    <col min="2743" max="2743" width="9.33203125" bestFit="1" customWidth="1"/>
    <col min="2744" max="2744" width="6.83203125" bestFit="1" customWidth="1"/>
    <col min="2745" max="2745" width="9.33203125" bestFit="1" customWidth="1"/>
    <col min="2746" max="2746" width="9.83203125" bestFit="1" customWidth="1"/>
    <col min="2747" max="2747" width="11.83203125" bestFit="1" customWidth="1"/>
    <col min="2748" max="2748" width="6.83203125" bestFit="1" customWidth="1"/>
    <col min="2749" max="2749" width="9.33203125" bestFit="1" customWidth="1"/>
    <col min="2750" max="2750" width="9.83203125" bestFit="1" customWidth="1"/>
    <col min="2751" max="2751" width="11.83203125" bestFit="1" customWidth="1"/>
    <col min="2752" max="2752" width="6.83203125" bestFit="1" customWidth="1"/>
    <col min="2753" max="2753" width="9.33203125" bestFit="1" customWidth="1"/>
    <col min="2754" max="2754" width="6.83203125" bestFit="1" customWidth="1"/>
    <col min="2755" max="2755" width="9.33203125" bestFit="1" customWidth="1"/>
    <col min="2756" max="2756" width="6.83203125" bestFit="1" customWidth="1"/>
    <col min="2757" max="2757" width="9.33203125" bestFit="1" customWidth="1"/>
    <col min="2758" max="2758" width="6.83203125" bestFit="1" customWidth="1"/>
    <col min="2759" max="2759" width="9.33203125" bestFit="1" customWidth="1"/>
    <col min="2760" max="2760" width="6.83203125" bestFit="1" customWidth="1"/>
    <col min="2761" max="2761" width="9.33203125" bestFit="1" customWidth="1"/>
    <col min="2762" max="2762" width="6.83203125" bestFit="1" customWidth="1"/>
    <col min="2763" max="2763" width="9.33203125" bestFit="1" customWidth="1"/>
    <col min="2764" max="2764" width="6.83203125" bestFit="1" customWidth="1"/>
    <col min="2765" max="2765" width="9.33203125" bestFit="1" customWidth="1"/>
    <col min="2766" max="2766" width="6.83203125" bestFit="1" customWidth="1"/>
    <col min="2767" max="2767" width="9.33203125" bestFit="1" customWidth="1"/>
    <col min="2768" max="2768" width="9.83203125" bestFit="1" customWidth="1"/>
    <col min="2769" max="2769" width="11.83203125" bestFit="1" customWidth="1"/>
    <col min="2770" max="2770" width="6.83203125" bestFit="1" customWidth="1"/>
    <col min="2771" max="2771" width="9.33203125" bestFit="1" customWidth="1"/>
    <col min="2772" max="2772" width="6.83203125" bestFit="1" customWidth="1"/>
    <col min="2773" max="2773" width="9.33203125" bestFit="1" customWidth="1"/>
    <col min="2774" max="2774" width="6.83203125" bestFit="1" customWidth="1"/>
    <col min="2775" max="2775" width="9.33203125" bestFit="1" customWidth="1"/>
    <col min="2776" max="2776" width="6.83203125" bestFit="1" customWidth="1"/>
    <col min="2777" max="2777" width="9.33203125" bestFit="1" customWidth="1"/>
    <col min="2778" max="2778" width="6.83203125" bestFit="1" customWidth="1"/>
    <col min="2779" max="2779" width="9.33203125" bestFit="1" customWidth="1"/>
    <col min="2780" max="2780" width="6.83203125" bestFit="1" customWidth="1"/>
    <col min="2781" max="2781" width="9.33203125" bestFit="1" customWidth="1"/>
    <col min="2782" max="2782" width="6.83203125" bestFit="1" customWidth="1"/>
    <col min="2783" max="2783" width="9.33203125" bestFit="1" customWidth="1"/>
    <col min="2784" max="2784" width="6.83203125" bestFit="1" customWidth="1"/>
    <col min="2785" max="2785" width="9.33203125" bestFit="1" customWidth="1"/>
    <col min="2786" max="2786" width="6.83203125" bestFit="1" customWidth="1"/>
    <col min="2787" max="2787" width="9.33203125" bestFit="1" customWidth="1"/>
    <col min="2788" max="2788" width="6.83203125" bestFit="1" customWidth="1"/>
    <col min="2789" max="2789" width="9.33203125" bestFit="1" customWidth="1"/>
    <col min="2790" max="2790" width="6.83203125" bestFit="1" customWidth="1"/>
    <col min="2791" max="2791" width="9.33203125" bestFit="1" customWidth="1"/>
    <col min="2792" max="2792" width="7.1640625" bestFit="1" customWidth="1"/>
    <col min="2793" max="2793" width="9.33203125" bestFit="1" customWidth="1"/>
    <col min="2794" max="2794" width="9.83203125" bestFit="1" customWidth="1"/>
    <col min="2795" max="2795" width="11.83203125" bestFit="1" customWidth="1"/>
    <col min="2796" max="2796" width="6.83203125" bestFit="1" customWidth="1"/>
    <col min="2797" max="2797" width="9.33203125" bestFit="1" customWidth="1"/>
    <col min="2798" max="2798" width="6.83203125" bestFit="1" customWidth="1"/>
    <col min="2799" max="2799" width="9.33203125" bestFit="1" customWidth="1"/>
    <col min="2800" max="2800" width="6.83203125" bestFit="1" customWidth="1"/>
    <col min="2801" max="2801" width="9.33203125" bestFit="1" customWidth="1"/>
    <col min="2802" max="2802" width="6.83203125" bestFit="1" customWidth="1"/>
    <col min="2803" max="2803" width="9.33203125" bestFit="1" customWidth="1"/>
    <col min="2804" max="2804" width="6.83203125" bestFit="1" customWidth="1"/>
    <col min="2805" max="2805" width="9.33203125" bestFit="1" customWidth="1"/>
    <col min="2806" max="2806" width="9.83203125" bestFit="1" customWidth="1"/>
    <col min="2807" max="2807" width="11.83203125" bestFit="1" customWidth="1"/>
    <col min="2808" max="2808" width="6.83203125" bestFit="1" customWidth="1"/>
    <col min="2809" max="2809" width="9.33203125" bestFit="1" customWidth="1"/>
    <col min="2810" max="2810" width="6.83203125" bestFit="1" customWidth="1"/>
    <col min="2811" max="2811" width="9.33203125" bestFit="1" customWidth="1"/>
    <col min="2812" max="2812" width="6.83203125" bestFit="1" customWidth="1"/>
    <col min="2813" max="2813" width="9.33203125" bestFit="1" customWidth="1"/>
    <col min="2814" max="2814" width="6.83203125" bestFit="1" customWidth="1"/>
    <col min="2815" max="2815" width="9.33203125" bestFit="1" customWidth="1"/>
    <col min="2816" max="2816" width="9.83203125" bestFit="1" customWidth="1"/>
    <col min="2817" max="2817" width="11.83203125" bestFit="1" customWidth="1"/>
    <col min="2818" max="2818" width="6.83203125" bestFit="1" customWidth="1"/>
    <col min="2819" max="2819" width="9.33203125" bestFit="1" customWidth="1"/>
    <col min="2820" max="2820" width="6.83203125" bestFit="1" customWidth="1"/>
    <col min="2821" max="2821" width="9.33203125" bestFit="1" customWidth="1"/>
    <col min="2822" max="2822" width="9.83203125" bestFit="1" customWidth="1"/>
    <col min="2823" max="2823" width="11.83203125" bestFit="1" customWidth="1"/>
    <col min="2824" max="2824" width="6.83203125" bestFit="1" customWidth="1"/>
    <col min="2825" max="2825" width="9.33203125" bestFit="1" customWidth="1"/>
    <col min="2826" max="2826" width="6.83203125" bestFit="1" customWidth="1"/>
    <col min="2827" max="2827" width="9.33203125" bestFit="1" customWidth="1"/>
    <col min="2828" max="2828" width="6.83203125" bestFit="1" customWidth="1"/>
    <col min="2829" max="2829" width="9.33203125" bestFit="1" customWidth="1"/>
    <col min="2830" max="2830" width="6.83203125" bestFit="1" customWidth="1"/>
    <col min="2831" max="2831" width="9.33203125" bestFit="1" customWidth="1"/>
    <col min="2832" max="2832" width="6.83203125" bestFit="1" customWidth="1"/>
    <col min="2833" max="2833" width="9.33203125" bestFit="1" customWidth="1"/>
    <col min="2834" max="2834" width="6.83203125" bestFit="1" customWidth="1"/>
    <col min="2835" max="2835" width="9.33203125" bestFit="1" customWidth="1"/>
    <col min="2836" max="2836" width="6.83203125" bestFit="1" customWidth="1"/>
    <col min="2837" max="2837" width="9.33203125" bestFit="1" customWidth="1"/>
    <col min="2838" max="2838" width="6.83203125" bestFit="1" customWidth="1"/>
    <col min="2839" max="2839" width="9.33203125" bestFit="1" customWidth="1"/>
    <col min="2840" max="2840" width="6.83203125" bestFit="1" customWidth="1"/>
    <col min="2841" max="2841" width="9.33203125" bestFit="1" customWidth="1"/>
    <col min="2842" max="2842" width="6.83203125" bestFit="1" customWidth="1"/>
    <col min="2843" max="2843" width="9.33203125" bestFit="1" customWidth="1"/>
    <col min="2844" max="2844" width="6.83203125" bestFit="1" customWidth="1"/>
    <col min="2845" max="2845" width="9.33203125" bestFit="1" customWidth="1"/>
    <col min="2846" max="2846" width="6.83203125" bestFit="1" customWidth="1"/>
    <col min="2847" max="2847" width="9.33203125" bestFit="1" customWidth="1"/>
    <col min="2848" max="2848" width="6.83203125" bestFit="1" customWidth="1"/>
    <col min="2849" max="2849" width="9.33203125" bestFit="1" customWidth="1"/>
    <col min="2850" max="2850" width="9.83203125" bestFit="1" customWidth="1"/>
    <col min="2851" max="2851" width="11.83203125" bestFit="1" customWidth="1"/>
    <col min="2852" max="2852" width="6.83203125" bestFit="1" customWidth="1"/>
    <col min="2853" max="2853" width="9.33203125" bestFit="1" customWidth="1"/>
    <col min="2854" max="2854" width="8.83203125" bestFit="1" customWidth="1"/>
    <col min="2855" max="2855" width="10.83203125" bestFit="1" customWidth="1"/>
    <col min="2856" max="2856" width="9.83203125" bestFit="1" customWidth="1"/>
    <col min="2857" max="2857" width="11.83203125" bestFit="1" customWidth="1"/>
    <col min="2858" max="2858" width="6.83203125" bestFit="1" customWidth="1"/>
    <col min="2859" max="2859" width="9.33203125" bestFit="1" customWidth="1"/>
    <col min="2860" max="2860" width="6.83203125" bestFit="1" customWidth="1"/>
    <col min="2861" max="2861" width="9.33203125" bestFit="1" customWidth="1"/>
    <col min="2862" max="2862" width="6.83203125" bestFit="1" customWidth="1"/>
    <col min="2863" max="2863" width="9.33203125" bestFit="1" customWidth="1"/>
    <col min="2864" max="2864" width="6.83203125" bestFit="1" customWidth="1"/>
    <col min="2865" max="2865" width="9.33203125" bestFit="1" customWidth="1"/>
    <col min="2866" max="2866" width="9.83203125" bestFit="1" customWidth="1"/>
    <col min="2867" max="2867" width="11.83203125" bestFit="1" customWidth="1"/>
    <col min="2868" max="2868" width="6.83203125" bestFit="1" customWidth="1"/>
    <col min="2869" max="2869" width="9.33203125" bestFit="1" customWidth="1"/>
    <col min="2870" max="2870" width="6.83203125" bestFit="1" customWidth="1"/>
    <col min="2871" max="2871" width="9.33203125" bestFit="1" customWidth="1"/>
    <col min="2872" max="2872" width="6.83203125" bestFit="1" customWidth="1"/>
    <col min="2873" max="2873" width="9.33203125" bestFit="1" customWidth="1"/>
    <col min="2874" max="2874" width="6.83203125" bestFit="1" customWidth="1"/>
    <col min="2875" max="2875" width="9.33203125" bestFit="1" customWidth="1"/>
    <col min="2876" max="2876" width="6.83203125" bestFit="1" customWidth="1"/>
    <col min="2877" max="2877" width="9.33203125" bestFit="1" customWidth="1"/>
    <col min="2878" max="2878" width="6.83203125" bestFit="1" customWidth="1"/>
    <col min="2879" max="2879" width="9.33203125" bestFit="1" customWidth="1"/>
    <col min="2880" max="2880" width="6.83203125" bestFit="1" customWidth="1"/>
    <col min="2881" max="2881" width="9.33203125" bestFit="1" customWidth="1"/>
    <col min="2882" max="2882" width="6.83203125" bestFit="1" customWidth="1"/>
    <col min="2883" max="2883" width="9.33203125" bestFit="1" customWidth="1"/>
    <col min="2884" max="2884" width="7.83203125" bestFit="1" customWidth="1"/>
    <col min="2885" max="2885" width="10.33203125" bestFit="1" customWidth="1"/>
    <col min="2886" max="2886" width="7.83203125" bestFit="1" customWidth="1"/>
    <col min="2887" max="2887" width="10.33203125" bestFit="1" customWidth="1"/>
    <col min="2888" max="2888" width="7.83203125" bestFit="1" customWidth="1"/>
    <col min="2889" max="2889" width="10.33203125" bestFit="1" customWidth="1"/>
    <col min="2890" max="2890" width="7.83203125" bestFit="1" customWidth="1"/>
    <col min="2891" max="2891" width="10.33203125" bestFit="1" customWidth="1"/>
    <col min="2892" max="2892" width="7.83203125" bestFit="1" customWidth="1"/>
    <col min="2893" max="2893" width="10.33203125" bestFit="1" customWidth="1"/>
    <col min="2894" max="2894" width="7.83203125" bestFit="1" customWidth="1"/>
    <col min="2895" max="2895" width="10.33203125" bestFit="1" customWidth="1"/>
    <col min="2896" max="2896" width="7.83203125" bestFit="1" customWidth="1"/>
    <col min="2897" max="2897" width="10.33203125" bestFit="1" customWidth="1"/>
    <col min="2898" max="2898" width="7.83203125" bestFit="1" customWidth="1"/>
    <col min="2899" max="2899" width="10.33203125" bestFit="1" customWidth="1"/>
    <col min="2900" max="2900" width="7.83203125" bestFit="1" customWidth="1"/>
    <col min="2901" max="2901" width="10.33203125" bestFit="1" customWidth="1"/>
    <col min="2902" max="2902" width="7.83203125" bestFit="1" customWidth="1"/>
    <col min="2903" max="2903" width="10.33203125" bestFit="1" customWidth="1"/>
    <col min="2904" max="2904" width="9.83203125" bestFit="1" customWidth="1"/>
    <col min="2905" max="2905" width="11.83203125" bestFit="1" customWidth="1"/>
    <col min="2906" max="2906" width="7.83203125" bestFit="1" customWidth="1"/>
    <col min="2907" max="2907" width="10.33203125" bestFit="1" customWidth="1"/>
    <col min="2908" max="2908" width="7.83203125" bestFit="1" customWidth="1"/>
    <col min="2909" max="2909" width="10.33203125" bestFit="1" customWidth="1"/>
    <col min="2910" max="2910" width="7.83203125" bestFit="1" customWidth="1"/>
    <col min="2911" max="2911" width="10.33203125" bestFit="1" customWidth="1"/>
    <col min="2912" max="2912" width="7.83203125" bestFit="1" customWidth="1"/>
    <col min="2913" max="2913" width="10.33203125" bestFit="1" customWidth="1"/>
    <col min="2914" max="2914" width="7.83203125" bestFit="1" customWidth="1"/>
    <col min="2915" max="2915" width="10.33203125" bestFit="1" customWidth="1"/>
    <col min="2916" max="2916" width="7.83203125" bestFit="1" customWidth="1"/>
    <col min="2917" max="2917" width="10.33203125" bestFit="1" customWidth="1"/>
    <col min="2918" max="2918" width="7.83203125" bestFit="1" customWidth="1"/>
    <col min="2919" max="2919" width="10.33203125" bestFit="1" customWidth="1"/>
    <col min="2920" max="2920" width="7.83203125" bestFit="1" customWidth="1"/>
    <col min="2921" max="2921" width="10.33203125" bestFit="1" customWidth="1"/>
    <col min="2922" max="2922" width="7.83203125" bestFit="1" customWidth="1"/>
    <col min="2923" max="2923" width="10.33203125" bestFit="1" customWidth="1"/>
    <col min="2924" max="2924" width="7.83203125" bestFit="1" customWidth="1"/>
    <col min="2925" max="2925" width="10.33203125" bestFit="1" customWidth="1"/>
    <col min="2926" max="2926" width="7.83203125" bestFit="1" customWidth="1"/>
    <col min="2927" max="2927" width="10.33203125" bestFit="1" customWidth="1"/>
    <col min="2928" max="2928" width="10.83203125" bestFit="1" customWidth="1"/>
    <col min="2929" max="2929" width="12.83203125" bestFit="1" customWidth="1"/>
    <col min="2930" max="2930" width="7.83203125" bestFit="1" customWidth="1"/>
    <col min="2931" max="2931" width="10.33203125" bestFit="1" customWidth="1"/>
    <col min="2932" max="2932" width="7.83203125" bestFit="1" customWidth="1"/>
    <col min="2933" max="2933" width="10.33203125" bestFit="1" customWidth="1"/>
    <col min="2934" max="2934" width="7.83203125" bestFit="1" customWidth="1"/>
    <col min="2935" max="2935" width="10.33203125" bestFit="1" customWidth="1"/>
    <col min="2936" max="2936" width="10.83203125" bestFit="1" customWidth="1"/>
    <col min="2937" max="2937" width="12.83203125" bestFit="1" customWidth="1"/>
    <col min="2938" max="2938" width="7.83203125" bestFit="1" customWidth="1"/>
    <col min="2939" max="2939" width="10.33203125" bestFit="1" customWidth="1"/>
    <col min="2940" max="2940" width="7.83203125" bestFit="1" customWidth="1"/>
    <col min="2941" max="2941" width="10.33203125" bestFit="1" customWidth="1"/>
    <col min="2942" max="2942" width="7.83203125" bestFit="1" customWidth="1"/>
    <col min="2943" max="2943" width="10.33203125" bestFit="1" customWidth="1"/>
    <col min="2944" max="2944" width="7.83203125" bestFit="1" customWidth="1"/>
    <col min="2945" max="2945" width="10.33203125" bestFit="1" customWidth="1"/>
    <col min="2946" max="2946" width="10.83203125" bestFit="1" customWidth="1"/>
    <col min="2947" max="2947" width="12.83203125" bestFit="1" customWidth="1"/>
    <col min="2948" max="2948" width="7.83203125" bestFit="1" customWidth="1"/>
    <col min="2949" max="2949" width="10.33203125" bestFit="1" customWidth="1"/>
    <col min="2950" max="2950" width="7.83203125" bestFit="1" customWidth="1"/>
    <col min="2951" max="2951" width="10.33203125" bestFit="1" customWidth="1"/>
    <col min="2952" max="2952" width="7.83203125" bestFit="1" customWidth="1"/>
    <col min="2953" max="2953" width="10.33203125" bestFit="1" customWidth="1"/>
    <col min="2954" max="2954" width="7.83203125" bestFit="1" customWidth="1"/>
    <col min="2955" max="2955" width="10.33203125" bestFit="1" customWidth="1"/>
    <col min="2956" max="2956" width="7.83203125" bestFit="1" customWidth="1"/>
    <col min="2957" max="2957" width="10.33203125" bestFit="1" customWidth="1"/>
    <col min="2958" max="2958" width="7.83203125" bestFit="1" customWidth="1"/>
    <col min="2959" max="2959" width="10.33203125" bestFit="1" customWidth="1"/>
    <col min="2960" max="2960" width="7.83203125" bestFit="1" customWidth="1"/>
    <col min="2961" max="2961" width="10.33203125" bestFit="1" customWidth="1"/>
    <col min="2962" max="2962" width="7.83203125" bestFit="1" customWidth="1"/>
    <col min="2963" max="2963" width="10.33203125" bestFit="1" customWidth="1"/>
    <col min="2964" max="2964" width="7.83203125" bestFit="1" customWidth="1"/>
    <col min="2965" max="2965" width="10.33203125" bestFit="1" customWidth="1"/>
    <col min="2966" max="2966" width="7.83203125" bestFit="1" customWidth="1"/>
    <col min="2967" max="2967" width="10.33203125" bestFit="1" customWidth="1"/>
    <col min="2968" max="2968" width="10.83203125" bestFit="1" customWidth="1"/>
    <col min="2969" max="2969" width="12.83203125" bestFit="1" customWidth="1"/>
    <col min="2970" max="2970" width="7.83203125" bestFit="1" customWidth="1"/>
    <col min="2971" max="2971" width="10.33203125" bestFit="1" customWidth="1"/>
    <col min="2972" max="2972" width="7.83203125" bestFit="1" customWidth="1"/>
    <col min="2973" max="2973" width="10.33203125" bestFit="1" customWidth="1"/>
    <col min="2974" max="2974" width="7.83203125" bestFit="1" customWidth="1"/>
    <col min="2975" max="2975" width="10.33203125" bestFit="1" customWidth="1"/>
    <col min="2976" max="2976" width="7.83203125" bestFit="1" customWidth="1"/>
    <col min="2977" max="2977" width="10.33203125" bestFit="1" customWidth="1"/>
    <col min="2978" max="2978" width="7.83203125" bestFit="1" customWidth="1"/>
    <col min="2979" max="2979" width="10.33203125" bestFit="1" customWidth="1"/>
    <col min="2980" max="2980" width="7.83203125" bestFit="1" customWidth="1"/>
    <col min="2981" max="2981" width="10.33203125" bestFit="1" customWidth="1"/>
    <col min="2982" max="2982" width="7.83203125" bestFit="1" customWidth="1"/>
    <col min="2983" max="2983" width="10.33203125" bestFit="1" customWidth="1"/>
    <col min="2984" max="2984" width="7.83203125" bestFit="1" customWidth="1"/>
    <col min="2985" max="2985" width="10.33203125" bestFit="1" customWidth="1"/>
    <col min="2986" max="2986" width="7.83203125" bestFit="1" customWidth="1"/>
    <col min="2987" max="2987" width="10.33203125" bestFit="1" customWidth="1"/>
    <col min="2988" max="2988" width="7.83203125" bestFit="1" customWidth="1"/>
    <col min="2989" max="2989" width="10.33203125" bestFit="1" customWidth="1"/>
    <col min="2990" max="2990" width="7.83203125" bestFit="1" customWidth="1"/>
    <col min="2991" max="2991" width="10.33203125" bestFit="1" customWidth="1"/>
    <col min="2992" max="2992" width="7.83203125" bestFit="1" customWidth="1"/>
    <col min="2993" max="2993" width="10.33203125" bestFit="1" customWidth="1"/>
    <col min="2994" max="2994" width="7.83203125" bestFit="1" customWidth="1"/>
    <col min="2995" max="2995" width="10.33203125" bestFit="1" customWidth="1"/>
    <col min="2996" max="2996" width="7.83203125" bestFit="1" customWidth="1"/>
    <col min="2997" max="2997" width="10.33203125" bestFit="1" customWidth="1"/>
    <col min="2998" max="2998" width="10.83203125" bestFit="1" customWidth="1"/>
    <col min="2999" max="2999" width="12.83203125" bestFit="1" customWidth="1"/>
    <col min="3000" max="3000" width="7.83203125" bestFit="1" customWidth="1"/>
    <col min="3001" max="3001" width="10.33203125" bestFit="1" customWidth="1"/>
    <col min="3002" max="3002" width="7.83203125" bestFit="1" customWidth="1"/>
    <col min="3003" max="3003" width="10.33203125" bestFit="1" customWidth="1"/>
    <col min="3004" max="3004" width="7.83203125" bestFit="1" customWidth="1"/>
    <col min="3005" max="3005" width="10.33203125" bestFit="1" customWidth="1"/>
    <col min="3006" max="3006" width="7.83203125" bestFit="1" customWidth="1"/>
    <col min="3007" max="3007" width="10.33203125" bestFit="1" customWidth="1"/>
    <col min="3008" max="3008" width="7.83203125" bestFit="1" customWidth="1"/>
    <col min="3009" max="3009" width="10.33203125" bestFit="1" customWidth="1"/>
    <col min="3010" max="3010" width="7.83203125" bestFit="1" customWidth="1"/>
    <col min="3011" max="3011" width="10.33203125" bestFit="1" customWidth="1"/>
    <col min="3012" max="3012" width="10.83203125" bestFit="1" customWidth="1"/>
    <col min="3013" max="3013" width="12.83203125" bestFit="1" customWidth="1"/>
    <col min="3014" max="3014" width="7.83203125" bestFit="1" customWidth="1"/>
    <col min="3015" max="3015" width="10.33203125" bestFit="1" customWidth="1"/>
    <col min="3016" max="3016" width="7.83203125" bestFit="1" customWidth="1"/>
    <col min="3017" max="3017" width="10.33203125" bestFit="1" customWidth="1"/>
    <col min="3018" max="3018" width="8.1640625" bestFit="1" customWidth="1"/>
    <col min="3019" max="3019" width="10.33203125" bestFit="1" customWidth="1"/>
    <col min="3020" max="3020" width="10.83203125" bestFit="1" customWidth="1"/>
    <col min="3021" max="3021" width="12.83203125" bestFit="1" customWidth="1"/>
    <col min="3022" max="3022" width="7.83203125" bestFit="1" customWidth="1"/>
    <col min="3023" max="3023" width="10.33203125" bestFit="1" customWidth="1"/>
    <col min="3024" max="3024" width="7.83203125" bestFit="1" customWidth="1"/>
    <col min="3025" max="3025" width="10.33203125" bestFit="1" customWidth="1"/>
    <col min="3026" max="3026" width="7.83203125" bestFit="1" customWidth="1"/>
    <col min="3027" max="3027" width="10.33203125" bestFit="1" customWidth="1"/>
    <col min="3028" max="3028" width="9.83203125" bestFit="1" customWidth="1"/>
    <col min="3029" max="3029" width="11.83203125" bestFit="1" customWidth="1"/>
    <col min="3030" max="3030" width="7.83203125" bestFit="1" customWidth="1"/>
    <col min="3031" max="3031" width="10.33203125" bestFit="1" customWidth="1"/>
    <col min="3032" max="3032" width="7.83203125" bestFit="1" customWidth="1"/>
    <col min="3033" max="3033" width="10.33203125" bestFit="1" customWidth="1"/>
    <col min="3034" max="3034" width="7.83203125" bestFit="1" customWidth="1"/>
    <col min="3035" max="3035" width="10.33203125" bestFit="1" customWidth="1"/>
    <col min="3036" max="3036" width="7.83203125" bestFit="1" customWidth="1"/>
    <col min="3037" max="3037" width="10.33203125" bestFit="1" customWidth="1"/>
    <col min="3038" max="3038" width="7.83203125" bestFit="1" customWidth="1"/>
    <col min="3039" max="3039" width="10.33203125" bestFit="1" customWidth="1"/>
    <col min="3040" max="3040" width="10.83203125" bestFit="1" customWidth="1"/>
    <col min="3041" max="3041" width="12.83203125" bestFit="1" customWidth="1"/>
    <col min="3042" max="3042" width="7.83203125" bestFit="1" customWidth="1"/>
    <col min="3043" max="3043" width="10.33203125" bestFit="1" customWidth="1"/>
    <col min="3044" max="3044" width="7.83203125" bestFit="1" customWidth="1"/>
    <col min="3045" max="3045" width="10.33203125" bestFit="1" customWidth="1"/>
    <col min="3046" max="3046" width="7.83203125" bestFit="1" customWidth="1"/>
    <col min="3047" max="3047" width="10.33203125" bestFit="1" customWidth="1"/>
    <col min="3048" max="3048" width="7.83203125" bestFit="1" customWidth="1"/>
    <col min="3049" max="3049" width="10.33203125" bestFit="1" customWidth="1"/>
    <col min="3050" max="3050" width="7.83203125" bestFit="1" customWidth="1"/>
    <col min="3051" max="3051" width="10.33203125" bestFit="1" customWidth="1"/>
    <col min="3052" max="3052" width="9.83203125" bestFit="1" customWidth="1"/>
    <col min="3053" max="3053" width="11.83203125" bestFit="1" customWidth="1"/>
    <col min="3054" max="3054" width="10.83203125" bestFit="1" customWidth="1"/>
    <col min="3055" max="3055" width="12.83203125" bestFit="1" customWidth="1"/>
    <col min="3056" max="3056" width="7.83203125" bestFit="1" customWidth="1"/>
    <col min="3057" max="3057" width="10.33203125" bestFit="1" customWidth="1"/>
    <col min="3058" max="3058" width="7.83203125" bestFit="1" customWidth="1"/>
    <col min="3059" max="3059" width="10.33203125" bestFit="1" customWidth="1"/>
    <col min="3060" max="3060" width="7.83203125" bestFit="1" customWidth="1"/>
    <col min="3061" max="3061" width="10.33203125" bestFit="1" customWidth="1"/>
    <col min="3062" max="3062" width="7.83203125" bestFit="1" customWidth="1"/>
    <col min="3063" max="3063" width="10.33203125" bestFit="1" customWidth="1"/>
    <col min="3064" max="3064" width="7.83203125" bestFit="1" customWidth="1"/>
    <col min="3065" max="3065" width="10.33203125" bestFit="1" customWidth="1"/>
    <col min="3066" max="3066" width="7.83203125" bestFit="1" customWidth="1"/>
    <col min="3067" max="3067" width="10.33203125" bestFit="1" customWidth="1"/>
    <col min="3068" max="3068" width="10.83203125" bestFit="1" customWidth="1"/>
    <col min="3069" max="3069" width="12.83203125" bestFit="1" customWidth="1"/>
    <col min="3070" max="3070" width="7.83203125" bestFit="1" customWidth="1"/>
    <col min="3071" max="3071" width="10.33203125" bestFit="1" customWidth="1"/>
    <col min="3072" max="3072" width="7.83203125" bestFit="1" customWidth="1"/>
    <col min="3073" max="3073" width="10.33203125" bestFit="1" customWidth="1"/>
    <col min="3074" max="3074" width="7.83203125" bestFit="1" customWidth="1"/>
    <col min="3075" max="3075" width="10.33203125" bestFit="1" customWidth="1"/>
    <col min="3076" max="3076" width="7.83203125" bestFit="1" customWidth="1"/>
    <col min="3077" max="3077" width="10.33203125" bestFit="1" customWidth="1"/>
    <col min="3078" max="3078" width="7.83203125" bestFit="1" customWidth="1"/>
    <col min="3079" max="3079" width="10.33203125" bestFit="1" customWidth="1"/>
    <col min="3080" max="3080" width="7.83203125" bestFit="1" customWidth="1"/>
    <col min="3081" max="3081" width="10.33203125" bestFit="1" customWidth="1"/>
    <col min="3082" max="3082" width="10.83203125" bestFit="1" customWidth="1"/>
    <col min="3083" max="3083" width="12.83203125" bestFit="1" customWidth="1"/>
    <col min="3084" max="3084" width="7.83203125" bestFit="1" customWidth="1"/>
    <col min="3085" max="3085" width="10.33203125" bestFit="1" customWidth="1"/>
    <col min="3086" max="3086" width="10.83203125" bestFit="1" customWidth="1"/>
    <col min="3087" max="3087" width="12.83203125" bestFit="1" customWidth="1"/>
    <col min="3088" max="3088" width="7.83203125" bestFit="1" customWidth="1"/>
    <col min="3089" max="3089" width="10.33203125" bestFit="1" customWidth="1"/>
    <col min="3090" max="3090" width="7.83203125" bestFit="1" customWidth="1"/>
    <col min="3091" max="3091" width="10.33203125" bestFit="1" customWidth="1"/>
    <col min="3092" max="3092" width="7.83203125" bestFit="1" customWidth="1"/>
    <col min="3093" max="3093" width="10.33203125" bestFit="1" customWidth="1"/>
    <col min="3094" max="3094" width="7.83203125" bestFit="1" customWidth="1"/>
    <col min="3095" max="3095" width="10.33203125" bestFit="1" customWidth="1"/>
    <col min="3096" max="3096" width="7.83203125" bestFit="1" customWidth="1"/>
    <col min="3097" max="3097" width="10.33203125" bestFit="1" customWidth="1"/>
    <col min="3098" max="3098" width="7.83203125" bestFit="1" customWidth="1"/>
    <col min="3099" max="3099" width="10.33203125" bestFit="1" customWidth="1"/>
    <col min="3100" max="3100" width="7.83203125" bestFit="1" customWidth="1"/>
    <col min="3101" max="3101" width="10.33203125" bestFit="1" customWidth="1"/>
    <col min="3102" max="3102" width="7.83203125" bestFit="1" customWidth="1"/>
    <col min="3103" max="3103" width="10.33203125" bestFit="1" customWidth="1"/>
    <col min="3104" max="3104" width="7.83203125" bestFit="1" customWidth="1"/>
    <col min="3105" max="3105" width="10.33203125" bestFit="1" customWidth="1"/>
    <col min="3106" max="3106" width="9.83203125" bestFit="1" customWidth="1"/>
    <col min="3107" max="3107" width="11.83203125" bestFit="1" customWidth="1"/>
    <col min="3108" max="3108" width="7.83203125" bestFit="1" customWidth="1"/>
    <col min="3109" max="3109" width="10.33203125" bestFit="1" customWidth="1"/>
    <col min="3110" max="3110" width="10.83203125" bestFit="1" customWidth="1"/>
    <col min="3111" max="3111" width="12.83203125" bestFit="1" customWidth="1"/>
    <col min="3112" max="3112" width="7.83203125" bestFit="1" customWidth="1"/>
    <col min="3113" max="3113" width="10.33203125" bestFit="1" customWidth="1"/>
    <col min="3114" max="3114" width="7.83203125" bestFit="1" customWidth="1"/>
    <col min="3115" max="3115" width="10.33203125" bestFit="1" customWidth="1"/>
    <col min="3116" max="3116" width="7.83203125" bestFit="1" customWidth="1"/>
    <col min="3117" max="3117" width="10.33203125" bestFit="1" customWidth="1"/>
    <col min="3118" max="3118" width="7.83203125" bestFit="1" customWidth="1"/>
    <col min="3119" max="3119" width="10.33203125" bestFit="1" customWidth="1"/>
    <col min="3120" max="3120" width="7.83203125" bestFit="1" customWidth="1"/>
    <col min="3121" max="3121" width="10.33203125" bestFit="1" customWidth="1"/>
    <col min="3122" max="3122" width="7.83203125" bestFit="1" customWidth="1"/>
    <col min="3123" max="3123" width="10.33203125" bestFit="1" customWidth="1"/>
    <col min="3124" max="3124" width="7.83203125" bestFit="1" customWidth="1"/>
    <col min="3125" max="3125" width="10.33203125" bestFit="1" customWidth="1"/>
    <col min="3126" max="3126" width="10.83203125" bestFit="1" customWidth="1"/>
    <col min="3127" max="3127" width="12.83203125" bestFit="1" customWidth="1"/>
    <col min="3128" max="3128" width="9.83203125" bestFit="1" customWidth="1"/>
    <col min="3129" max="3129" width="11.83203125" bestFit="1" customWidth="1"/>
    <col min="3130" max="3130" width="7.83203125" bestFit="1" customWidth="1"/>
    <col min="3131" max="3131" width="10.33203125" bestFit="1" customWidth="1"/>
    <col min="3132" max="3132" width="7.83203125" bestFit="1" customWidth="1"/>
    <col min="3133" max="3133" width="10.33203125" bestFit="1" customWidth="1"/>
    <col min="3134" max="3134" width="7.83203125" bestFit="1" customWidth="1"/>
    <col min="3135" max="3135" width="10.33203125" bestFit="1" customWidth="1"/>
    <col min="3136" max="3136" width="7.83203125" bestFit="1" customWidth="1"/>
    <col min="3137" max="3137" width="10.33203125" bestFit="1" customWidth="1"/>
    <col min="3138" max="3138" width="7.83203125" bestFit="1" customWidth="1"/>
    <col min="3139" max="3139" width="10.33203125" bestFit="1" customWidth="1"/>
    <col min="3140" max="3140" width="7.83203125" bestFit="1" customWidth="1"/>
    <col min="3141" max="3141" width="10.33203125" bestFit="1" customWidth="1"/>
    <col min="3142" max="3142" width="10.83203125" bestFit="1" customWidth="1"/>
    <col min="3143" max="3143" width="12.83203125" bestFit="1" customWidth="1"/>
    <col min="3144" max="3144" width="7.83203125" bestFit="1" customWidth="1"/>
    <col min="3145" max="3145" width="10.33203125" bestFit="1" customWidth="1"/>
    <col min="3146" max="3146" width="7.83203125" bestFit="1" customWidth="1"/>
    <col min="3147" max="3147" width="10.33203125" bestFit="1" customWidth="1"/>
    <col min="3148" max="3148" width="7.83203125" bestFit="1" customWidth="1"/>
    <col min="3149" max="3149" width="10.33203125" bestFit="1" customWidth="1"/>
    <col min="3150" max="3150" width="7.83203125" bestFit="1" customWidth="1"/>
    <col min="3151" max="3151" width="10.33203125" bestFit="1" customWidth="1"/>
    <col min="3152" max="3152" width="7.83203125" bestFit="1" customWidth="1"/>
    <col min="3153" max="3153" width="10.33203125" bestFit="1" customWidth="1"/>
    <col min="3154" max="3154" width="9.83203125" bestFit="1" customWidth="1"/>
    <col min="3155" max="3155" width="11.83203125" bestFit="1" customWidth="1"/>
    <col min="3156" max="3156" width="7.83203125" bestFit="1" customWidth="1"/>
    <col min="3157" max="3157" width="10.33203125" bestFit="1" customWidth="1"/>
    <col min="3158" max="3158" width="7.83203125" bestFit="1" customWidth="1"/>
    <col min="3159" max="3159" width="10.33203125" bestFit="1" customWidth="1"/>
    <col min="3160" max="3160" width="7.83203125" bestFit="1" customWidth="1"/>
    <col min="3161" max="3161" width="10.33203125" bestFit="1" customWidth="1"/>
    <col min="3162" max="3162" width="7.83203125" bestFit="1" customWidth="1"/>
    <col min="3163" max="3163" width="10.33203125" bestFit="1" customWidth="1"/>
    <col min="3164" max="3164" width="7.83203125" bestFit="1" customWidth="1"/>
    <col min="3165" max="3165" width="10.33203125" bestFit="1" customWidth="1"/>
    <col min="3166" max="3166" width="7.83203125" bestFit="1" customWidth="1"/>
    <col min="3167" max="3167" width="10.33203125" bestFit="1" customWidth="1"/>
    <col min="3168" max="3168" width="7.83203125" bestFit="1" customWidth="1"/>
    <col min="3169" max="3169" width="10.33203125" bestFit="1" customWidth="1"/>
    <col min="3170" max="3170" width="10.83203125" bestFit="1" customWidth="1"/>
    <col min="3171" max="3171" width="12.83203125" bestFit="1" customWidth="1"/>
    <col min="3172" max="3172" width="10.83203125" bestFit="1" customWidth="1"/>
    <col min="3173" max="3173" width="12.83203125" bestFit="1" customWidth="1"/>
    <col min="3174" max="3174" width="7.83203125" bestFit="1" customWidth="1"/>
    <col min="3175" max="3175" width="10.33203125" bestFit="1" customWidth="1"/>
    <col min="3176" max="3176" width="7.83203125" bestFit="1" customWidth="1"/>
    <col min="3177" max="3177" width="10.33203125" bestFit="1" customWidth="1"/>
    <col min="3178" max="3178" width="10.83203125" bestFit="1" customWidth="1"/>
    <col min="3179" max="3179" width="12.83203125" bestFit="1" customWidth="1"/>
    <col min="3180" max="3180" width="7.83203125" bestFit="1" customWidth="1"/>
    <col min="3181" max="3181" width="10.33203125" bestFit="1" customWidth="1"/>
    <col min="3182" max="3182" width="7.83203125" bestFit="1" customWidth="1"/>
    <col min="3183" max="3183" width="10.33203125" bestFit="1" customWidth="1"/>
    <col min="3184" max="3184" width="7.83203125" bestFit="1" customWidth="1"/>
    <col min="3185" max="3185" width="10.33203125" bestFit="1" customWidth="1"/>
    <col min="3186" max="3186" width="7.83203125" bestFit="1" customWidth="1"/>
    <col min="3187" max="3187" width="10.33203125" bestFit="1" customWidth="1"/>
    <col min="3188" max="3188" width="7.83203125" bestFit="1" customWidth="1"/>
    <col min="3189" max="3189" width="10.33203125" bestFit="1" customWidth="1"/>
    <col min="3190" max="3190" width="7.83203125" bestFit="1" customWidth="1"/>
    <col min="3191" max="3191" width="10.33203125" bestFit="1" customWidth="1"/>
    <col min="3192" max="3192" width="10.83203125" bestFit="1" customWidth="1"/>
    <col min="3193" max="3193" width="12.83203125" bestFit="1" customWidth="1"/>
    <col min="3194" max="3194" width="7.83203125" bestFit="1" customWidth="1"/>
    <col min="3195" max="3195" width="10.33203125" bestFit="1" customWidth="1"/>
    <col min="3196" max="3196" width="7.83203125" bestFit="1" customWidth="1"/>
    <col min="3197" max="3197" width="10.33203125" bestFit="1" customWidth="1"/>
    <col min="3198" max="3198" width="7.83203125" bestFit="1" customWidth="1"/>
    <col min="3199" max="3199" width="10.33203125" bestFit="1" customWidth="1"/>
    <col min="3200" max="3200" width="7.83203125" bestFit="1" customWidth="1"/>
    <col min="3201" max="3201" width="10.33203125" bestFit="1" customWidth="1"/>
    <col min="3202" max="3202" width="7.83203125" bestFit="1" customWidth="1"/>
    <col min="3203" max="3203" width="10.33203125" bestFit="1" customWidth="1"/>
    <col min="3204" max="3204" width="7.83203125" bestFit="1" customWidth="1"/>
    <col min="3205" max="3205" width="10.33203125" bestFit="1" customWidth="1"/>
    <col min="3206" max="3206" width="7.83203125" bestFit="1" customWidth="1"/>
    <col min="3207" max="3207" width="10.33203125" bestFit="1" customWidth="1"/>
    <col min="3208" max="3208" width="10.83203125" bestFit="1" customWidth="1"/>
    <col min="3209" max="3209" width="12.83203125" bestFit="1" customWidth="1"/>
    <col min="3210" max="3210" width="7.83203125" bestFit="1" customWidth="1"/>
    <col min="3211" max="3211" width="10.33203125" bestFit="1" customWidth="1"/>
    <col min="3212" max="3212" width="7.83203125" bestFit="1" customWidth="1"/>
    <col min="3213" max="3213" width="10.33203125" bestFit="1" customWidth="1"/>
    <col min="3214" max="3214" width="9.83203125" bestFit="1" customWidth="1"/>
    <col min="3215" max="3215" width="11.83203125" bestFit="1" customWidth="1"/>
    <col min="3216" max="3216" width="10.83203125" bestFit="1" customWidth="1"/>
    <col min="3217" max="3217" width="12.83203125" bestFit="1" customWidth="1"/>
    <col min="3218" max="3218" width="7.83203125" bestFit="1" customWidth="1"/>
    <col min="3219" max="3219" width="10.33203125" bestFit="1" customWidth="1"/>
    <col min="3220" max="3220" width="10.83203125" bestFit="1" customWidth="1"/>
    <col min="3221" max="3221" width="12.83203125" bestFit="1" customWidth="1"/>
    <col min="3222" max="3222" width="7.83203125" bestFit="1" customWidth="1"/>
    <col min="3223" max="3223" width="10.33203125" bestFit="1" customWidth="1"/>
    <col min="3224" max="3224" width="7.83203125" bestFit="1" customWidth="1"/>
    <col min="3225" max="3225" width="10.33203125" bestFit="1" customWidth="1"/>
    <col min="3226" max="3226" width="7.83203125" bestFit="1" customWidth="1"/>
    <col min="3227" max="3227" width="10.33203125" bestFit="1" customWidth="1"/>
    <col min="3228" max="3228" width="7.83203125" bestFit="1" customWidth="1"/>
    <col min="3229" max="3229" width="10.33203125" bestFit="1" customWidth="1"/>
    <col min="3230" max="3230" width="7.83203125" bestFit="1" customWidth="1"/>
    <col min="3231" max="3231" width="10.33203125" bestFit="1" customWidth="1"/>
    <col min="3232" max="3232" width="10.83203125" bestFit="1" customWidth="1"/>
    <col min="3233" max="3233" width="12.83203125" bestFit="1" customWidth="1"/>
    <col min="3234" max="3234" width="7.83203125" bestFit="1" customWidth="1"/>
    <col min="3235" max="3235" width="10.33203125" bestFit="1" customWidth="1"/>
    <col min="3236" max="3236" width="7.83203125" bestFit="1" customWidth="1"/>
    <col min="3237" max="3237" width="10.33203125" bestFit="1" customWidth="1"/>
    <col min="3238" max="3238" width="7.83203125" bestFit="1" customWidth="1"/>
    <col min="3239" max="3239" width="10.33203125" bestFit="1" customWidth="1"/>
    <col min="3240" max="3240" width="10.83203125" bestFit="1" customWidth="1"/>
    <col min="3241" max="3241" width="12.83203125" bestFit="1" customWidth="1"/>
    <col min="3242" max="3242" width="7.83203125" bestFit="1" customWidth="1"/>
    <col min="3243" max="3243" width="10.33203125" bestFit="1" customWidth="1"/>
    <col min="3244" max="3244" width="7.83203125" bestFit="1" customWidth="1"/>
    <col min="3245" max="3245" width="10.33203125" bestFit="1" customWidth="1"/>
    <col min="3246" max="3246" width="7.83203125" bestFit="1" customWidth="1"/>
    <col min="3247" max="3247" width="10.33203125" bestFit="1" customWidth="1"/>
    <col min="3248" max="3248" width="7.83203125" bestFit="1" customWidth="1"/>
    <col min="3249" max="3249" width="10.33203125" bestFit="1" customWidth="1"/>
    <col min="3250" max="3250" width="7.83203125" bestFit="1" customWidth="1"/>
    <col min="3251" max="3251" width="10.33203125" bestFit="1" customWidth="1"/>
    <col min="3252" max="3252" width="7.83203125" bestFit="1" customWidth="1"/>
    <col min="3253" max="3253" width="10.33203125" bestFit="1" customWidth="1"/>
    <col min="3254" max="3254" width="7.83203125" bestFit="1" customWidth="1"/>
    <col min="3255" max="3255" width="10.33203125" bestFit="1" customWidth="1"/>
    <col min="3256" max="3256" width="9.83203125" bestFit="1" customWidth="1"/>
    <col min="3257" max="3257" width="11.83203125" bestFit="1" customWidth="1"/>
    <col min="3258" max="3258" width="7.83203125" bestFit="1" customWidth="1"/>
    <col min="3259" max="3259" width="10.33203125" bestFit="1" customWidth="1"/>
    <col min="3260" max="3260" width="7.83203125" bestFit="1" customWidth="1"/>
    <col min="3261" max="3261" width="10.33203125" bestFit="1" customWidth="1"/>
    <col min="3262" max="3262" width="10.83203125" bestFit="1" customWidth="1"/>
    <col min="3263" max="3263" width="12.83203125" bestFit="1" customWidth="1"/>
    <col min="3264" max="3264" width="9.83203125" bestFit="1" customWidth="1"/>
    <col min="3265" max="3265" width="11.83203125" bestFit="1" customWidth="1"/>
    <col min="3266" max="3266" width="7.83203125" bestFit="1" customWidth="1"/>
    <col min="3267" max="3267" width="10.33203125" bestFit="1" customWidth="1"/>
    <col min="3268" max="3268" width="7.83203125" bestFit="1" customWidth="1"/>
    <col min="3269" max="3269" width="10.33203125" bestFit="1" customWidth="1"/>
    <col min="3270" max="3270" width="7.83203125" bestFit="1" customWidth="1"/>
    <col min="3271" max="3271" width="10.33203125" bestFit="1" customWidth="1"/>
    <col min="3272" max="3272" width="7.83203125" bestFit="1" customWidth="1"/>
    <col min="3273" max="3273" width="10.33203125" bestFit="1" customWidth="1"/>
    <col min="3274" max="3274" width="10.83203125" bestFit="1" customWidth="1"/>
    <col min="3275" max="3275" width="12.83203125" bestFit="1" customWidth="1"/>
    <col min="3276" max="3276" width="10.83203125" bestFit="1" customWidth="1"/>
    <col min="3277" max="3277" width="12.83203125" bestFit="1" customWidth="1"/>
    <col min="3278" max="3278" width="7.83203125" bestFit="1" customWidth="1"/>
    <col min="3279" max="3279" width="10.33203125" bestFit="1" customWidth="1"/>
    <col min="3280" max="3280" width="7.83203125" bestFit="1" customWidth="1"/>
    <col min="3281" max="3281" width="10.33203125" bestFit="1" customWidth="1"/>
    <col min="3282" max="3282" width="10.83203125" bestFit="1" customWidth="1"/>
    <col min="3283" max="3283" width="12.83203125" bestFit="1" customWidth="1"/>
    <col min="3284" max="3284" width="7.83203125" bestFit="1" customWidth="1"/>
    <col min="3285" max="3285" width="10.33203125" bestFit="1" customWidth="1"/>
    <col min="3286" max="3286" width="7.83203125" bestFit="1" customWidth="1"/>
    <col min="3287" max="3287" width="10.33203125" bestFit="1" customWidth="1"/>
    <col min="3288" max="3288" width="7.83203125" bestFit="1" customWidth="1"/>
    <col min="3289" max="3289" width="10.33203125" bestFit="1" customWidth="1"/>
    <col min="3290" max="3290" width="7.83203125" bestFit="1" customWidth="1"/>
    <col min="3291" max="3291" width="10.33203125" bestFit="1" customWidth="1"/>
    <col min="3292" max="3292" width="7.83203125" bestFit="1" customWidth="1"/>
    <col min="3293" max="3293" width="10.33203125" bestFit="1" customWidth="1"/>
    <col min="3294" max="3294" width="10.83203125" bestFit="1" customWidth="1"/>
    <col min="3295" max="3295" width="12.83203125" bestFit="1" customWidth="1"/>
    <col min="3296" max="3296" width="10.83203125" bestFit="1" customWidth="1"/>
    <col min="3297" max="3297" width="12.83203125" bestFit="1" customWidth="1"/>
    <col min="3298" max="3298" width="7.83203125" bestFit="1" customWidth="1"/>
    <col min="3299" max="3299" width="10.33203125" bestFit="1" customWidth="1"/>
    <col min="3300" max="3300" width="7.83203125" bestFit="1" customWidth="1"/>
    <col min="3301" max="3301" width="10.33203125" bestFit="1" customWidth="1"/>
    <col min="3302" max="3302" width="7.83203125" bestFit="1" customWidth="1"/>
    <col min="3303" max="3303" width="10.33203125" bestFit="1" customWidth="1"/>
    <col min="3304" max="3304" width="7.83203125" bestFit="1" customWidth="1"/>
    <col min="3305" max="3305" width="10.33203125" bestFit="1" customWidth="1"/>
    <col min="3306" max="3306" width="10.83203125" bestFit="1" customWidth="1"/>
    <col min="3307" max="3307" width="12.83203125" bestFit="1" customWidth="1"/>
    <col min="3308" max="3308" width="7.83203125" bestFit="1" customWidth="1"/>
    <col min="3309" max="3309" width="10.33203125" bestFit="1" customWidth="1"/>
    <col min="3310" max="3310" width="7.83203125" bestFit="1" customWidth="1"/>
    <col min="3311" max="3311" width="10.33203125" bestFit="1" customWidth="1"/>
    <col min="3312" max="3312" width="10.83203125" bestFit="1" customWidth="1"/>
    <col min="3313" max="3313" width="12.83203125" bestFit="1" customWidth="1"/>
    <col min="3314" max="3314" width="10.83203125" bestFit="1" customWidth="1"/>
    <col min="3315" max="3315" width="12.83203125" bestFit="1" customWidth="1"/>
    <col min="3316" max="3316" width="7.83203125" bestFit="1" customWidth="1"/>
    <col min="3317" max="3317" width="10.33203125" bestFit="1" customWidth="1"/>
    <col min="3318" max="3318" width="10.83203125" bestFit="1" customWidth="1"/>
    <col min="3319" max="3319" width="12.83203125" bestFit="1" customWidth="1"/>
    <col min="3320" max="3320" width="7.83203125" bestFit="1" customWidth="1"/>
    <col min="3321" max="3321" width="10.33203125" bestFit="1" customWidth="1"/>
    <col min="3322" max="3322" width="7.83203125" bestFit="1" customWidth="1"/>
    <col min="3323" max="3323" width="10.33203125" bestFit="1" customWidth="1"/>
    <col min="3324" max="3324" width="7.83203125" bestFit="1" customWidth="1"/>
    <col min="3325" max="3325" width="10.33203125" bestFit="1" customWidth="1"/>
    <col min="3326" max="3326" width="7.83203125" bestFit="1" customWidth="1"/>
    <col min="3327" max="3327" width="10.33203125" bestFit="1" customWidth="1"/>
    <col min="3328" max="3328" width="7.83203125" bestFit="1" customWidth="1"/>
    <col min="3329" max="3329" width="10.33203125" bestFit="1" customWidth="1"/>
    <col min="3330" max="3330" width="7.83203125" bestFit="1" customWidth="1"/>
    <col min="3331" max="3331" width="10.33203125" bestFit="1" customWidth="1"/>
    <col min="3332" max="3332" width="7.83203125" bestFit="1" customWidth="1"/>
    <col min="3333" max="3333" width="10.33203125" bestFit="1" customWidth="1"/>
    <col min="3334" max="3334" width="7.83203125" bestFit="1" customWidth="1"/>
    <col min="3335" max="3335" width="10.33203125" bestFit="1" customWidth="1"/>
    <col min="3336" max="3336" width="7.83203125" bestFit="1" customWidth="1"/>
    <col min="3337" max="3337" width="10.33203125" bestFit="1" customWidth="1"/>
    <col min="3338" max="3338" width="7.83203125" bestFit="1" customWidth="1"/>
    <col min="3339" max="3339" width="10.33203125" bestFit="1" customWidth="1"/>
    <col min="3340" max="3340" width="10.83203125" bestFit="1" customWidth="1"/>
    <col min="3341" max="3341" width="12.83203125" bestFit="1" customWidth="1"/>
    <col min="3342" max="3342" width="7.83203125" bestFit="1" customWidth="1"/>
    <col min="3343" max="3343" width="10.33203125" bestFit="1" customWidth="1"/>
    <col min="3344" max="3344" width="7.83203125" bestFit="1" customWidth="1"/>
    <col min="3345" max="3345" width="10.33203125" bestFit="1" customWidth="1"/>
    <col min="3346" max="3346" width="7.83203125" bestFit="1" customWidth="1"/>
    <col min="3347" max="3347" width="10.33203125" bestFit="1" customWidth="1"/>
    <col min="3348" max="3348" width="7.83203125" bestFit="1" customWidth="1"/>
    <col min="3349" max="3349" width="10.33203125" bestFit="1" customWidth="1"/>
    <col min="3350" max="3350" width="7.83203125" bestFit="1" customWidth="1"/>
    <col min="3351" max="3351" width="10.33203125" bestFit="1" customWidth="1"/>
    <col min="3352" max="3352" width="7.83203125" bestFit="1" customWidth="1"/>
    <col min="3353" max="3353" width="10.33203125" bestFit="1" customWidth="1"/>
    <col min="3354" max="3354" width="7.83203125" bestFit="1" customWidth="1"/>
    <col min="3355" max="3355" width="10.33203125" bestFit="1" customWidth="1"/>
    <col min="3356" max="3356" width="7.83203125" bestFit="1" customWidth="1"/>
    <col min="3357" max="3357" width="10.33203125" bestFit="1" customWidth="1"/>
    <col min="3358" max="3358" width="7.83203125" bestFit="1" customWidth="1"/>
    <col min="3359" max="3359" width="10.33203125" bestFit="1" customWidth="1"/>
    <col min="3360" max="3360" width="7.83203125" bestFit="1" customWidth="1"/>
    <col min="3361" max="3361" width="10.33203125" bestFit="1" customWidth="1"/>
    <col min="3362" max="3362" width="7.83203125" bestFit="1" customWidth="1"/>
    <col min="3363" max="3363" width="10.33203125" bestFit="1" customWidth="1"/>
    <col min="3364" max="3364" width="7.83203125" bestFit="1" customWidth="1"/>
    <col min="3365" max="3365" width="10.33203125" bestFit="1" customWidth="1"/>
    <col min="3366" max="3366" width="7.83203125" bestFit="1" customWidth="1"/>
    <col min="3367" max="3367" width="10.33203125" bestFit="1" customWidth="1"/>
    <col min="3368" max="3368" width="7.83203125" bestFit="1" customWidth="1"/>
    <col min="3369" max="3369" width="10.33203125" bestFit="1" customWidth="1"/>
    <col min="3370" max="3370" width="7.83203125" bestFit="1" customWidth="1"/>
    <col min="3371" max="3371" width="10.33203125" bestFit="1" customWidth="1"/>
    <col min="3372" max="3372" width="9.83203125" bestFit="1" customWidth="1"/>
    <col min="3373" max="3373" width="11.83203125" bestFit="1" customWidth="1"/>
    <col min="3374" max="3374" width="7.83203125" bestFit="1" customWidth="1"/>
    <col min="3375" max="3375" width="10.33203125" bestFit="1" customWidth="1"/>
    <col min="3376" max="3376" width="7.83203125" bestFit="1" customWidth="1"/>
    <col min="3377" max="3377" width="10.33203125" bestFit="1" customWidth="1"/>
    <col min="3378" max="3378" width="7.83203125" bestFit="1" customWidth="1"/>
    <col min="3379" max="3379" width="10.33203125" bestFit="1" customWidth="1"/>
    <col min="3380" max="3380" width="10.83203125" bestFit="1" customWidth="1"/>
    <col min="3381" max="3381" width="12.83203125" bestFit="1" customWidth="1"/>
    <col min="3382" max="3382" width="7.83203125" bestFit="1" customWidth="1"/>
    <col min="3383" max="3383" width="10.33203125" bestFit="1" customWidth="1"/>
    <col min="3384" max="3384" width="7.83203125" bestFit="1" customWidth="1"/>
    <col min="3385" max="3385" width="10.33203125" bestFit="1" customWidth="1"/>
    <col min="3386" max="3386" width="10.83203125" bestFit="1" customWidth="1"/>
    <col min="3387" max="3387" width="12.83203125" bestFit="1" customWidth="1"/>
    <col min="3388" max="3388" width="7.83203125" bestFit="1" customWidth="1"/>
    <col min="3389" max="3389" width="10.33203125" bestFit="1" customWidth="1"/>
    <col min="3390" max="3390" width="7.83203125" bestFit="1" customWidth="1"/>
    <col min="3391" max="3391" width="10.33203125" bestFit="1" customWidth="1"/>
    <col min="3392" max="3392" width="7.83203125" bestFit="1" customWidth="1"/>
    <col min="3393" max="3393" width="10.33203125" bestFit="1" customWidth="1"/>
    <col min="3394" max="3394" width="10.83203125" bestFit="1" customWidth="1"/>
    <col min="3395" max="3395" width="12.83203125" bestFit="1" customWidth="1"/>
    <col min="3396" max="3396" width="7.83203125" bestFit="1" customWidth="1"/>
    <col min="3397" max="3397" width="10.33203125" bestFit="1" customWidth="1"/>
    <col min="3398" max="3398" width="7.83203125" bestFit="1" customWidth="1"/>
    <col min="3399" max="3399" width="10.33203125" bestFit="1" customWidth="1"/>
    <col min="3400" max="3400" width="7.83203125" bestFit="1" customWidth="1"/>
    <col min="3401" max="3401" width="10.33203125" bestFit="1" customWidth="1"/>
    <col min="3402" max="3402" width="7.83203125" bestFit="1" customWidth="1"/>
    <col min="3403" max="3403" width="10.33203125" bestFit="1" customWidth="1"/>
    <col min="3404" max="3404" width="7.83203125" bestFit="1" customWidth="1"/>
    <col min="3405" max="3405" width="10.33203125" bestFit="1" customWidth="1"/>
    <col min="3406" max="3406" width="7.83203125" bestFit="1" customWidth="1"/>
    <col min="3407" max="3407" width="10.33203125" bestFit="1" customWidth="1"/>
    <col min="3408" max="3408" width="7.83203125" bestFit="1" customWidth="1"/>
    <col min="3409" max="3409" width="10.33203125" bestFit="1" customWidth="1"/>
    <col min="3410" max="3410" width="10.83203125" bestFit="1" customWidth="1"/>
    <col min="3411" max="3411" width="12.83203125" bestFit="1" customWidth="1"/>
    <col min="3412" max="3412" width="7.83203125" bestFit="1" customWidth="1"/>
    <col min="3413" max="3413" width="10.33203125" bestFit="1" customWidth="1"/>
    <col min="3414" max="3414" width="7.83203125" bestFit="1" customWidth="1"/>
    <col min="3415" max="3415" width="10.33203125" bestFit="1" customWidth="1"/>
    <col min="3416" max="3416" width="7.83203125" bestFit="1" customWidth="1"/>
    <col min="3417" max="3417" width="10.33203125" bestFit="1" customWidth="1"/>
    <col min="3418" max="3418" width="7.83203125" bestFit="1" customWidth="1"/>
    <col min="3419" max="3419" width="10.33203125" bestFit="1" customWidth="1"/>
    <col min="3420" max="3420" width="7.83203125" bestFit="1" customWidth="1"/>
    <col min="3421" max="3421" width="10.33203125" bestFit="1" customWidth="1"/>
    <col min="3422" max="3422" width="10.83203125" bestFit="1" customWidth="1"/>
    <col min="3423" max="3423" width="12.83203125" bestFit="1" customWidth="1"/>
    <col min="3424" max="3424" width="7.83203125" bestFit="1" customWidth="1"/>
    <col min="3425" max="3425" width="10.33203125" bestFit="1" customWidth="1"/>
    <col min="3426" max="3426" width="7.83203125" bestFit="1" customWidth="1"/>
    <col min="3427" max="3427" width="10.33203125" bestFit="1" customWidth="1"/>
    <col min="3428" max="3428" width="10.83203125" bestFit="1" customWidth="1"/>
    <col min="3429" max="3429" width="12.83203125" bestFit="1" customWidth="1"/>
    <col min="3430" max="3430" width="9.83203125" bestFit="1" customWidth="1"/>
    <col min="3431" max="3431" width="11.83203125" bestFit="1" customWidth="1"/>
    <col min="3432" max="3432" width="7.83203125" bestFit="1" customWidth="1"/>
    <col min="3433" max="3433" width="10.33203125" bestFit="1" customWidth="1"/>
    <col min="3434" max="3434" width="7.83203125" bestFit="1" customWidth="1"/>
    <col min="3435" max="3435" width="10.33203125" bestFit="1" customWidth="1"/>
    <col min="3436" max="3436" width="7.83203125" bestFit="1" customWidth="1"/>
    <col min="3437" max="3437" width="10.33203125" bestFit="1" customWidth="1"/>
    <col min="3438" max="3438" width="7.83203125" bestFit="1" customWidth="1"/>
    <col min="3439" max="3439" width="10.33203125" bestFit="1" customWidth="1"/>
    <col min="3440" max="3440" width="7.83203125" bestFit="1" customWidth="1"/>
    <col min="3441" max="3441" width="10.33203125" bestFit="1" customWidth="1"/>
    <col min="3442" max="3442" width="7.83203125" bestFit="1" customWidth="1"/>
    <col min="3443" max="3443" width="10.33203125" bestFit="1" customWidth="1"/>
    <col min="3444" max="3444" width="7.83203125" bestFit="1" customWidth="1"/>
    <col min="3445" max="3445" width="10.33203125" bestFit="1" customWidth="1"/>
    <col min="3446" max="3446" width="7.83203125" bestFit="1" customWidth="1"/>
    <col min="3447" max="3447" width="10.33203125" bestFit="1" customWidth="1"/>
    <col min="3448" max="3448" width="7.83203125" bestFit="1" customWidth="1"/>
    <col min="3449" max="3449" width="10.33203125" bestFit="1" customWidth="1"/>
    <col min="3450" max="3450" width="9.83203125" bestFit="1" customWidth="1"/>
    <col min="3451" max="3451" width="11.83203125" bestFit="1" customWidth="1"/>
    <col min="3452" max="3452" width="10.83203125" bestFit="1" customWidth="1"/>
    <col min="3453" max="3453" width="12.83203125" bestFit="1" customWidth="1"/>
    <col min="3454" max="3454" width="7.83203125" bestFit="1" customWidth="1"/>
    <col min="3455" max="3455" width="10.33203125" bestFit="1" customWidth="1"/>
    <col min="3456" max="3456" width="7.83203125" bestFit="1" customWidth="1"/>
    <col min="3457" max="3457" width="10.33203125" bestFit="1" customWidth="1"/>
    <col min="3458" max="3458" width="10.83203125" bestFit="1" customWidth="1"/>
    <col min="3459" max="3459" width="12.83203125" bestFit="1" customWidth="1"/>
    <col min="3460" max="3460" width="7.83203125" bestFit="1" customWidth="1"/>
    <col min="3461" max="3461" width="10.33203125" bestFit="1" customWidth="1"/>
    <col min="3462" max="3462" width="7.83203125" bestFit="1" customWidth="1"/>
    <col min="3463" max="3463" width="10.33203125" bestFit="1" customWidth="1"/>
    <col min="3464" max="3464" width="7.83203125" bestFit="1" customWidth="1"/>
    <col min="3465" max="3465" width="10.33203125" bestFit="1" customWidth="1"/>
    <col min="3466" max="3466" width="7.83203125" bestFit="1" customWidth="1"/>
    <col min="3467" max="3467" width="10.33203125" bestFit="1" customWidth="1"/>
    <col min="3468" max="3468" width="7.83203125" bestFit="1" customWidth="1"/>
    <col min="3469" max="3469" width="10.33203125" bestFit="1" customWidth="1"/>
    <col min="3470" max="3470" width="7.83203125" bestFit="1" customWidth="1"/>
    <col min="3471" max="3471" width="10.33203125" bestFit="1" customWidth="1"/>
    <col min="3472" max="3472" width="7.83203125" bestFit="1" customWidth="1"/>
    <col min="3473" max="3473" width="10.33203125" bestFit="1" customWidth="1"/>
    <col min="3474" max="3474" width="7.83203125" bestFit="1" customWidth="1"/>
    <col min="3475" max="3475" width="10.33203125" bestFit="1" customWidth="1"/>
    <col min="3476" max="3476" width="7.83203125" bestFit="1" customWidth="1"/>
    <col min="3477" max="3477" width="10.33203125" bestFit="1" customWidth="1"/>
    <col min="3478" max="3478" width="7.83203125" bestFit="1" customWidth="1"/>
    <col min="3479" max="3479" width="10.33203125" bestFit="1" customWidth="1"/>
    <col min="3480" max="3480" width="10.83203125" bestFit="1" customWidth="1"/>
    <col min="3481" max="3481" width="12.83203125" bestFit="1" customWidth="1"/>
    <col min="3482" max="3482" width="10.83203125" bestFit="1" customWidth="1"/>
    <col min="3483" max="3483" width="12.83203125" bestFit="1" customWidth="1"/>
    <col min="3484" max="3484" width="7.83203125" bestFit="1" customWidth="1"/>
    <col min="3485" max="3485" width="10.33203125" bestFit="1" customWidth="1"/>
    <col min="3486" max="3486" width="7.83203125" bestFit="1" customWidth="1"/>
    <col min="3487" max="3487" width="10.33203125" bestFit="1" customWidth="1"/>
    <col min="3488" max="3488" width="7.83203125" bestFit="1" customWidth="1"/>
    <col min="3489" max="3489" width="10.33203125" bestFit="1" customWidth="1"/>
    <col min="3490" max="3490" width="7.83203125" bestFit="1" customWidth="1"/>
    <col min="3491" max="3491" width="10.33203125" bestFit="1" customWidth="1"/>
    <col min="3492" max="3492" width="7.83203125" bestFit="1" customWidth="1"/>
    <col min="3493" max="3493" width="10.33203125" bestFit="1" customWidth="1"/>
    <col min="3494" max="3494" width="7.83203125" bestFit="1" customWidth="1"/>
    <col min="3495" max="3495" width="10.33203125" bestFit="1" customWidth="1"/>
    <col min="3496" max="3496" width="7.83203125" bestFit="1" customWidth="1"/>
    <col min="3497" max="3497" width="10.33203125" bestFit="1" customWidth="1"/>
    <col min="3498" max="3498" width="7.83203125" bestFit="1" customWidth="1"/>
    <col min="3499" max="3499" width="10.33203125" bestFit="1" customWidth="1"/>
    <col min="3500" max="3500" width="9.83203125" bestFit="1" customWidth="1"/>
    <col min="3501" max="3501" width="11.83203125" bestFit="1" customWidth="1"/>
    <col min="3502" max="3502" width="9.83203125" bestFit="1" customWidth="1"/>
    <col min="3503" max="3503" width="11.83203125" bestFit="1" customWidth="1"/>
    <col min="3504" max="3504" width="7.83203125" bestFit="1" customWidth="1"/>
    <col min="3505" max="3505" width="10.33203125" bestFit="1" customWidth="1"/>
    <col min="3506" max="3506" width="7.83203125" bestFit="1" customWidth="1"/>
    <col min="3507" max="3507" width="10.33203125" bestFit="1" customWidth="1"/>
    <col min="3508" max="3508" width="7.83203125" bestFit="1" customWidth="1"/>
    <col min="3509" max="3509" width="10.33203125" bestFit="1" customWidth="1"/>
    <col min="3510" max="3510" width="7.83203125" bestFit="1" customWidth="1"/>
    <col min="3511" max="3511" width="10.33203125" bestFit="1" customWidth="1"/>
    <col min="3512" max="3512" width="7.83203125" bestFit="1" customWidth="1"/>
    <col min="3513" max="3513" width="10.33203125" bestFit="1" customWidth="1"/>
    <col min="3514" max="3514" width="7.83203125" bestFit="1" customWidth="1"/>
    <col min="3515" max="3515" width="10.33203125" bestFit="1" customWidth="1"/>
    <col min="3516" max="3516" width="7.83203125" bestFit="1" customWidth="1"/>
    <col min="3517" max="3517" width="10.33203125" bestFit="1" customWidth="1"/>
    <col min="3518" max="3518" width="7.83203125" bestFit="1" customWidth="1"/>
    <col min="3519" max="3519" width="10.33203125" bestFit="1" customWidth="1"/>
    <col min="3520" max="3520" width="7.83203125" bestFit="1" customWidth="1"/>
    <col min="3521" max="3521" width="10.33203125" bestFit="1" customWidth="1"/>
    <col min="3522" max="3522" width="7.83203125" bestFit="1" customWidth="1"/>
    <col min="3523" max="3523" width="10.33203125" bestFit="1" customWidth="1"/>
    <col min="3524" max="3524" width="10.83203125" bestFit="1" customWidth="1"/>
    <col min="3525" max="3525" width="12.83203125" bestFit="1" customWidth="1"/>
    <col min="3526" max="3526" width="7.83203125" bestFit="1" customWidth="1"/>
    <col min="3527" max="3527" width="10.33203125" bestFit="1" customWidth="1"/>
    <col min="3528" max="3528" width="7.83203125" bestFit="1" customWidth="1"/>
    <col min="3529" max="3529" width="10.33203125" bestFit="1" customWidth="1"/>
    <col min="3530" max="3530" width="10.83203125" bestFit="1" customWidth="1"/>
    <col min="3531" max="3531" width="12.83203125" bestFit="1" customWidth="1"/>
    <col min="3532" max="3532" width="7.83203125" bestFit="1" customWidth="1"/>
    <col min="3533" max="3533" width="10.33203125" bestFit="1" customWidth="1"/>
    <col min="3534" max="3534" width="7.83203125" bestFit="1" customWidth="1"/>
    <col min="3535" max="3535" width="10.33203125" bestFit="1" customWidth="1"/>
    <col min="3536" max="3536" width="7.83203125" bestFit="1" customWidth="1"/>
    <col min="3537" max="3537" width="10.33203125" bestFit="1" customWidth="1"/>
    <col min="3538" max="3538" width="7.83203125" bestFit="1" customWidth="1"/>
    <col min="3539" max="3539" width="10.33203125" bestFit="1" customWidth="1"/>
    <col min="3540" max="3540" width="7.83203125" bestFit="1" customWidth="1"/>
    <col min="3541" max="3541" width="10.33203125" bestFit="1" customWidth="1"/>
    <col min="3542" max="3542" width="7.83203125" bestFit="1" customWidth="1"/>
    <col min="3543" max="3543" width="10.33203125" bestFit="1" customWidth="1"/>
    <col min="3544" max="3544" width="9.83203125" bestFit="1" customWidth="1"/>
    <col min="3545" max="3545" width="11.83203125" bestFit="1" customWidth="1"/>
    <col min="3546" max="3546" width="10.83203125" bestFit="1" customWidth="1"/>
    <col min="3547" max="3547" width="12.83203125" bestFit="1" customWidth="1"/>
    <col min="3548" max="3548" width="10.83203125" bestFit="1" customWidth="1"/>
    <col min="3549" max="3549" width="12.83203125" bestFit="1" customWidth="1"/>
    <col min="3550" max="3550" width="7.83203125" bestFit="1" customWidth="1"/>
    <col min="3551" max="3551" width="10.33203125" bestFit="1" customWidth="1"/>
    <col min="3552" max="3552" width="7.83203125" bestFit="1" customWidth="1"/>
    <col min="3553" max="3553" width="10.33203125" bestFit="1" customWidth="1"/>
    <col min="3554" max="3554" width="7.83203125" bestFit="1" customWidth="1"/>
    <col min="3555" max="3555" width="10.33203125" bestFit="1" customWidth="1"/>
    <col min="3556" max="3556" width="7.83203125" bestFit="1" customWidth="1"/>
    <col min="3557" max="3557" width="10.33203125" bestFit="1" customWidth="1"/>
    <col min="3558" max="3558" width="7.83203125" bestFit="1" customWidth="1"/>
    <col min="3559" max="3559" width="10.33203125" bestFit="1" customWidth="1"/>
    <col min="3560" max="3560" width="9.83203125" bestFit="1" customWidth="1"/>
    <col min="3561" max="3561" width="11.83203125" bestFit="1" customWidth="1"/>
    <col min="3562" max="3562" width="7.83203125" bestFit="1" customWidth="1"/>
    <col min="3563" max="3563" width="10.33203125" bestFit="1" customWidth="1"/>
    <col min="3564" max="3564" width="7.83203125" bestFit="1" customWidth="1"/>
    <col min="3565" max="3565" width="10.33203125" bestFit="1" customWidth="1"/>
    <col min="3566" max="3566" width="10.83203125" bestFit="1" customWidth="1"/>
    <col min="3567" max="3567" width="12.83203125" bestFit="1" customWidth="1"/>
    <col min="3568" max="3568" width="7.83203125" bestFit="1" customWidth="1"/>
    <col min="3569" max="3569" width="10.33203125" bestFit="1" customWidth="1"/>
    <col min="3570" max="3570" width="7.83203125" bestFit="1" customWidth="1"/>
    <col min="3571" max="3571" width="10.33203125" bestFit="1" customWidth="1"/>
    <col min="3572" max="3572" width="10.83203125" bestFit="1" customWidth="1"/>
    <col min="3573" max="3573" width="12.83203125" bestFit="1" customWidth="1"/>
    <col min="3574" max="3574" width="10.83203125" bestFit="1" customWidth="1"/>
    <col min="3575" max="3575" width="12.83203125" bestFit="1" customWidth="1"/>
    <col min="3576" max="3576" width="7.83203125" bestFit="1" customWidth="1"/>
    <col min="3577" max="3577" width="10.33203125" bestFit="1" customWidth="1"/>
    <col min="3578" max="3578" width="9.83203125" bestFit="1" customWidth="1"/>
    <col min="3579" max="3579" width="11.83203125" bestFit="1" customWidth="1"/>
    <col min="3580" max="3580" width="7.83203125" bestFit="1" customWidth="1"/>
    <col min="3581" max="3581" width="10.33203125" bestFit="1" customWidth="1"/>
    <col min="3582" max="3582" width="10.83203125" bestFit="1" customWidth="1"/>
    <col min="3583" max="3583" width="12.83203125" bestFit="1" customWidth="1"/>
    <col min="3584" max="3584" width="10.83203125" bestFit="1" customWidth="1"/>
    <col min="3585" max="3585" width="12.83203125" bestFit="1" customWidth="1"/>
    <col min="3586" max="3586" width="10.83203125" bestFit="1" customWidth="1"/>
    <col min="3587" max="3587" width="12.83203125" bestFit="1" customWidth="1"/>
    <col min="3588" max="3588" width="10.83203125" bestFit="1" customWidth="1"/>
    <col min="3589" max="3589" width="12.83203125" bestFit="1" customWidth="1"/>
    <col min="3590" max="3590" width="7.83203125" bestFit="1" customWidth="1"/>
    <col min="3591" max="3591" width="10.33203125" bestFit="1" customWidth="1"/>
    <col min="3592" max="3592" width="10.83203125" bestFit="1" customWidth="1"/>
    <col min="3593" max="3593" width="12.83203125" bestFit="1" customWidth="1"/>
    <col min="3594" max="3594" width="7.83203125" bestFit="1" customWidth="1"/>
    <col min="3595" max="3595" width="10.33203125" bestFit="1" customWidth="1"/>
    <col min="3596" max="3596" width="7.83203125" bestFit="1" customWidth="1"/>
    <col min="3597" max="3597" width="10.33203125" bestFit="1" customWidth="1"/>
    <col min="3598" max="3598" width="9.83203125" bestFit="1" customWidth="1"/>
    <col min="3599" max="3599" width="11.83203125" bestFit="1" customWidth="1"/>
    <col min="3600" max="3600" width="7.83203125" bestFit="1" customWidth="1"/>
    <col min="3601" max="3601" width="10.33203125" bestFit="1" customWidth="1"/>
    <col min="3602" max="3602" width="7.83203125" bestFit="1" customWidth="1"/>
    <col min="3603" max="3603" width="10.33203125" bestFit="1" customWidth="1"/>
    <col min="3604" max="3604" width="10.83203125" bestFit="1" customWidth="1"/>
    <col min="3605" max="3605" width="12.83203125" bestFit="1" customWidth="1"/>
    <col min="3606" max="3606" width="7.83203125" bestFit="1" customWidth="1"/>
    <col min="3607" max="3607" width="10.33203125" bestFit="1" customWidth="1"/>
    <col min="3608" max="3608" width="10.83203125" bestFit="1" customWidth="1"/>
    <col min="3609" max="3609" width="12.83203125" bestFit="1" customWidth="1"/>
    <col min="3610" max="3610" width="10.83203125" bestFit="1" customWidth="1"/>
    <col min="3611" max="3611" width="12.83203125" bestFit="1" customWidth="1"/>
    <col min="3612" max="3612" width="7.83203125" bestFit="1" customWidth="1"/>
    <col min="3613" max="3613" width="10.33203125" bestFit="1" customWidth="1"/>
    <col min="3614" max="3614" width="10.83203125" bestFit="1" customWidth="1"/>
    <col min="3615" max="3615" width="12.83203125" bestFit="1" customWidth="1"/>
    <col min="3616" max="3616" width="7.83203125" bestFit="1" customWidth="1"/>
    <col min="3617" max="3617" width="10.33203125" bestFit="1" customWidth="1"/>
    <col min="3618" max="3618" width="7.83203125" bestFit="1" customWidth="1"/>
    <col min="3619" max="3619" width="10.33203125" bestFit="1" customWidth="1"/>
    <col min="3620" max="3620" width="10.83203125" bestFit="1" customWidth="1"/>
    <col min="3621" max="3621" width="12.83203125" bestFit="1" customWidth="1"/>
    <col min="3622" max="3622" width="10.83203125" bestFit="1" customWidth="1"/>
    <col min="3623" max="3623" width="12.83203125" bestFit="1" customWidth="1"/>
    <col min="3624" max="3624" width="7.83203125" bestFit="1" customWidth="1"/>
    <col min="3625" max="3625" width="10.33203125" bestFit="1" customWidth="1"/>
    <col min="3626" max="3626" width="7.83203125" bestFit="1" customWidth="1"/>
    <col min="3627" max="3627" width="10.33203125" bestFit="1" customWidth="1"/>
    <col min="3628" max="3628" width="7.83203125" bestFit="1" customWidth="1"/>
    <col min="3629" max="3629" width="10.33203125" bestFit="1" customWidth="1"/>
    <col min="3630" max="3630" width="7.83203125" bestFit="1" customWidth="1"/>
    <col min="3631" max="3631" width="10.33203125" bestFit="1" customWidth="1"/>
    <col min="3632" max="3632" width="7.83203125" bestFit="1" customWidth="1"/>
    <col min="3633" max="3633" width="10.33203125" bestFit="1" customWidth="1"/>
    <col min="3634" max="3634" width="10.83203125" bestFit="1" customWidth="1"/>
    <col min="3635" max="3635" width="12.83203125" bestFit="1" customWidth="1"/>
    <col min="3636" max="3636" width="7.83203125" bestFit="1" customWidth="1"/>
    <col min="3637" max="3637" width="10.33203125" bestFit="1" customWidth="1"/>
    <col min="3638" max="3638" width="10.83203125" bestFit="1" customWidth="1"/>
    <col min="3639" max="3639" width="12.83203125" bestFit="1" customWidth="1"/>
    <col min="3640" max="3640" width="7.83203125" bestFit="1" customWidth="1"/>
    <col min="3641" max="3641" width="10.33203125" bestFit="1" customWidth="1"/>
    <col min="3642" max="3642" width="10.83203125" bestFit="1" customWidth="1"/>
    <col min="3643" max="3643" width="12.83203125" bestFit="1" customWidth="1"/>
    <col min="3644" max="3644" width="7.83203125" bestFit="1" customWidth="1"/>
    <col min="3645" max="3645" width="10.33203125" bestFit="1" customWidth="1"/>
    <col min="3646" max="3646" width="7.83203125" bestFit="1" customWidth="1"/>
    <col min="3647" max="3647" width="10.33203125" bestFit="1" customWidth="1"/>
    <col min="3648" max="3648" width="7.83203125" bestFit="1" customWidth="1"/>
    <col min="3649" max="3649" width="10.33203125" bestFit="1" customWidth="1"/>
    <col min="3650" max="3650" width="7.83203125" bestFit="1" customWidth="1"/>
    <col min="3651" max="3651" width="10.33203125" bestFit="1" customWidth="1"/>
    <col min="3652" max="3652" width="9.83203125" bestFit="1" customWidth="1"/>
    <col min="3653" max="3653" width="11.83203125" bestFit="1" customWidth="1"/>
    <col min="3654" max="3654" width="10.83203125" bestFit="1" customWidth="1"/>
    <col min="3655" max="3655" width="12.83203125" bestFit="1" customWidth="1"/>
    <col min="3656" max="3656" width="9.83203125" bestFit="1" customWidth="1"/>
    <col min="3657" max="3657" width="11.83203125" bestFit="1" customWidth="1"/>
    <col min="3658" max="3658" width="7.83203125" bestFit="1" customWidth="1"/>
    <col min="3659" max="3659" width="10.33203125" bestFit="1" customWidth="1"/>
    <col min="3660" max="3660" width="7.83203125" bestFit="1" customWidth="1"/>
    <col min="3661" max="3661" width="10.33203125" bestFit="1" customWidth="1"/>
    <col min="3662" max="3662" width="7.83203125" bestFit="1" customWidth="1"/>
    <col min="3663" max="3663" width="10.33203125" bestFit="1" customWidth="1"/>
    <col min="3664" max="3664" width="7.83203125" bestFit="1" customWidth="1"/>
    <col min="3665" max="3665" width="10.33203125" bestFit="1" customWidth="1"/>
    <col min="3666" max="3666" width="7.83203125" bestFit="1" customWidth="1"/>
    <col min="3667" max="3667" width="10.33203125" bestFit="1" customWidth="1"/>
    <col min="3668" max="3668" width="7.83203125" bestFit="1" customWidth="1"/>
    <col min="3669" max="3669" width="10.33203125" bestFit="1" customWidth="1"/>
    <col min="3670" max="3670" width="10.83203125" bestFit="1" customWidth="1"/>
    <col min="3671" max="3671" width="12.83203125" bestFit="1" customWidth="1"/>
    <col min="3672" max="3672" width="9.83203125" bestFit="1" customWidth="1"/>
    <col min="3673" max="3673" width="11.83203125" bestFit="1" customWidth="1"/>
    <col min="3674" max="3674" width="10.83203125" bestFit="1" customWidth="1"/>
    <col min="3675" max="3675" width="12.83203125" bestFit="1" customWidth="1"/>
    <col min="3676" max="3676" width="10.83203125" bestFit="1" customWidth="1"/>
    <col min="3677" max="3677" width="12.83203125" bestFit="1" customWidth="1"/>
    <col min="3678" max="3678" width="10.83203125" bestFit="1" customWidth="1"/>
    <col min="3679" max="3679" width="12.83203125" bestFit="1" customWidth="1"/>
    <col min="3680" max="3680" width="7.83203125" bestFit="1" customWidth="1"/>
    <col min="3681" max="3681" width="10.33203125" bestFit="1" customWidth="1"/>
    <col min="3682" max="3682" width="10.83203125" bestFit="1" customWidth="1"/>
    <col min="3683" max="3683" width="12.83203125" bestFit="1" customWidth="1"/>
    <col min="3684" max="3684" width="7.83203125" bestFit="1" customWidth="1"/>
    <col min="3685" max="3685" width="10.33203125" bestFit="1" customWidth="1"/>
    <col min="3686" max="3686" width="9.83203125" bestFit="1" customWidth="1"/>
    <col min="3687" max="3687" width="11.83203125" bestFit="1" customWidth="1"/>
    <col min="3688" max="3688" width="7.83203125" bestFit="1" customWidth="1"/>
    <col min="3689" max="3689" width="10.33203125" bestFit="1" customWidth="1"/>
    <col min="3690" max="3690" width="7.83203125" bestFit="1" customWidth="1"/>
    <col min="3691" max="3691" width="10.33203125" bestFit="1" customWidth="1"/>
    <col min="3692" max="3692" width="7.83203125" bestFit="1" customWidth="1"/>
    <col min="3693" max="3693" width="10.33203125" bestFit="1" customWidth="1"/>
    <col min="3694" max="3694" width="10.83203125" bestFit="1" customWidth="1"/>
    <col min="3695" max="3695" width="12.83203125" bestFit="1" customWidth="1"/>
    <col min="3696" max="3696" width="7.83203125" bestFit="1" customWidth="1"/>
    <col min="3697" max="3697" width="10.33203125" bestFit="1" customWidth="1"/>
    <col min="3698" max="3698" width="10.83203125" bestFit="1" customWidth="1"/>
    <col min="3699" max="3699" width="12.83203125" bestFit="1" customWidth="1"/>
    <col min="3700" max="3700" width="7.83203125" bestFit="1" customWidth="1"/>
    <col min="3701" max="3701" width="10.33203125" bestFit="1" customWidth="1"/>
    <col min="3702" max="3702" width="10.83203125" bestFit="1" customWidth="1"/>
    <col min="3703" max="3703" width="12.83203125" bestFit="1" customWidth="1"/>
    <col min="3704" max="3704" width="7.83203125" bestFit="1" customWidth="1"/>
    <col min="3705" max="3705" width="10.33203125" bestFit="1" customWidth="1"/>
    <col min="3706" max="3706" width="7.83203125" bestFit="1" customWidth="1"/>
    <col min="3707" max="3707" width="10.33203125" bestFit="1" customWidth="1"/>
    <col min="3708" max="3708" width="7.83203125" bestFit="1" customWidth="1"/>
    <col min="3709" max="3709" width="10.33203125" bestFit="1" customWidth="1"/>
    <col min="3710" max="3710" width="7.83203125" bestFit="1" customWidth="1"/>
    <col min="3711" max="3711" width="10.33203125" bestFit="1" customWidth="1"/>
    <col min="3712" max="3712" width="7.83203125" bestFit="1" customWidth="1"/>
    <col min="3713" max="3713" width="10.33203125" bestFit="1" customWidth="1"/>
    <col min="3714" max="3714" width="10.83203125" bestFit="1" customWidth="1"/>
    <col min="3715" max="3715" width="12.83203125" bestFit="1" customWidth="1"/>
    <col min="3716" max="3716" width="7.83203125" bestFit="1" customWidth="1"/>
    <col min="3717" max="3717" width="10.33203125" bestFit="1" customWidth="1"/>
    <col min="3718" max="3718" width="7.83203125" bestFit="1" customWidth="1"/>
    <col min="3719" max="3719" width="10.33203125" bestFit="1" customWidth="1"/>
    <col min="3720" max="3720" width="7.83203125" bestFit="1" customWidth="1"/>
    <col min="3721" max="3721" width="10.33203125" bestFit="1" customWidth="1"/>
    <col min="3722" max="3722" width="10.83203125" bestFit="1" customWidth="1"/>
    <col min="3723" max="3723" width="12.83203125" bestFit="1" customWidth="1"/>
    <col min="3724" max="3724" width="7.83203125" bestFit="1" customWidth="1"/>
    <col min="3725" max="3725" width="10.33203125" bestFit="1" customWidth="1"/>
    <col min="3726" max="3726" width="7.83203125" bestFit="1" customWidth="1"/>
    <col min="3727" max="3727" width="10.33203125" bestFit="1" customWidth="1"/>
    <col min="3728" max="3728" width="7.83203125" bestFit="1" customWidth="1"/>
    <col min="3729" max="3729" width="10.33203125" bestFit="1" customWidth="1"/>
    <col min="3730" max="3730" width="10.83203125" bestFit="1" customWidth="1"/>
    <col min="3731" max="3731" width="12.83203125" bestFit="1" customWidth="1"/>
    <col min="3732" max="3732" width="10.83203125" bestFit="1" customWidth="1"/>
    <col min="3733" max="3733" width="12.83203125" bestFit="1" customWidth="1"/>
    <col min="3734" max="3734" width="7.83203125" bestFit="1" customWidth="1"/>
    <col min="3735" max="3735" width="10.33203125" bestFit="1" customWidth="1"/>
    <col min="3736" max="3736" width="10.83203125" bestFit="1" customWidth="1"/>
    <col min="3737" max="3737" width="12.83203125" bestFit="1" customWidth="1"/>
    <col min="3738" max="3738" width="7.83203125" bestFit="1" customWidth="1"/>
    <col min="3739" max="3739" width="10.33203125" bestFit="1" customWidth="1"/>
    <col min="3740" max="3740" width="10.83203125" bestFit="1" customWidth="1"/>
    <col min="3741" max="3741" width="12.83203125" bestFit="1" customWidth="1"/>
    <col min="3742" max="3742" width="10.83203125" bestFit="1" customWidth="1"/>
    <col min="3743" max="3743" width="12.83203125" bestFit="1" customWidth="1"/>
    <col min="3744" max="3744" width="7.83203125" bestFit="1" customWidth="1"/>
    <col min="3745" max="3745" width="10.33203125" bestFit="1" customWidth="1"/>
    <col min="3746" max="3746" width="7.83203125" bestFit="1" customWidth="1"/>
    <col min="3747" max="3747" width="10.33203125" bestFit="1" customWidth="1"/>
    <col min="3748" max="3748" width="10.83203125" bestFit="1" customWidth="1"/>
    <col min="3749" max="3749" width="12.83203125" bestFit="1" customWidth="1"/>
    <col min="3750" max="3750" width="9.83203125" bestFit="1" customWidth="1"/>
    <col min="3751" max="3751" width="11.83203125" bestFit="1" customWidth="1"/>
    <col min="3752" max="3752" width="9.83203125" bestFit="1" customWidth="1"/>
    <col min="3753" max="3753" width="11.83203125" bestFit="1" customWidth="1"/>
    <col min="3754" max="3754" width="10.83203125" bestFit="1" customWidth="1"/>
    <col min="3755" max="3755" width="12.83203125" bestFit="1" customWidth="1"/>
    <col min="3756" max="3756" width="10.83203125" bestFit="1" customWidth="1"/>
    <col min="3757" max="3757" width="12.83203125" bestFit="1" customWidth="1"/>
    <col min="3758" max="3758" width="7.83203125" bestFit="1" customWidth="1"/>
    <col min="3759" max="3759" width="10.33203125" bestFit="1" customWidth="1"/>
    <col min="3760" max="3760" width="7.83203125" bestFit="1" customWidth="1"/>
    <col min="3761" max="3761" width="10.33203125" bestFit="1" customWidth="1"/>
    <col min="3762" max="3762" width="10.83203125" bestFit="1" customWidth="1"/>
    <col min="3763" max="3763" width="12.83203125" bestFit="1" customWidth="1"/>
    <col min="3764" max="3764" width="7.83203125" bestFit="1" customWidth="1"/>
    <col min="3765" max="3765" width="10.33203125" bestFit="1" customWidth="1"/>
    <col min="3766" max="3766" width="7.83203125" bestFit="1" customWidth="1"/>
    <col min="3767" max="3767" width="10.33203125" bestFit="1" customWidth="1"/>
    <col min="3768" max="3768" width="7.83203125" bestFit="1" customWidth="1"/>
    <col min="3769" max="3769" width="10.33203125" bestFit="1" customWidth="1"/>
    <col min="3770" max="3770" width="10.83203125" bestFit="1" customWidth="1"/>
    <col min="3771" max="3771" width="12.83203125" bestFit="1" customWidth="1"/>
    <col min="3772" max="3772" width="7.83203125" bestFit="1" customWidth="1"/>
    <col min="3773" max="3773" width="10.33203125" bestFit="1" customWidth="1"/>
    <col min="3774" max="3774" width="7.83203125" bestFit="1" customWidth="1"/>
    <col min="3775" max="3775" width="10.33203125" bestFit="1" customWidth="1"/>
    <col min="3776" max="3776" width="7.83203125" bestFit="1" customWidth="1"/>
    <col min="3777" max="3777" width="10.33203125" bestFit="1" customWidth="1"/>
    <col min="3778" max="3778" width="10.83203125" bestFit="1" customWidth="1"/>
    <col min="3779" max="3779" width="12.83203125" bestFit="1" customWidth="1"/>
    <col min="3780" max="3780" width="10.83203125" bestFit="1" customWidth="1"/>
    <col min="3781" max="3781" width="12.83203125" bestFit="1" customWidth="1"/>
    <col min="3782" max="3782" width="7.83203125" bestFit="1" customWidth="1"/>
    <col min="3783" max="3783" width="10.33203125" bestFit="1" customWidth="1"/>
    <col min="3784" max="3784" width="7.83203125" bestFit="1" customWidth="1"/>
    <col min="3785" max="3785" width="10.33203125" bestFit="1" customWidth="1"/>
    <col min="3786" max="3786" width="7.83203125" bestFit="1" customWidth="1"/>
    <col min="3787" max="3787" width="10.33203125" bestFit="1" customWidth="1"/>
    <col min="3788" max="3788" width="7.83203125" bestFit="1" customWidth="1"/>
    <col min="3789" max="3789" width="10.33203125" bestFit="1" customWidth="1"/>
    <col min="3790" max="3790" width="7.83203125" bestFit="1" customWidth="1"/>
    <col min="3791" max="3791" width="10.33203125" bestFit="1" customWidth="1"/>
    <col min="3792" max="3792" width="9.83203125" bestFit="1" customWidth="1"/>
    <col min="3793" max="3793" width="11.83203125" bestFit="1" customWidth="1"/>
    <col min="3794" max="3794" width="7.83203125" bestFit="1" customWidth="1"/>
    <col min="3795" max="3795" width="10.33203125" bestFit="1" customWidth="1"/>
    <col min="3796" max="3796" width="7.83203125" bestFit="1" customWidth="1"/>
    <col min="3797" max="3797" width="10.33203125" bestFit="1" customWidth="1"/>
    <col min="3798" max="3798" width="7.83203125" bestFit="1" customWidth="1"/>
    <col min="3799" max="3799" width="10.33203125" bestFit="1" customWidth="1"/>
    <col min="3800" max="3800" width="7.83203125" bestFit="1" customWidth="1"/>
    <col min="3801" max="3801" width="10.33203125" bestFit="1" customWidth="1"/>
    <col min="3802" max="3802" width="10.83203125" bestFit="1" customWidth="1"/>
    <col min="3803" max="3803" width="12.83203125" bestFit="1" customWidth="1"/>
    <col min="3804" max="3804" width="7.83203125" bestFit="1" customWidth="1"/>
    <col min="3805" max="3805" width="10.33203125" bestFit="1" customWidth="1"/>
    <col min="3806" max="3806" width="10.83203125" bestFit="1" customWidth="1"/>
    <col min="3807" max="3807" width="12.83203125" bestFit="1" customWidth="1"/>
    <col min="3808" max="3808" width="7.83203125" bestFit="1" customWidth="1"/>
    <col min="3809" max="3809" width="10.33203125" bestFit="1" customWidth="1"/>
    <col min="3810" max="3810" width="7.83203125" bestFit="1" customWidth="1"/>
    <col min="3811" max="3811" width="10.33203125" bestFit="1" customWidth="1"/>
    <col min="3812" max="3812" width="7.83203125" bestFit="1" customWidth="1"/>
    <col min="3813" max="3813" width="10.33203125" bestFit="1" customWidth="1"/>
    <col min="3814" max="3814" width="7.83203125" bestFit="1" customWidth="1"/>
    <col min="3815" max="3815" width="10.33203125" bestFit="1" customWidth="1"/>
    <col min="3816" max="3816" width="7.83203125" bestFit="1" customWidth="1"/>
    <col min="3817" max="3817" width="10.33203125" bestFit="1" customWidth="1"/>
    <col min="3818" max="3818" width="7.83203125" bestFit="1" customWidth="1"/>
    <col min="3819" max="3819" width="10.33203125" bestFit="1" customWidth="1"/>
    <col min="3820" max="3820" width="7.83203125" bestFit="1" customWidth="1"/>
    <col min="3821" max="3821" width="10.33203125" bestFit="1" customWidth="1"/>
    <col min="3822" max="3822" width="7.83203125" bestFit="1" customWidth="1"/>
    <col min="3823" max="3823" width="10.33203125" bestFit="1" customWidth="1"/>
    <col min="3824" max="3824" width="7.83203125" bestFit="1" customWidth="1"/>
    <col min="3825" max="3825" width="10.33203125" bestFit="1" customWidth="1"/>
    <col min="3826" max="3826" width="7.83203125" bestFit="1" customWidth="1"/>
    <col min="3827" max="3827" width="10.33203125" bestFit="1" customWidth="1"/>
    <col min="3828" max="3828" width="10.83203125" bestFit="1" customWidth="1"/>
    <col min="3829" max="3829" width="12.83203125" bestFit="1" customWidth="1"/>
    <col min="3830" max="3830" width="10.83203125" bestFit="1" customWidth="1"/>
    <col min="3831" max="3831" width="12.83203125" bestFit="1" customWidth="1"/>
    <col min="3832" max="3832" width="7.83203125" bestFit="1" customWidth="1"/>
    <col min="3833" max="3833" width="10.33203125" bestFit="1" customWidth="1"/>
    <col min="3834" max="3834" width="7.83203125" bestFit="1" customWidth="1"/>
    <col min="3835" max="3835" width="10.33203125" bestFit="1" customWidth="1"/>
    <col min="3836" max="3836" width="7.83203125" bestFit="1" customWidth="1"/>
    <col min="3837" max="3837" width="10.33203125" bestFit="1" customWidth="1"/>
    <col min="3838" max="3838" width="9.83203125" bestFit="1" customWidth="1"/>
    <col min="3839" max="3839" width="11.83203125" bestFit="1" customWidth="1"/>
    <col min="3840" max="3840" width="7.83203125" bestFit="1" customWidth="1"/>
    <col min="3841" max="3841" width="10.33203125" bestFit="1" customWidth="1"/>
    <col min="3842" max="3842" width="10.83203125" bestFit="1" customWidth="1"/>
    <col min="3843" max="3843" width="12.83203125" bestFit="1" customWidth="1"/>
    <col min="3844" max="3844" width="7.83203125" bestFit="1" customWidth="1"/>
    <col min="3845" max="3845" width="10.33203125" bestFit="1" customWidth="1"/>
    <col min="3846" max="3846" width="7.83203125" bestFit="1" customWidth="1"/>
    <col min="3847" max="3847" width="10.33203125" bestFit="1" customWidth="1"/>
    <col min="3848" max="3848" width="7.83203125" bestFit="1" customWidth="1"/>
    <col min="3849" max="3849" width="10.33203125" bestFit="1" customWidth="1"/>
    <col min="3850" max="3850" width="7.83203125" bestFit="1" customWidth="1"/>
    <col min="3851" max="3851" width="10.33203125" bestFit="1" customWidth="1"/>
    <col min="3852" max="3852" width="7.83203125" bestFit="1" customWidth="1"/>
    <col min="3853" max="3853" width="10.33203125" bestFit="1" customWidth="1"/>
    <col min="3854" max="3854" width="7.83203125" bestFit="1" customWidth="1"/>
    <col min="3855" max="3855" width="10.33203125" bestFit="1" customWidth="1"/>
    <col min="3856" max="3856" width="7.83203125" bestFit="1" customWidth="1"/>
    <col min="3857" max="3857" width="10.33203125" bestFit="1" customWidth="1"/>
    <col min="3858" max="3858" width="10.83203125" bestFit="1" customWidth="1"/>
    <col min="3859" max="3859" width="12.83203125" bestFit="1" customWidth="1"/>
    <col min="3860" max="3860" width="10.83203125" bestFit="1" customWidth="1"/>
    <col min="3861" max="3861" width="12.83203125" bestFit="1" customWidth="1"/>
    <col min="3862" max="3862" width="7.83203125" bestFit="1" customWidth="1"/>
    <col min="3863" max="3863" width="10.33203125" bestFit="1" customWidth="1"/>
    <col min="3864" max="3864" width="10.83203125" bestFit="1" customWidth="1"/>
    <col min="3865" max="3865" width="12.83203125" bestFit="1" customWidth="1"/>
    <col min="3866" max="3866" width="7.83203125" bestFit="1" customWidth="1"/>
    <col min="3867" max="3867" width="10.33203125" bestFit="1" customWidth="1"/>
    <col min="3868" max="3868" width="7.83203125" bestFit="1" customWidth="1"/>
    <col min="3869" max="3869" width="10.33203125" bestFit="1" customWidth="1"/>
    <col min="3870" max="3870" width="7.83203125" bestFit="1" customWidth="1"/>
    <col min="3871" max="3871" width="10.33203125" bestFit="1" customWidth="1"/>
    <col min="3872" max="3872" width="7.83203125" bestFit="1" customWidth="1"/>
    <col min="3873" max="3873" width="10.33203125" bestFit="1" customWidth="1"/>
    <col min="3874" max="3874" width="7.83203125" bestFit="1" customWidth="1"/>
    <col min="3875" max="3875" width="10.33203125" bestFit="1" customWidth="1"/>
    <col min="3876" max="3876" width="7.83203125" bestFit="1" customWidth="1"/>
    <col min="3877" max="3877" width="10.33203125" bestFit="1" customWidth="1"/>
    <col min="3878" max="3878" width="9.83203125" bestFit="1" customWidth="1"/>
    <col min="3879" max="3879" width="11.83203125" bestFit="1" customWidth="1"/>
    <col min="3880" max="3880" width="7.83203125" bestFit="1" customWidth="1"/>
    <col min="3881" max="3881" width="10.33203125" bestFit="1" customWidth="1"/>
    <col min="3882" max="3882" width="7.83203125" bestFit="1" customWidth="1"/>
    <col min="3883" max="3883" width="10.33203125" bestFit="1" customWidth="1"/>
    <col min="3884" max="3884" width="9.83203125" bestFit="1" customWidth="1"/>
    <col min="3885" max="3885" width="11.83203125" bestFit="1" customWidth="1"/>
    <col min="3886" max="3886" width="10.83203125" bestFit="1" customWidth="1"/>
    <col min="3887" max="3887" width="12.83203125" bestFit="1" customWidth="1"/>
    <col min="3888" max="3888" width="7.83203125" bestFit="1" customWidth="1"/>
    <col min="3889" max="3889" width="10.33203125" bestFit="1" customWidth="1"/>
    <col min="3890" max="3890" width="10.83203125" bestFit="1" customWidth="1"/>
    <col min="3891" max="3891" width="12.83203125" bestFit="1" customWidth="1"/>
    <col min="3892" max="3892" width="7.83203125" bestFit="1" customWidth="1"/>
    <col min="3893" max="3893" width="10.33203125" bestFit="1" customWidth="1"/>
    <col min="3894" max="3894" width="10.83203125" bestFit="1" customWidth="1"/>
    <col min="3895" max="3895" width="12.83203125" bestFit="1" customWidth="1"/>
    <col min="3896" max="3896" width="10.83203125" bestFit="1" customWidth="1"/>
    <col min="3897" max="3897" width="12.83203125" bestFit="1" customWidth="1"/>
    <col min="3898" max="3898" width="7.83203125" bestFit="1" customWidth="1"/>
    <col min="3899" max="3899" width="10.33203125" bestFit="1" customWidth="1"/>
    <col min="3900" max="3900" width="7.83203125" bestFit="1" customWidth="1"/>
    <col min="3901" max="3901" width="10.33203125" bestFit="1" customWidth="1"/>
    <col min="3902" max="3902" width="7.83203125" bestFit="1" customWidth="1"/>
    <col min="3903" max="3903" width="10.33203125" bestFit="1" customWidth="1"/>
    <col min="3904" max="3904" width="7.83203125" bestFit="1" customWidth="1"/>
    <col min="3905" max="3905" width="10.33203125" bestFit="1" customWidth="1"/>
    <col min="3906" max="3906" width="10.83203125" bestFit="1" customWidth="1"/>
    <col min="3907" max="3907" width="12.83203125" bestFit="1" customWidth="1"/>
    <col min="3908" max="3908" width="7.83203125" bestFit="1" customWidth="1"/>
    <col min="3909" max="3909" width="10.33203125" bestFit="1" customWidth="1"/>
    <col min="3910" max="3910" width="10.83203125" bestFit="1" customWidth="1"/>
    <col min="3911" max="3911" width="12.83203125" bestFit="1" customWidth="1"/>
    <col min="3912" max="3912" width="7.83203125" bestFit="1" customWidth="1"/>
    <col min="3913" max="3913" width="10.33203125" bestFit="1" customWidth="1"/>
    <col min="3914" max="3914" width="7.83203125" bestFit="1" customWidth="1"/>
    <col min="3915" max="3915" width="10.33203125" bestFit="1" customWidth="1"/>
    <col min="3916" max="3916" width="9.83203125" bestFit="1" customWidth="1"/>
    <col min="3917" max="3917" width="11.83203125" bestFit="1" customWidth="1"/>
    <col min="3918" max="3918" width="7.83203125" bestFit="1" customWidth="1"/>
    <col min="3919" max="3919" width="10.33203125" bestFit="1" customWidth="1"/>
    <col min="3920" max="3920" width="10.83203125" bestFit="1" customWidth="1"/>
    <col min="3921" max="3921" width="12.83203125" bestFit="1" customWidth="1"/>
    <col min="3922" max="3922" width="9.83203125" bestFit="1" customWidth="1"/>
    <col min="3923" max="3923" width="11.83203125" bestFit="1" customWidth="1"/>
    <col min="3924" max="3924" width="7.83203125" bestFit="1" customWidth="1"/>
    <col min="3925" max="3925" width="10.33203125" bestFit="1" customWidth="1"/>
    <col min="3926" max="3926" width="10.83203125" bestFit="1" customWidth="1"/>
    <col min="3927" max="3927" width="12.83203125" bestFit="1" customWidth="1"/>
    <col min="3928" max="3928" width="7.83203125" bestFit="1" customWidth="1"/>
    <col min="3929" max="3929" width="10.33203125" bestFit="1" customWidth="1"/>
    <col min="3930" max="3930" width="7.83203125" bestFit="1" customWidth="1"/>
    <col min="3931" max="3931" width="10.33203125" bestFit="1" customWidth="1"/>
    <col min="3932" max="3932" width="7.83203125" bestFit="1" customWidth="1"/>
    <col min="3933" max="3933" width="10.33203125" bestFit="1" customWidth="1"/>
    <col min="3934" max="3934" width="7.83203125" bestFit="1" customWidth="1"/>
    <col min="3935" max="3935" width="10.33203125" bestFit="1" customWidth="1"/>
    <col min="3936" max="3936" width="7.83203125" bestFit="1" customWidth="1"/>
    <col min="3937" max="3937" width="10.33203125" bestFit="1" customWidth="1"/>
    <col min="3938" max="3938" width="10.83203125" bestFit="1" customWidth="1"/>
    <col min="3939" max="3939" width="12.83203125" bestFit="1" customWidth="1"/>
    <col min="3940" max="3940" width="10.83203125" bestFit="1" customWidth="1"/>
    <col min="3941" max="3941" width="12.83203125" bestFit="1" customWidth="1"/>
    <col min="3942" max="3942" width="9.83203125" bestFit="1" customWidth="1"/>
    <col min="3943" max="3943" width="11.83203125" bestFit="1" customWidth="1"/>
    <col min="3944" max="3944" width="10.83203125" bestFit="1" customWidth="1"/>
    <col min="3945" max="3945" width="12.83203125" bestFit="1" customWidth="1"/>
    <col min="3946" max="3946" width="10.83203125" bestFit="1" customWidth="1"/>
    <col min="3947" max="3947" width="12.83203125" bestFit="1" customWidth="1"/>
    <col min="3948" max="3948" width="8.83203125" bestFit="1" customWidth="1"/>
    <col min="3949" max="3949" width="11.33203125" bestFit="1" customWidth="1"/>
    <col min="3950" max="3950" width="11.83203125" bestFit="1" customWidth="1"/>
    <col min="3951" max="3951" width="13.83203125" bestFit="1" customWidth="1"/>
    <col min="3952" max="3952" width="11.83203125" bestFit="1" customWidth="1"/>
    <col min="3953" max="3953" width="13.83203125" bestFit="1" customWidth="1"/>
    <col min="3954" max="3954" width="8.83203125" bestFit="1" customWidth="1"/>
    <col min="3955" max="3955" width="11.33203125" bestFit="1" customWidth="1"/>
    <col min="3956" max="3956" width="8.83203125" bestFit="1" customWidth="1"/>
    <col min="3957" max="3957" width="11.33203125" bestFit="1" customWidth="1"/>
    <col min="3958" max="3958" width="10.83203125" bestFit="1" customWidth="1"/>
    <col min="3959" max="3959" width="12.83203125" bestFit="1" customWidth="1"/>
    <col min="3960" max="3960" width="8.83203125" bestFit="1" customWidth="1"/>
    <col min="3961" max="3961" width="11.33203125" bestFit="1" customWidth="1"/>
    <col min="3962" max="3962" width="11.83203125" bestFit="1" customWidth="1"/>
    <col min="3963" max="3963" width="13.83203125" bestFit="1" customWidth="1"/>
    <col min="3964" max="3964" width="11.83203125" bestFit="1" customWidth="1"/>
    <col min="3965" max="3965" width="13.83203125" bestFit="1" customWidth="1"/>
    <col min="3966" max="3966" width="11.83203125" bestFit="1" customWidth="1"/>
    <col min="3967" max="3967" width="13.83203125" bestFit="1" customWidth="1"/>
    <col min="3968" max="3968" width="11.83203125" bestFit="1" customWidth="1"/>
    <col min="3969" max="3969" width="13.83203125" bestFit="1" customWidth="1"/>
    <col min="3970" max="3970" width="11.83203125" bestFit="1" customWidth="1"/>
    <col min="3971" max="3971" width="13.83203125" bestFit="1" customWidth="1"/>
    <col min="3972" max="3972" width="11.83203125" bestFit="1" customWidth="1"/>
    <col min="3973" max="3973" width="13.83203125" bestFit="1" customWidth="1"/>
    <col min="3974" max="3974" width="8.83203125" bestFit="1" customWidth="1"/>
    <col min="3975" max="3975" width="11.33203125" bestFit="1" customWidth="1"/>
    <col min="3976" max="3976" width="8.83203125" bestFit="1" customWidth="1"/>
    <col min="3977" max="3977" width="11.33203125" bestFit="1" customWidth="1"/>
    <col min="3978" max="3978" width="10.83203125" bestFit="1" customWidth="1"/>
    <col min="3979" max="3979" width="12.83203125" bestFit="1" customWidth="1"/>
    <col min="3980" max="3980" width="8.83203125" bestFit="1" customWidth="1"/>
    <col min="3981" max="3981" width="11.33203125" bestFit="1" customWidth="1"/>
    <col min="3982" max="3982" width="11.83203125" bestFit="1" customWidth="1"/>
    <col min="3983" max="3983" width="13.83203125" bestFit="1" customWidth="1"/>
    <col min="3984" max="3984" width="8.83203125" bestFit="1" customWidth="1"/>
    <col min="3985" max="3985" width="11.33203125" bestFit="1" customWidth="1"/>
    <col min="3986" max="3986" width="11.83203125" bestFit="1" customWidth="1"/>
    <col min="3987" max="3987" width="13.83203125" bestFit="1" customWidth="1"/>
    <col min="3988" max="3988" width="8.83203125" bestFit="1" customWidth="1"/>
    <col min="3989" max="3989" width="11.33203125" bestFit="1" customWidth="1"/>
    <col min="3990" max="3990" width="8.83203125" bestFit="1" customWidth="1"/>
    <col min="3991" max="3991" width="11.33203125" bestFit="1" customWidth="1"/>
    <col min="3992" max="3992" width="11.83203125" bestFit="1" customWidth="1"/>
    <col min="3993" max="3993" width="13.83203125" bestFit="1" customWidth="1"/>
    <col min="3994" max="3994" width="11.83203125" bestFit="1" customWidth="1"/>
    <col min="3995" max="3995" width="13.83203125" bestFit="1" customWidth="1"/>
    <col min="3996" max="3996" width="11.83203125" bestFit="1" customWidth="1"/>
    <col min="3997" max="3997" width="13.83203125" bestFit="1" customWidth="1"/>
    <col min="3998" max="3998" width="11.83203125" bestFit="1" customWidth="1"/>
    <col min="3999" max="3999" width="13.83203125" bestFit="1" customWidth="1"/>
    <col min="4000" max="4000" width="8.83203125" bestFit="1" customWidth="1"/>
    <col min="4001" max="4001" width="11.33203125" bestFit="1" customWidth="1"/>
    <col min="4002" max="4002" width="8.83203125" bestFit="1" customWidth="1"/>
    <col min="4003" max="4003" width="11.33203125" bestFit="1" customWidth="1"/>
    <col min="4004" max="4004" width="10.83203125" bestFit="1" customWidth="1"/>
    <col min="4005" max="4005" width="12.83203125" bestFit="1" customWidth="1"/>
    <col min="4006" max="4006" width="8.83203125" bestFit="1" customWidth="1"/>
    <col min="4007" max="4007" width="11.33203125" bestFit="1" customWidth="1"/>
    <col min="4008" max="4008" width="8.83203125" bestFit="1" customWidth="1"/>
    <col min="4009" max="4009" width="11.33203125" bestFit="1" customWidth="1"/>
    <col min="4010" max="4010" width="11.83203125" bestFit="1" customWidth="1"/>
    <col min="4011" max="4011" width="13.83203125" bestFit="1" customWidth="1"/>
    <col min="4012" max="4012" width="10.83203125" bestFit="1" customWidth="1"/>
    <col min="4013" max="4013" width="12.83203125" bestFit="1" customWidth="1"/>
    <col min="4014" max="4014" width="11.83203125" bestFit="1" customWidth="1"/>
    <col min="4015" max="4015" width="13.83203125" bestFit="1" customWidth="1"/>
    <col min="4016" max="4016" width="10.83203125" bestFit="1" customWidth="1"/>
    <col min="4017" max="4017" width="12.83203125" bestFit="1" customWidth="1"/>
    <col min="4018" max="4018" width="11.83203125" bestFit="1" customWidth="1"/>
    <col min="4019" max="4019" width="13.83203125" bestFit="1" customWidth="1"/>
    <col min="4020" max="4020" width="8.83203125" bestFit="1" customWidth="1"/>
    <col min="4021" max="4021" width="11.33203125" bestFit="1" customWidth="1"/>
    <col min="4022" max="4022" width="8.83203125" bestFit="1" customWidth="1"/>
    <col min="4023" max="4023" width="11.33203125" bestFit="1" customWidth="1"/>
    <col min="4024" max="4024" width="8.83203125" bestFit="1" customWidth="1"/>
    <col min="4025" max="4025" width="11.33203125" bestFit="1" customWidth="1"/>
    <col min="4026" max="4026" width="8.83203125" bestFit="1" customWidth="1"/>
    <col min="4027" max="4027" width="11.33203125" bestFit="1" customWidth="1"/>
    <col min="4028" max="4028" width="8.83203125" bestFit="1" customWidth="1"/>
    <col min="4029" max="4029" width="11.33203125" bestFit="1" customWidth="1"/>
    <col min="4030" max="4030" width="8.83203125" bestFit="1" customWidth="1"/>
    <col min="4031" max="4031" width="11.33203125" bestFit="1" customWidth="1"/>
    <col min="4032" max="4032" width="11.83203125" bestFit="1" customWidth="1"/>
    <col min="4033" max="4033" width="13.83203125" bestFit="1" customWidth="1"/>
    <col min="4034" max="4034" width="10.83203125" bestFit="1" customWidth="1"/>
    <col min="4035" max="4035" width="12.83203125" bestFit="1" customWidth="1"/>
    <col min="4036" max="4036" width="8.83203125" bestFit="1" customWidth="1"/>
    <col min="4037" max="4037" width="11.33203125" bestFit="1" customWidth="1"/>
    <col min="4038" max="4038" width="10.83203125" bestFit="1" customWidth="1"/>
    <col min="4039" max="4039" width="12.83203125" bestFit="1" customWidth="1"/>
    <col min="4040" max="4040" width="11.83203125" bestFit="1" customWidth="1"/>
    <col min="4041" max="4041" width="13.83203125" bestFit="1" customWidth="1"/>
    <col min="4042" max="4042" width="11.83203125" bestFit="1" customWidth="1"/>
    <col min="4043" max="4043" width="13.83203125" bestFit="1" customWidth="1"/>
    <col min="4044" max="4044" width="8.83203125" bestFit="1" customWidth="1"/>
    <col min="4045" max="4045" width="11.33203125" bestFit="1" customWidth="1"/>
    <col min="4046" max="4046" width="11.83203125" bestFit="1" customWidth="1"/>
    <col min="4047" max="4047" width="13.83203125" bestFit="1" customWidth="1"/>
    <col min="4048" max="4048" width="11.83203125" bestFit="1" customWidth="1"/>
    <col min="4049" max="4049" width="13.83203125" bestFit="1" customWidth="1"/>
    <col min="4050" max="4050" width="10.83203125" bestFit="1" customWidth="1"/>
    <col min="4051" max="4051" width="12.83203125" bestFit="1" customWidth="1"/>
    <col min="4052" max="4052" width="11.83203125" bestFit="1" customWidth="1"/>
    <col min="4053" max="4053" width="13.83203125" bestFit="1" customWidth="1"/>
    <col min="4054" max="4054" width="11.83203125" bestFit="1" customWidth="1"/>
    <col min="4055" max="4055" width="13.83203125" bestFit="1" customWidth="1"/>
    <col min="4056" max="4056" width="8.83203125" bestFit="1" customWidth="1"/>
    <col min="4057" max="4057" width="11.33203125" bestFit="1" customWidth="1"/>
    <col min="4058" max="4058" width="11.83203125" bestFit="1" customWidth="1"/>
    <col min="4059" max="4059" width="13.83203125" bestFit="1" customWidth="1"/>
    <col min="4060" max="4060" width="11.83203125" bestFit="1" customWidth="1"/>
    <col min="4061" max="4061" width="13.83203125" bestFit="1" customWidth="1"/>
    <col min="4062" max="4062" width="11.83203125" bestFit="1" customWidth="1"/>
    <col min="4063" max="4063" width="13.83203125" bestFit="1" customWidth="1"/>
    <col min="4064" max="4064" width="11.83203125" bestFit="1" customWidth="1"/>
    <col min="4065" max="4065" width="13.83203125" bestFit="1" customWidth="1"/>
    <col min="4066" max="4066" width="8.83203125" bestFit="1" customWidth="1"/>
    <col min="4067" max="4067" width="11.33203125" bestFit="1" customWidth="1"/>
    <col min="4068" max="4068" width="8.83203125" bestFit="1" customWidth="1"/>
    <col min="4069" max="4069" width="11.33203125" bestFit="1" customWidth="1"/>
    <col min="4070" max="4070" width="12.83203125" bestFit="1" customWidth="1"/>
    <col min="4071" max="4071" width="14.83203125" bestFit="1" customWidth="1"/>
    <col min="4072" max="4072" width="12.83203125" bestFit="1" customWidth="1"/>
    <col min="4073" max="4073" width="14.83203125" bestFit="1" customWidth="1"/>
    <col min="4074" max="4074" width="12.83203125" bestFit="1" customWidth="1"/>
    <col min="4075" max="4075" width="14.83203125" bestFit="1" customWidth="1"/>
    <col min="4076" max="4076" width="12.1640625" bestFit="1" customWidth="1"/>
    <col min="4077" max="4107" width="75" bestFit="1" customWidth="1"/>
    <col min="4108" max="4109" width="10" bestFit="1" customWidth="1"/>
  </cols>
  <sheetData>
    <row r="1" spans="1:6" x14ac:dyDescent="0.2">
      <c r="A1" s="9" t="s">
        <v>8264</v>
      </c>
      <c r="B1" t="s">
        <v>8306</v>
      </c>
    </row>
    <row r="2" spans="1:6" x14ac:dyDescent="0.2">
      <c r="A2" s="9" t="s">
        <v>8352</v>
      </c>
      <c r="B2" t="s">
        <v>8280</v>
      </c>
    </row>
    <row r="3" spans="1:6" x14ac:dyDescent="0.2">
      <c r="A3"/>
    </row>
    <row r="4" spans="1:6" x14ac:dyDescent="0.2">
      <c r="A4" s="9" t="s">
        <v>8287</v>
      </c>
      <c r="B4" s="9" t="s">
        <v>8265</v>
      </c>
    </row>
    <row r="5" spans="1:6" ht="31" customHeight="1" x14ac:dyDescent="0.2">
      <c r="A5" s="9" t="s">
        <v>8267</v>
      </c>
      <c r="B5" t="s">
        <v>8219</v>
      </c>
      <c r="C5" t="s">
        <v>8220</v>
      </c>
      <c r="D5" t="s">
        <v>8221</v>
      </c>
      <c r="E5" t="s">
        <v>8218</v>
      </c>
      <c r="F5" t="s">
        <v>8266</v>
      </c>
    </row>
    <row r="6" spans="1:6" x14ac:dyDescent="0.2">
      <c r="A6" s="10" t="s">
        <v>8274</v>
      </c>
      <c r="B6" s="11">
        <v>7</v>
      </c>
      <c r="C6" s="11">
        <v>33</v>
      </c>
      <c r="D6" s="11">
        <v>2</v>
      </c>
      <c r="E6" s="11">
        <v>56</v>
      </c>
      <c r="F6" s="11">
        <v>98</v>
      </c>
    </row>
    <row r="7" spans="1:6" x14ac:dyDescent="0.2">
      <c r="A7" s="10" t="s">
        <v>8275</v>
      </c>
      <c r="B7" s="11">
        <v>3</v>
      </c>
      <c r="C7" s="11">
        <v>39</v>
      </c>
      <c r="D7" s="11">
        <v>8</v>
      </c>
      <c r="E7" s="11">
        <v>71</v>
      </c>
      <c r="F7" s="11">
        <v>121</v>
      </c>
    </row>
    <row r="8" spans="1:6" x14ac:dyDescent="0.2">
      <c r="A8" s="10" t="s">
        <v>8276</v>
      </c>
      <c r="B8" s="11">
        <v>3</v>
      </c>
      <c r="C8" s="11">
        <v>33</v>
      </c>
      <c r="D8" s="11">
        <v>14</v>
      </c>
      <c r="E8" s="11">
        <v>56</v>
      </c>
      <c r="F8" s="11">
        <v>106</v>
      </c>
    </row>
    <row r="9" spans="1:6" x14ac:dyDescent="0.2">
      <c r="A9" s="10" t="s">
        <v>8277</v>
      </c>
      <c r="B9" s="11">
        <v>2</v>
      </c>
      <c r="C9" s="11">
        <v>40</v>
      </c>
      <c r="D9" s="11"/>
      <c r="E9" s="11">
        <v>71</v>
      </c>
      <c r="F9" s="11">
        <v>113</v>
      </c>
    </row>
    <row r="10" spans="1:6" x14ac:dyDescent="0.2">
      <c r="A10" s="10" t="s">
        <v>8268</v>
      </c>
      <c r="B10" s="11">
        <v>3</v>
      </c>
      <c r="C10" s="11">
        <v>52</v>
      </c>
      <c r="D10" s="11"/>
      <c r="E10" s="11">
        <v>111</v>
      </c>
      <c r="F10" s="11">
        <v>166</v>
      </c>
    </row>
    <row r="11" spans="1:6" x14ac:dyDescent="0.2">
      <c r="A11" s="10" t="s">
        <v>8278</v>
      </c>
      <c r="B11" s="11">
        <v>4</v>
      </c>
      <c r="C11" s="11">
        <v>49</v>
      </c>
      <c r="D11" s="11"/>
      <c r="E11" s="11">
        <v>100</v>
      </c>
      <c r="F11" s="11">
        <v>153</v>
      </c>
    </row>
    <row r="12" spans="1:6" x14ac:dyDescent="0.2">
      <c r="A12" s="10" t="s">
        <v>8269</v>
      </c>
      <c r="B12" s="11">
        <v>1</v>
      </c>
      <c r="C12" s="11">
        <v>50</v>
      </c>
      <c r="D12" s="11"/>
      <c r="E12" s="11">
        <v>87</v>
      </c>
      <c r="F12" s="11">
        <v>138</v>
      </c>
    </row>
    <row r="13" spans="1:6" x14ac:dyDescent="0.2">
      <c r="A13" s="10" t="s">
        <v>8270</v>
      </c>
      <c r="B13" s="11">
        <v>4</v>
      </c>
      <c r="C13" s="11">
        <v>47</v>
      </c>
      <c r="D13" s="11"/>
      <c r="E13" s="11">
        <v>72</v>
      </c>
      <c r="F13" s="11">
        <v>123</v>
      </c>
    </row>
    <row r="14" spans="1:6" x14ac:dyDescent="0.2">
      <c r="A14" s="10" t="s">
        <v>8271</v>
      </c>
      <c r="B14" s="11">
        <v>4</v>
      </c>
      <c r="C14" s="11">
        <v>34</v>
      </c>
      <c r="D14" s="11"/>
      <c r="E14" s="11">
        <v>59</v>
      </c>
      <c r="F14" s="11">
        <v>97</v>
      </c>
    </row>
    <row r="15" spans="1:6" x14ac:dyDescent="0.2">
      <c r="A15" s="10" t="s">
        <v>8272</v>
      </c>
      <c r="B15" s="11"/>
      <c r="C15" s="11">
        <v>50</v>
      </c>
      <c r="D15" s="11"/>
      <c r="E15" s="11">
        <v>65</v>
      </c>
      <c r="F15" s="11">
        <v>115</v>
      </c>
    </row>
    <row r="16" spans="1:6" x14ac:dyDescent="0.2">
      <c r="A16" s="10" t="s">
        <v>8273</v>
      </c>
      <c r="B16" s="11">
        <v>3</v>
      </c>
      <c r="C16" s="11">
        <v>31</v>
      </c>
      <c r="D16" s="11"/>
      <c r="E16" s="11">
        <v>54</v>
      </c>
      <c r="F16" s="11">
        <v>88</v>
      </c>
    </row>
    <row r="17" spans="1:6" x14ac:dyDescent="0.2">
      <c r="A17" s="10" t="s">
        <v>8279</v>
      </c>
      <c r="B17" s="11">
        <v>3</v>
      </c>
      <c r="C17" s="11">
        <v>35</v>
      </c>
      <c r="D17" s="11"/>
      <c r="E17" s="11">
        <v>37</v>
      </c>
      <c r="F17" s="11">
        <v>75</v>
      </c>
    </row>
    <row r="18" spans="1:6" x14ac:dyDescent="0.2">
      <c r="A18" s="10" t="s">
        <v>8266</v>
      </c>
      <c r="B18" s="11">
        <v>37</v>
      </c>
      <c r="C18" s="11">
        <v>493</v>
      </c>
      <c r="D18" s="11">
        <v>24</v>
      </c>
      <c r="E18" s="11">
        <v>839</v>
      </c>
      <c r="F18" s="11">
        <v>1393</v>
      </c>
    </row>
    <row r="19" spans="1:6" x14ac:dyDescent="0.2">
      <c r="A19"/>
    </row>
    <row r="20" spans="1:6" x14ac:dyDescent="0.2">
      <c r="A20"/>
    </row>
    <row r="21" spans="1:6" x14ac:dyDescent="0.2">
      <c r="A21"/>
    </row>
    <row r="22" spans="1:6" x14ac:dyDescent="0.2">
      <c r="A22"/>
    </row>
    <row r="23" spans="1:6" x14ac:dyDescent="0.2">
      <c r="A23"/>
    </row>
    <row r="24" spans="1:6" x14ac:dyDescent="0.2">
      <c r="A24"/>
    </row>
    <row r="25" spans="1:6" x14ac:dyDescent="0.2">
      <c r="A25"/>
    </row>
    <row r="26" spans="1:6" x14ac:dyDescent="0.2">
      <c r="A26"/>
    </row>
    <row r="27" spans="1:6" x14ac:dyDescent="0.2">
      <c r="A27"/>
    </row>
    <row r="28" spans="1:6" x14ac:dyDescent="0.2">
      <c r="A28"/>
    </row>
    <row r="29" spans="1:6" x14ac:dyDescent="0.2">
      <c r="A29"/>
    </row>
    <row r="30" spans="1:6" x14ac:dyDescent="0.2">
      <c r="A30"/>
    </row>
    <row r="31" spans="1:6" x14ac:dyDescent="0.2">
      <c r="A31"/>
    </row>
    <row r="32" spans="1:6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</sheetData>
  <sortState xmlns:xlrd2="http://schemas.microsoft.com/office/spreadsheetml/2017/richdata2" ref="A4:F18">
    <sortCondition descending="1" ref="A10"/>
  </sortState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5A4E-7C1C-5947-A10D-BD68642CE633}">
  <dimension ref="A1:H13"/>
  <sheetViews>
    <sheetView zoomScaleNormal="100" workbookViewId="0">
      <selection activeCell="J18" sqref="J18"/>
    </sheetView>
  </sheetViews>
  <sheetFormatPr baseColWidth="10" defaultRowHeight="15" x14ac:dyDescent="0.2"/>
  <cols>
    <col min="1" max="1" width="13.83203125" customWidth="1"/>
    <col min="2" max="2" width="17.6640625" customWidth="1"/>
    <col min="3" max="3" width="14.5" customWidth="1"/>
    <col min="4" max="4" width="16.83203125" customWidth="1"/>
    <col min="5" max="5" width="13.83203125" customWidth="1"/>
    <col min="6" max="6" width="19.83203125" customWidth="1"/>
    <col min="7" max="7" width="16.5" customWidth="1"/>
    <col min="8" max="8" width="19" customWidth="1"/>
  </cols>
  <sheetData>
    <row r="1" spans="1:8" x14ac:dyDescent="0.2">
      <c r="A1" t="s">
        <v>8281</v>
      </c>
      <c r="B1" t="s">
        <v>8350</v>
      </c>
      <c r="C1" t="s">
        <v>8282</v>
      </c>
      <c r="D1" t="s">
        <v>8283</v>
      </c>
      <c r="E1" t="s">
        <v>8286</v>
      </c>
      <c r="F1" t="s">
        <v>8349</v>
      </c>
      <c r="G1" t="s">
        <v>8284</v>
      </c>
      <c r="H1" t="s">
        <v>8285</v>
      </c>
    </row>
    <row r="2" spans="1:8" x14ac:dyDescent="0.2">
      <c r="A2" t="s">
        <v>8288</v>
      </c>
      <c r="B2" s="6">
        <f>COUNTIF(Sheet1!$O$2:$O$4115, "plays")+COUNTIF(Sheet1!$F$522:$F$4115,"succesful")+COUNTIF(Sheet1!$D$522:$D$4115, "&lt;1000")</f>
        <v>1486</v>
      </c>
      <c r="C2" s="6">
        <f>COUNTIF(Sheet1!$O$2:$O$4115, "plays")+COUNTIF(Sheet1!$F$522:$F$4115,"failed")+COUNTIF(Sheet1!$D$522:$D$4115, "&lt;1000")</f>
        <v>2836</v>
      </c>
      <c r="D2" s="6">
        <f>COUNTIF(Sheet1!$O$2:$O$4115, "plays")+COUNTIF(Sheet1!$F$522:$F$4115,"canceled")+COUNTIF(Sheet1!$D$522:$D$4115, "&lt;1000")</f>
        <v>1795</v>
      </c>
      <c r="E2" s="6">
        <f>SUM(B2:D2)</f>
        <v>6117</v>
      </c>
      <c r="F2" s="16">
        <f>B2/E2</f>
        <v>0.24292954062448913</v>
      </c>
      <c r="G2" s="16">
        <f>C2/E2</f>
        <v>0.46362596043812326</v>
      </c>
      <c r="H2" s="16">
        <f>D2/E2</f>
        <v>0.29344449893738761</v>
      </c>
    </row>
    <row r="3" spans="1:8" x14ac:dyDescent="0.2">
      <c r="A3" t="s">
        <v>8289</v>
      </c>
      <c r="B3" s="6">
        <f>COUNTIF(Sheet1!$O$2:$O$4115, "plays")+COUNTIF(Sheet1!$F$522:$F$4115,"succesful")+COUNTIF(Sheet1!$D$522:$D$4115, "&gt;=1000")+COUNTIF(Sheet1!$D$522:$D$4115, "&lt;=4999")</f>
        <v>5957</v>
      </c>
      <c r="C3" s="6">
        <f>COUNTIF(Sheet1!$O$2:$O$4115, "plays")+COUNTIF(Sheet1!$F$522:$F$4115,"failed")+COUNTIF(Sheet1!$D$522:$D$4115, "&gt;=1000")+COUNTIF(Sheet1!$D$522:$D$4115, "&lt;=4999")</f>
        <v>7307</v>
      </c>
      <c r="D3" s="6">
        <f>COUNTIF(Sheet1!$O$2:$O$4115, "plays")+COUNTIF(Sheet1!$F$522:$F$4115,"canceled")+COUNTIF(Sheet1!$D$522:$D$4115, "&gt;=1000")+COUNTIF(Sheet1!$D$522:$D$4115, "&lt;=4999")</f>
        <v>6266</v>
      </c>
      <c r="E3" s="6">
        <f t="shared" ref="E3:E13" si="0">SUM(B3:D3)</f>
        <v>19530</v>
      </c>
      <c r="F3" s="16">
        <f t="shared" ref="F3:F13" si="1">B3/E3</f>
        <v>0.30501792114695342</v>
      </c>
      <c r="G3" s="16">
        <f t="shared" ref="G3:G13" si="2">C3/E3</f>
        <v>0.37414234511008704</v>
      </c>
      <c r="H3" s="16">
        <f t="shared" ref="H3:H13" si="3">D3/E3</f>
        <v>0.32083973374295954</v>
      </c>
    </row>
    <row r="4" spans="1:8" x14ac:dyDescent="0.2">
      <c r="A4" t="s">
        <v>8290</v>
      </c>
      <c r="B4" s="6">
        <f>COUNTIF(Sheet1!$O$2:$O$4115, "plays")+COUNTIF(Sheet1!$F$522:$F$4115,"succesful")+COUNTIF(Sheet1!$D$522:$D$4115, "&gt;=5000")+COUNTIF(Sheet1!$D$522:$D$4115, "&lt;=9999")</f>
        <v>5287</v>
      </c>
      <c r="C4" s="6">
        <f>COUNTIF(Sheet1!$O$2:$O$4115, "plays")+COUNTIF(Sheet1!$F$522:$F$4115,"failed")+COUNTIF(Sheet1!$D$522:$D$4115, "&gt;=5000")+COUNTIF(Sheet1!$D$522:$D$4115, "&lt;=9999")</f>
        <v>6637</v>
      </c>
      <c r="D4" s="6">
        <f>COUNTIF(Sheet1!$O$2:$O$4115, "plays")+COUNTIF(Sheet1!$F$522:$F$4115,"canceled")+COUNTIF(Sheet1!$D$522:$D$4115, "&gt;=5000")+COUNTIF(Sheet1!$D$522:$D$4115, "&lt;=9999")</f>
        <v>5596</v>
      </c>
      <c r="E4" s="6">
        <f t="shared" si="0"/>
        <v>17520</v>
      </c>
      <c r="F4" s="16">
        <f t="shared" si="1"/>
        <v>0.30176940639269406</v>
      </c>
      <c r="G4" s="16">
        <f t="shared" si="2"/>
        <v>0.37882420091324198</v>
      </c>
      <c r="H4" s="16">
        <f t="shared" si="3"/>
        <v>0.3194063926940639</v>
      </c>
    </row>
    <row r="5" spans="1:8" x14ac:dyDescent="0.2">
      <c r="A5" t="s">
        <v>8291</v>
      </c>
      <c r="B5" s="6">
        <f>COUNTIF(Sheet1!$O$2:$O$4115, "plays")+COUNTIF(Sheet1!$F$522:$F$4115,"succesful")+COUNTIF(Sheet1!$D$522:$D$4115, "&gt;=10000")+COUNTIF(Sheet1!$D$522:$D$4115, "&lt;=14999")</f>
        <v>4957</v>
      </c>
      <c r="C5" s="6">
        <f>COUNTIF(Sheet1!$O$2:$O$4115, "plays")+COUNTIF(Sheet1!$F$522:$F$4115,"failed")+COUNTIF(Sheet1!$D$522:$D$4115, "&gt;=10000")+COUNTIF(Sheet1!$D$522:$D$4115, "&lt;=14999")</f>
        <v>6307</v>
      </c>
      <c r="D5" s="6">
        <f>COUNTIF(Sheet1!$O$2:$O$4115, "plays")+COUNTIF(Sheet1!$F$522:$F$4115,"canceled")+COUNTIF(Sheet1!$D$522:$D$4115, "&gt;=10000")+COUNTIF(Sheet1!$D$522:$D$4115, "&lt;=14999")</f>
        <v>5266</v>
      </c>
      <c r="E5" s="6">
        <f t="shared" si="0"/>
        <v>16530</v>
      </c>
      <c r="F5" s="16">
        <f t="shared" si="1"/>
        <v>0.29987900786448879</v>
      </c>
      <c r="G5" s="16">
        <f t="shared" si="2"/>
        <v>0.38154869933454327</v>
      </c>
      <c r="H5" s="16">
        <f t="shared" si="3"/>
        <v>0.31857229280096794</v>
      </c>
    </row>
    <row r="6" spans="1:8" x14ac:dyDescent="0.2">
      <c r="A6" t="s">
        <v>8292</v>
      </c>
      <c r="B6" s="6">
        <f>COUNTIF(Sheet1!$O$2:$O$4115, "plays")+COUNTIF(Sheet1!$F$522:$F$4115,"succesful")+COUNTIF(Sheet1!$D$522:$D$4115, "&gt;=15000")+COUNTIF(Sheet1!$D$522:$D$4115, "&lt;=19999")</f>
        <v>4839</v>
      </c>
      <c r="C6" s="6">
        <f>COUNTIF(Sheet1!$O$2:$O$4115, "plays")+COUNTIF(Sheet1!$F$522:$F$4115,"failed")+COUNTIF(Sheet1!$D$522:$D$4115, "&gt;=15000")+COUNTIF(Sheet1!$D$522:$D$4115, "&lt;=19999")</f>
        <v>6189</v>
      </c>
      <c r="D6" s="6">
        <f>COUNTIF(Sheet1!$O$2:$O$4115, "plays")+COUNTIF(Sheet1!$F$522:$F$4115,"canceled")+COUNTIF(Sheet1!$D$522:$D$4115, "&gt;=15000")+COUNTIF(Sheet1!$D$522:$D$4115, "&lt;=19999")</f>
        <v>5148</v>
      </c>
      <c r="E6" s="6">
        <f t="shared" si="0"/>
        <v>16176</v>
      </c>
      <c r="F6" s="16">
        <f t="shared" si="1"/>
        <v>0.29914688427299702</v>
      </c>
      <c r="G6" s="16">
        <f t="shared" si="2"/>
        <v>0.38260385756676557</v>
      </c>
      <c r="H6" s="16">
        <f t="shared" si="3"/>
        <v>0.31824925816023741</v>
      </c>
    </row>
    <row r="7" spans="1:8" x14ac:dyDescent="0.2">
      <c r="A7" t="s">
        <v>8293</v>
      </c>
      <c r="B7" s="6">
        <f>COUNTIF(Sheet1!$O$2:$O$4115, "plays")+COUNTIF(Sheet1!$F$522:$F$4115,"succesful")+COUNTIF(Sheet1!$D$522:$D$4115, "&gt;=20000")+COUNTIF(Sheet1!$D$522:$D$4115, "&lt;=24999")</f>
        <v>4781</v>
      </c>
      <c r="C7" s="6">
        <f>COUNTIF(Sheet1!$O$2:$O$4115, "plays")+COUNTIF(Sheet1!$F$522:$F$4115,"failed")+COUNTIF(Sheet1!$D$522:$D$4115, "&gt;=20000")+COUNTIF(Sheet1!$D$522:$D$4115, "&lt;=24999")</f>
        <v>6131</v>
      </c>
      <c r="D7" s="6">
        <f>COUNTIF(Sheet1!$O$2:$O$4115, "plays")+COUNTIF(Sheet1!$F$522:$F$4115,"canceled")+COUNTIF(Sheet1!$D$522:$D$4115, "&gt;=20000")+COUNTIF(Sheet1!$D$522:$D$4115, "&lt;=24999")</f>
        <v>5090</v>
      </c>
      <c r="E7" s="6">
        <f t="shared" si="0"/>
        <v>16002</v>
      </c>
      <c r="F7" s="16">
        <f t="shared" si="1"/>
        <v>0.29877515310586178</v>
      </c>
      <c r="G7" s="16">
        <f t="shared" si="2"/>
        <v>0.38313960754905635</v>
      </c>
      <c r="H7" s="16">
        <f t="shared" si="3"/>
        <v>0.31808523934508187</v>
      </c>
    </row>
    <row r="8" spans="1:8" x14ac:dyDescent="0.2">
      <c r="A8" t="s">
        <v>8294</v>
      </c>
      <c r="B8" s="6">
        <f>COUNTIF(Sheet1!$O$2:$O$4115, "plays")+COUNTIF(Sheet1!$F$522:$F$4115,"succesful")+COUNTIF(Sheet1!$D$522:$D$4115, "&gt;=25000")+COUNTIF(Sheet1!$D$522:$D$4115, "&lt;=29999")</f>
        <v>4777</v>
      </c>
      <c r="C8" s="6">
        <f>COUNTIF(Sheet1!$O$2:$O$4115, "plays")+COUNTIF(Sheet1!$F$522:$F$4115,"failed")+COUNTIF(Sheet1!$D$522:$D$4115, "&gt;=25000")+COUNTIF(Sheet1!$D$522:$D$4115, "&lt;=29999")</f>
        <v>6127</v>
      </c>
      <c r="D8" s="6">
        <f>COUNTIF(Sheet1!$O$2:$O$4115, "plays")+COUNTIF(Sheet1!$F$522:$F$4115,"canceled")+COUNTIF(Sheet1!$D$522:$D$4115, "&gt;=25000")+COUNTIF(Sheet1!$D$522:$D$4115, "&lt;=29999")</f>
        <v>5086</v>
      </c>
      <c r="E8" s="6">
        <f t="shared" si="0"/>
        <v>15990</v>
      </c>
      <c r="F8" s="16">
        <f t="shared" si="1"/>
        <v>0.29874921826141337</v>
      </c>
      <c r="G8" s="16">
        <f t="shared" si="2"/>
        <v>0.38317698561600999</v>
      </c>
      <c r="H8" s="16">
        <f t="shared" si="3"/>
        <v>0.31807379612257664</v>
      </c>
    </row>
    <row r="9" spans="1:8" x14ac:dyDescent="0.2">
      <c r="A9" t="s">
        <v>8295</v>
      </c>
      <c r="B9" s="6">
        <f>COUNTIF(Sheet1!$O$2:$O$4115, "plays")+COUNTIF(Sheet1!$F$522:$F$4115,"succesful")+COUNTIF(Sheet1!$D$522:$D$4115, "&gt;=30000")+COUNTIF(Sheet1!$D$522:$D$4115, "&lt;=34999")</f>
        <v>4730</v>
      </c>
      <c r="C9" s="6">
        <f>COUNTIF(Sheet1!$O$2:$O$4115, "plays")+COUNTIF(Sheet1!$F$522:$F$4115,"failed")+COUNTIF(Sheet1!$D$522:$D$4115, "&gt;=30000")+COUNTIF(Sheet1!$D$522:$D$4115, "&lt;=34999")</f>
        <v>6080</v>
      </c>
      <c r="D9" s="6">
        <f>COUNTIF(Sheet1!$O$2:$O$4115, "plays")+COUNTIF(Sheet1!$F$522:$F$4115,"canceled")+COUNTIF(Sheet1!$D$522:$D$4115, "&gt;=30000")+COUNTIF(Sheet1!$D$522:$D$4115, "&lt;=34999")</f>
        <v>5039</v>
      </c>
      <c r="E9" s="6">
        <f t="shared" si="0"/>
        <v>15849</v>
      </c>
      <c r="F9" s="16">
        <f t="shared" si="1"/>
        <v>0.2984415420531264</v>
      </c>
      <c r="G9" s="16">
        <f t="shared" si="2"/>
        <v>0.38362041769196797</v>
      </c>
      <c r="H9" s="16">
        <f t="shared" si="3"/>
        <v>0.31793804025490568</v>
      </c>
    </row>
    <row r="10" spans="1:8" x14ac:dyDescent="0.2">
      <c r="A10" t="s">
        <v>8296</v>
      </c>
      <c r="B10" s="6">
        <f>COUNTIF(Sheet1!$O$2:$O$4115, "plays")+COUNTIF(Sheet1!$F$522:$F$4115,"succesful")+COUNTIF(Sheet1!$D$522:$D$4115, "&gt;=35000")+COUNTIF(Sheet1!$D$522:$D$4115, "&lt;=39999")</f>
        <v>4701</v>
      </c>
      <c r="C10" s="6">
        <f>COUNTIF(Sheet1!$O$2:$O$4115, "plays")+COUNTIF(Sheet1!$F$522:$F$4115,"failed")+COUNTIF(Sheet1!$D$522:$D$4115, "&gt;=35000")+COUNTIF(Sheet1!$D$522:$D$4115, "&lt;=39999")</f>
        <v>6051</v>
      </c>
      <c r="D10" s="6">
        <f>COUNTIF(Sheet1!$O$2:$O$4115, "plays")+COUNTIF(Sheet1!$F$522:$F$4115,"canceled")+COUNTIF(Sheet1!$D$522:$D$4115, "&gt;=35000")+COUNTIF(Sheet1!$D$522:$D$4115, "&lt;=39999")</f>
        <v>5010</v>
      </c>
      <c r="E10" s="6">
        <f t="shared" si="0"/>
        <v>15762</v>
      </c>
      <c r="F10" s="16">
        <f t="shared" si="1"/>
        <v>0.29824895317853062</v>
      </c>
      <c r="G10" s="16">
        <f t="shared" si="2"/>
        <v>0.38389798248953177</v>
      </c>
      <c r="H10" s="16">
        <f t="shared" si="3"/>
        <v>0.31785306433193755</v>
      </c>
    </row>
    <row r="11" spans="1:8" x14ac:dyDescent="0.2">
      <c r="A11" t="s">
        <v>8297</v>
      </c>
      <c r="B11" s="6">
        <f>COUNTIF(Sheet1!$O$2:$O$4115, "plays")+COUNTIF(Sheet1!$F$522:$F$4115,"succesful")+COUNTIF(Sheet1!$D$522:$D$4115, "&gt;=40000")+COUNTIF(Sheet1!$D$522:$D$4115, "&lt;=44999")</f>
        <v>4696</v>
      </c>
      <c r="C11" s="6">
        <f>COUNTIF(Sheet1!$O$2:$O$4115, "plays")+COUNTIF(Sheet1!$F$522:$F$4115,"failed")+COUNTIF(Sheet1!$D$522:$D$4115, "&gt;=40000")+COUNTIF(Sheet1!$D$522:$D$4115, "&lt;=44999")</f>
        <v>6046</v>
      </c>
      <c r="D11" s="6">
        <f>COUNTIF(Sheet1!$O$2:$O$4115, "plays")+COUNTIF(Sheet1!$F$522:$F$4115,"canceled")+COUNTIF(Sheet1!$D$522:$D$4115, "&gt;=40000")+COUNTIF(Sheet1!$D$522:$D$4115, "&lt;=44999")</f>
        <v>5005</v>
      </c>
      <c r="E11" s="6">
        <f t="shared" si="0"/>
        <v>15747</v>
      </c>
      <c r="F11" s="16">
        <f t="shared" si="1"/>
        <v>0.29821553311741922</v>
      </c>
      <c r="G11" s="16">
        <f t="shared" si="2"/>
        <v>0.38394614847272496</v>
      </c>
      <c r="H11" s="16">
        <f t="shared" si="3"/>
        <v>0.31783831840985582</v>
      </c>
    </row>
    <row r="12" spans="1:8" x14ac:dyDescent="0.2">
      <c r="A12" t="s">
        <v>8298</v>
      </c>
      <c r="B12" s="6">
        <f>COUNTIF(Sheet1!$O$2:$O$4115, "plays")+COUNTIF(Sheet1!$F$522:$F$4115,"succesful")+COUNTIF(Sheet1!$D$522:$D$4115, "&gt;=45000")+COUNTIF(Sheet1!$D$522:$D$4115, "&lt;=49999")</f>
        <v>4680</v>
      </c>
      <c r="C12" s="6">
        <f>COUNTIF(Sheet1!$O$2:$O$4115, "plays")+COUNTIF(Sheet1!$F$522:$F$4115,"failed")+COUNTIF(Sheet1!$D$522:$D$4115, "&gt;=45000")+COUNTIF(Sheet1!$D$522:$D$4115, "&lt;=49999")</f>
        <v>6030</v>
      </c>
      <c r="D12" s="6">
        <f>COUNTIF(Sheet1!$O$2:$O$4115, "plays")+COUNTIF(Sheet1!$F$522:$F$4115,"canceled")+COUNTIF(Sheet1!$D$522:$D$4115, "&gt;=45000")+COUNTIF(Sheet1!$D$522:$D$4115, "&lt;=49999")</f>
        <v>4989</v>
      </c>
      <c r="E12" s="6">
        <f t="shared" si="0"/>
        <v>15699</v>
      </c>
      <c r="F12" s="16">
        <f t="shared" si="1"/>
        <v>0.29810815975539845</v>
      </c>
      <c r="G12" s="16">
        <f t="shared" si="2"/>
        <v>0.38410089814637877</v>
      </c>
      <c r="H12" s="16">
        <f t="shared" si="3"/>
        <v>0.31779094209822284</v>
      </c>
    </row>
    <row r="13" spans="1:8" x14ac:dyDescent="0.2">
      <c r="A13" t="s">
        <v>8353</v>
      </c>
      <c r="B13" s="6">
        <f>COUNTIF(Sheet1!$O$2:$O$4115, "plays")+COUNTIF(Sheet1!$F$522:$F$4115,"succesful")+COUNTIF(Sheet1!$D$522:$D$4115, "&gt;=50000")</f>
        <v>1435</v>
      </c>
      <c r="C13" s="6">
        <f>COUNTIF(Sheet1!$O$2:$O$4115, "plays")+COUNTIF(Sheet1!$F$522:$F$4115,"failed")+COUNTIF(Sheet1!$D$522:$D$4115, "&gt;=50000")</f>
        <v>2785</v>
      </c>
      <c r="D13" s="6">
        <f>COUNTIF(Sheet1!$O$2:$O$4115, "plays")+COUNTIF(Sheet1!$F$522:$F$4115,"canceled")+COUNTIF(Sheet1!$D$522:$D$4115, "&gt;=50000")</f>
        <v>1744</v>
      </c>
      <c r="E13" s="6">
        <f t="shared" si="0"/>
        <v>5964</v>
      </c>
      <c r="F13" s="16">
        <f t="shared" si="1"/>
        <v>0.24061032863849766</v>
      </c>
      <c r="G13" s="16">
        <f t="shared" si="2"/>
        <v>0.46696847753185783</v>
      </c>
      <c r="H13" s="16">
        <f t="shared" si="3"/>
        <v>0.29242119382964454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Theater Outcomes by Launch Date</vt:lpstr>
      <vt:lpstr>Outcomes based on goals</vt:lpstr>
      <vt:lpstr>'Theater Outcomes by Launch Date'!Print_Titles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Estel Russo</cp:lastModifiedBy>
  <dcterms:created xsi:type="dcterms:W3CDTF">2017-04-20T15:17:24Z</dcterms:created>
  <dcterms:modified xsi:type="dcterms:W3CDTF">2022-09-04T21:55:31Z</dcterms:modified>
</cp:coreProperties>
</file>