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42551D48-783D-4742-B869-A4EB8325FC64}" xr6:coauthVersionLast="47" xr6:coauthVersionMax="47" xr10:uidLastSave="{00000000-0000-0000-0000-000000000000}"/>
  <bookViews>
    <workbookView xWindow="-120" yWindow="-120" windowWidth="20730" windowHeight="11040" activeTab="1" xr2:uid="{2E429BD7-BC5D-4EC3-A067-11C4B75E8339}"/>
  </bookViews>
  <sheets>
    <sheet name="Obligasi" sheetId="1" r:id="rId1"/>
    <sheet name="Sah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C17" i="2"/>
  <c r="D16" i="2"/>
  <c r="C16" i="2"/>
  <c r="C15" i="2"/>
  <c r="B13" i="2"/>
  <c r="B12" i="2"/>
  <c r="B11" i="2"/>
  <c r="B10" i="2"/>
  <c r="B9" i="2"/>
  <c r="B8" i="2"/>
  <c r="A8" i="1"/>
  <c r="A9" i="1"/>
  <c r="A6" i="1"/>
  <c r="A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4" authorId="0" shapeId="0" xr:uid="{DA4AAE28-FFE5-4501-9DF5-573079283F47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Discount rate = ditentukan oleh investor berdasarkan suku bunga acuan, risiko penerbit, kondisi pasar.</t>
        </r>
      </text>
    </comment>
    <comment ref="A9" authorId="0" shapeId="0" xr:uid="{27E57882-714F-40F3-82A5-B4C2F46350B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Nilai wajar obligasi berdasarkan DCF = Rp1.051.765.
Karena lebih tinggi dari nilai nominal Rp1.000.000 → obligasi ini premium (lebih menarik dari YTM pasar).</t>
        </r>
      </text>
    </comment>
  </commentList>
</comments>
</file>

<file path=xl/sharedStrings.xml><?xml version="1.0" encoding="utf-8"?>
<sst xmlns="http://schemas.openxmlformats.org/spreadsheetml/2006/main" count="20" uniqueCount="18">
  <si>
    <t>Nilai nominal (Face Value</t>
  </si>
  <si>
    <t>Kupon</t>
  </si>
  <si>
    <t>Persentase Pertahun</t>
  </si>
  <si>
    <t>Jatuh Tempo</t>
  </si>
  <si>
    <t>Tahun</t>
  </si>
  <si>
    <t>Discount rate (YTM)</t>
  </si>
  <si>
    <t xml:space="preserve">Persentase </t>
  </si>
  <si>
    <t>FCF (juta USD)</t>
  </si>
  <si>
    <t>Discount rate (r)</t>
  </si>
  <si>
    <t>Persentase</t>
  </si>
  <si>
    <t>Pertumbuhan jangka panjang (g)</t>
  </si>
  <si>
    <t>*Asumsi Semua</t>
  </si>
  <si>
    <t>Total PV 5 Tahun</t>
  </si>
  <si>
    <t>Hitung Terminal Value (TV)</t>
  </si>
  <si>
    <t>FCF tahun ke-6</t>
  </si>
  <si>
    <t>Tv</t>
  </si>
  <si>
    <t>PV Terminal Value</t>
  </si>
  <si>
    <t>Hitung Nilai Perusahaan (Enterprise Value, 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</si>
</sst>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D9"/>
  <sheetViews>
    <sheetView workbookViewId="0">
      <selection activeCell="C13" sqref="C13"/>
    </sheetView>
  </sheetViews>
  <sheetFormatPr defaultRowHeight="15" x14ac:dyDescent="0.25"/>
  <cols>
    <col min="1" max="1" width="24" bestFit="1" customWidth="1"/>
    <col min="2" max="2" width="20.42578125" customWidth="1"/>
    <col min="3" max="3" width="35.42578125" customWidth="1"/>
    <col min="5" max="5" width="18.7109375" customWidth="1"/>
    <col min="6" max="6" width="23.140625" customWidth="1"/>
    <col min="7" max="7" width="37" customWidth="1"/>
    <col min="9" max="9" width="12.28515625" bestFit="1" customWidth="1"/>
    <col min="10" max="10" width="19.28515625" bestFit="1" customWidth="1"/>
  </cols>
  <sheetData>
    <row r="1" spans="1:4" x14ac:dyDescent="0.25">
      <c r="A1" t="s">
        <v>0</v>
      </c>
      <c r="B1">
        <v>1000000</v>
      </c>
    </row>
    <row r="2" spans="1:4" x14ac:dyDescent="0.25">
      <c r="A2" t="s">
        <v>1</v>
      </c>
      <c r="B2">
        <v>10</v>
      </c>
      <c r="C2" t="s">
        <v>2</v>
      </c>
      <c r="D2">
        <f>B1*(B2/100)</f>
        <v>100000</v>
      </c>
    </row>
    <row r="3" spans="1:4" x14ac:dyDescent="0.25">
      <c r="A3" t="s">
        <v>3</v>
      </c>
      <c r="B3">
        <v>3</v>
      </c>
      <c r="C3" t="s">
        <v>4</v>
      </c>
    </row>
    <row r="4" spans="1:4" x14ac:dyDescent="0.25">
      <c r="A4" t="s">
        <v>5</v>
      </c>
      <c r="B4">
        <v>8</v>
      </c>
      <c r="C4" t="s">
        <v>6</v>
      </c>
    </row>
    <row r="6" spans="1:4" x14ac:dyDescent="0.25">
      <c r="A6">
        <f>$D$2/POWER(1 + $B$4/100,1)</f>
        <v>92592.592592592584</v>
      </c>
    </row>
    <row r="7" spans="1:4" x14ac:dyDescent="0.25">
      <c r="A7">
        <f>$D$2/POWER(1 +$B$4/100,2)</f>
        <v>85733.882030178313</v>
      </c>
    </row>
    <row r="8" spans="1:4" x14ac:dyDescent="0.25">
      <c r="A8">
        <f>($D$2 +B1)/POWER(1 + $B$4/100,3)</f>
        <v>873215.46512218658</v>
      </c>
    </row>
    <row r="9" spans="1:4" x14ac:dyDescent="0.25">
      <c r="A9">
        <f>SUM(A6:A8)</f>
        <v>1051541.9397449575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D9AE-3A37-4B4D-BDE6-77DED3C552A5}">
  <dimension ref="A1:F18"/>
  <sheetViews>
    <sheetView tabSelected="1" topLeftCell="A2" workbookViewId="0">
      <selection activeCell="A18" sqref="A18"/>
    </sheetView>
  </sheetViews>
  <sheetFormatPr defaultRowHeight="15" x14ac:dyDescent="0.25"/>
  <cols>
    <col min="1" max="1" width="43.7109375" bestFit="1" customWidth="1"/>
    <col min="2" max="2" width="14.140625" bestFit="1" customWidth="1"/>
    <col min="4" max="4" width="30.28515625" bestFit="1" customWidth="1"/>
  </cols>
  <sheetData>
    <row r="1" spans="1:6" ht="30" x14ac:dyDescent="0.25">
      <c r="A1" s="1" t="s">
        <v>4</v>
      </c>
      <c r="B1" s="1" t="s">
        <v>7</v>
      </c>
      <c r="D1" t="s">
        <v>8</v>
      </c>
      <c r="E1">
        <v>10</v>
      </c>
      <c r="F1" t="s">
        <v>9</v>
      </c>
    </row>
    <row r="2" spans="1:6" x14ac:dyDescent="0.25">
      <c r="A2" s="2">
        <v>1</v>
      </c>
      <c r="B2" s="2">
        <v>100</v>
      </c>
      <c r="D2" t="s">
        <v>10</v>
      </c>
      <c r="E2">
        <v>3</v>
      </c>
      <c r="F2" t="s">
        <v>9</v>
      </c>
    </row>
    <row r="3" spans="1:6" x14ac:dyDescent="0.25">
      <c r="A3" s="2">
        <v>2</v>
      </c>
      <c r="B3" s="2">
        <v>120</v>
      </c>
      <c r="D3" t="s">
        <v>11</v>
      </c>
    </row>
    <row r="4" spans="1:6" x14ac:dyDescent="0.25">
      <c r="A4" s="2">
        <v>3</v>
      </c>
      <c r="B4" s="2">
        <v>150</v>
      </c>
    </row>
    <row r="5" spans="1:6" x14ac:dyDescent="0.25">
      <c r="A5" s="2">
        <v>4</v>
      </c>
      <c r="B5" s="2">
        <v>180</v>
      </c>
    </row>
    <row r="6" spans="1:6" x14ac:dyDescent="0.25">
      <c r="A6" s="2">
        <v>5</v>
      </c>
      <c r="B6" s="2">
        <v>200</v>
      </c>
    </row>
    <row r="8" spans="1:6" x14ac:dyDescent="0.25">
      <c r="B8">
        <f>B2/POWER(1 + ($E$1/100),1)</f>
        <v>90.909090909090907</v>
      </c>
    </row>
    <row r="9" spans="1:6" x14ac:dyDescent="0.25">
      <c r="B9">
        <f>B3/POWER(1 + ($E$1/100),2)</f>
        <v>99.173553719008254</v>
      </c>
    </row>
    <row r="10" spans="1:6" x14ac:dyDescent="0.25">
      <c r="B10">
        <f>B4/POWER(1 + ($E$1/100),3)</f>
        <v>112.69722013523663</v>
      </c>
    </row>
    <row r="11" spans="1:6" x14ac:dyDescent="0.25">
      <c r="B11">
        <f>B5/POWER(1 + ($E$1/100),4)</f>
        <v>122.9424219657127</v>
      </c>
    </row>
    <row r="12" spans="1:6" x14ac:dyDescent="0.25">
      <c r="B12">
        <f>B6/POWER(1 + ($E$1/100),5)</f>
        <v>124.184264611831</v>
      </c>
    </row>
    <row r="13" spans="1:6" x14ac:dyDescent="0.25">
      <c r="A13" t="s">
        <v>12</v>
      </c>
      <c r="B13">
        <f>SUM(B8:B12)</f>
        <v>549.90655134087956</v>
      </c>
    </row>
    <row r="14" spans="1:6" x14ac:dyDescent="0.25">
      <c r="A14" t="s">
        <v>13</v>
      </c>
    </row>
    <row r="15" spans="1:6" x14ac:dyDescent="0.25">
      <c r="B15" t="s">
        <v>14</v>
      </c>
      <c r="C15">
        <f>B6*(1+(E2/100))</f>
        <v>206</v>
      </c>
    </row>
    <row r="16" spans="1:6" x14ac:dyDescent="0.25">
      <c r="B16" t="s">
        <v>15</v>
      </c>
      <c r="C16">
        <f>(E1/100)-(E2/100)</f>
        <v>7.0000000000000007E-2</v>
      </c>
      <c r="D16">
        <f>C15/C16</f>
        <v>2942.8571428571427</v>
      </c>
    </row>
    <row r="17" spans="1:3" x14ac:dyDescent="0.25">
      <c r="B17" t="s">
        <v>16</v>
      </c>
      <c r="C17">
        <f>D16/POWER(1 +(E1/100),5)</f>
        <v>1827.2827507169416</v>
      </c>
    </row>
    <row r="18" spans="1:3" x14ac:dyDescent="0.25">
      <c r="A18" t="s">
        <v>17</v>
      </c>
      <c r="B18">
        <f>C17+B13</f>
        <v>2377.1893020578209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Obligasi</vt:lpstr>
      <vt:lpstr>Saham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2025-09-28T14:46:19Z</dcterms:modified>
</cp:coreProperties>
</file>