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ittleKids8\Desktop\"/>
    </mc:Choice>
  </mc:AlternateContent>
  <xr:revisionPtr revIDLastSave="0" documentId="13_ncr:1_{649AEF23-6FE7-4E92-A1DF-3D60AAC995C9}" xr6:coauthVersionLast="47" xr6:coauthVersionMax="47" xr10:uidLastSave="{00000000-0000-0000-0000-000000000000}"/>
  <bookViews>
    <workbookView xWindow="-108" yWindow="-108" windowWidth="22212" windowHeight="1317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  <c r="Q2" i="2"/>
  <c r="G9" i="2"/>
  <c r="N9" i="2" s="1"/>
  <c r="G4" i="2"/>
  <c r="G10" i="2"/>
  <c r="H10" i="2" s="1"/>
  <c r="G8" i="2"/>
  <c r="I8" i="2" s="1"/>
  <c r="G7" i="2"/>
  <c r="H7" i="2" s="1"/>
  <c r="G6" i="2"/>
  <c r="K6" i="2" s="1"/>
  <c r="G5" i="2"/>
  <c r="N5" i="2" s="1"/>
  <c r="K4" i="2"/>
  <c r="G3" i="2"/>
  <c r="N3" i="2" s="1"/>
  <c r="G2" i="2"/>
  <c r="I2" i="2" s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2" i="1"/>
  <c r="M3" i="1"/>
  <c r="M4" i="1"/>
  <c r="M5" i="1"/>
  <c r="M6" i="1"/>
  <c r="M7" i="1"/>
  <c r="M8" i="1"/>
  <c r="M9" i="1"/>
  <c r="M10" i="1"/>
  <c r="M11" i="1"/>
  <c r="M12" i="1"/>
  <c r="M13" i="1"/>
  <c r="L3" i="1"/>
  <c r="L4" i="1"/>
  <c r="L5" i="1"/>
  <c r="L6" i="1"/>
  <c r="L7" i="1"/>
  <c r="L8" i="1"/>
  <c r="L9" i="1"/>
  <c r="L10" i="1"/>
  <c r="L11" i="1"/>
  <c r="L12" i="1"/>
  <c r="L13" i="1"/>
  <c r="L14" i="1"/>
  <c r="K14" i="1"/>
  <c r="K13" i="1"/>
  <c r="K12" i="1"/>
  <c r="K11" i="1"/>
  <c r="K10" i="1"/>
  <c r="K9" i="1"/>
  <c r="K8" i="1"/>
  <c r="K7" i="1"/>
  <c r="K6" i="1"/>
  <c r="K5" i="1"/>
  <c r="K4" i="1"/>
  <c r="K3" i="1"/>
  <c r="H2" i="1"/>
  <c r="J2" i="1" s="1"/>
  <c r="J3" i="1"/>
  <c r="J4" i="1"/>
  <c r="J5" i="1"/>
  <c r="J6" i="1"/>
  <c r="J7" i="1"/>
  <c r="J8" i="1"/>
  <c r="J9" i="1"/>
  <c r="J10" i="1"/>
  <c r="J11" i="1"/>
  <c r="J12" i="1"/>
  <c r="J13" i="1"/>
  <c r="J14" i="1"/>
  <c r="I10" i="1"/>
  <c r="I9" i="1"/>
  <c r="I7" i="1"/>
  <c r="I6" i="1"/>
  <c r="I5" i="1"/>
  <c r="I4" i="1"/>
  <c r="I3" i="1"/>
  <c r="I12" i="1"/>
  <c r="I13" i="1"/>
  <c r="I14" i="1"/>
  <c r="I11" i="1"/>
  <c r="I8" i="1"/>
  <c r="I2" i="1"/>
  <c r="H14" i="1"/>
  <c r="H13" i="1"/>
  <c r="H12" i="1"/>
  <c r="H11" i="1"/>
  <c r="H10" i="1"/>
  <c r="H9" i="1"/>
  <c r="H8" i="1"/>
  <c r="H7" i="1"/>
  <c r="H6" i="1"/>
  <c r="H5" i="1"/>
  <c r="H4" i="1"/>
  <c r="H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I5" i="2" l="1"/>
  <c r="H4" i="2"/>
  <c r="I4" i="2"/>
  <c r="I9" i="2"/>
  <c r="O9" i="2" s="1"/>
  <c r="P9" i="2" s="1"/>
  <c r="H2" i="2"/>
  <c r="N4" i="2"/>
  <c r="H6" i="2"/>
  <c r="H8" i="2"/>
  <c r="J8" i="2" s="1"/>
  <c r="I3" i="2"/>
  <c r="O3" i="2" s="1"/>
  <c r="N2" i="2"/>
  <c r="O2" i="2" s="1"/>
  <c r="P2" i="2" s="1"/>
  <c r="N6" i="2"/>
  <c r="O5" i="2"/>
  <c r="P5" i="2" s="1"/>
  <c r="K5" i="2"/>
  <c r="L6" i="2"/>
  <c r="I7" i="2"/>
  <c r="N8" i="2"/>
  <c r="K9" i="2"/>
  <c r="I10" i="2"/>
  <c r="J10" i="2" s="1"/>
  <c r="N10" i="2"/>
  <c r="J2" i="2"/>
  <c r="K3" i="2"/>
  <c r="L4" i="2"/>
  <c r="M4" i="2" s="1"/>
  <c r="K2" i="2"/>
  <c r="L2" i="2" s="1"/>
  <c r="H3" i="2"/>
  <c r="H5" i="2"/>
  <c r="I6" i="2"/>
  <c r="N7" i="2"/>
  <c r="K8" i="2"/>
  <c r="H9" i="2"/>
  <c r="K10" i="2"/>
  <c r="L10" i="2" s="1"/>
  <c r="K7" i="2"/>
  <c r="L2" i="1"/>
  <c r="M2" i="1" s="1"/>
  <c r="J4" i="2" l="1"/>
  <c r="L8" i="2"/>
  <c r="P3" i="2"/>
  <c r="O4" i="2"/>
  <c r="P4" i="2" s="1"/>
  <c r="M6" i="2"/>
  <c r="O6" i="2"/>
  <c r="P6" i="2" s="1"/>
  <c r="J6" i="2"/>
  <c r="J3" i="2"/>
  <c r="L3" i="2"/>
  <c r="M3" i="2" s="1"/>
  <c r="Q3" i="2" s="1"/>
  <c r="O7" i="2"/>
  <c r="P7" i="2" s="1"/>
  <c r="J7" i="2"/>
  <c r="O10" i="2"/>
  <c r="P10" i="2" s="1"/>
  <c r="Q10" i="2" s="1"/>
  <c r="J9" i="2"/>
  <c r="L9" i="2"/>
  <c r="M9" i="2" s="1"/>
  <c r="J5" i="2"/>
  <c r="L5" i="2"/>
  <c r="M5" i="2" s="1"/>
  <c r="Q5" i="2" s="1"/>
  <c r="M2" i="2"/>
  <c r="L7" i="2"/>
  <c r="M7" i="2" s="1"/>
  <c r="M8" i="2"/>
  <c r="O8" i="2"/>
  <c r="P8" i="2" s="1"/>
  <c r="Q4" i="2" l="1"/>
  <c r="Q9" i="2"/>
  <c r="Q8" i="2"/>
  <c r="Q6" i="2"/>
  <c r="Q7" i="2"/>
</calcChain>
</file>

<file path=xl/sharedStrings.xml><?xml version="1.0" encoding="utf-8"?>
<sst xmlns="http://schemas.openxmlformats.org/spreadsheetml/2006/main" count="179" uniqueCount="31">
  <si>
    <t>湿度</t>
  </si>
  <si>
    <t>日期</t>
  </si>
  <si>
    <t>天气</t>
  </si>
  <si>
    <t>温度</t>
  </si>
  <si>
    <t>起风</t>
  </si>
  <si>
    <r>
      <t>打球</t>
    </r>
    <r>
      <rPr>
        <b/>
        <sz val="16"/>
        <color rgb="FF000000"/>
        <rFont val="等线"/>
        <charset val="134"/>
      </rPr>
      <t>?</t>
    </r>
  </si>
  <si>
    <t>晴</t>
  </si>
  <si>
    <t>F</t>
  </si>
  <si>
    <t>No</t>
  </si>
  <si>
    <t>T</t>
  </si>
  <si>
    <t>阴</t>
  </si>
  <si>
    <t>Yes</t>
  </si>
  <si>
    <t>雨</t>
  </si>
  <si>
    <r>
      <rPr>
        <b/>
        <sz val="16"/>
        <color rgb="FF000000"/>
        <rFont val="等线"/>
        <family val="2"/>
      </rPr>
      <t>大于</t>
    </r>
    <phoneticPr fontId="5" type="noConversion"/>
  </si>
  <si>
    <r>
      <rPr>
        <b/>
        <sz val="16"/>
        <color rgb="FF000000"/>
        <rFont val="等线"/>
        <family val="2"/>
      </rPr>
      <t>小于等于</t>
    </r>
    <phoneticPr fontId="5" type="noConversion"/>
  </si>
  <si>
    <r>
      <rPr>
        <b/>
        <sz val="16"/>
        <color rgb="FF000000"/>
        <rFont val="等线"/>
        <family val="2"/>
      </rPr>
      <t>总数</t>
    </r>
    <phoneticPr fontId="5" type="noConversion"/>
  </si>
  <si>
    <r>
      <rPr>
        <b/>
        <sz val="16"/>
        <color rgb="FF000000"/>
        <rFont val="等线"/>
        <family val="2"/>
      </rPr>
      <t>大于中的</t>
    </r>
    <r>
      <rPr>
        <b/>
        <sz val="16"/>
        <color rgb="FF000000"/>
        <rFont val="Arial"/>
        <family val="2"/>
      </rPr>
      <t>yes</t>
    </r>
    <r>
      <rPr>
        <b/>
        <sz val="16"/>
        <color rgb="FF000000"/>
        <rFont val="等线"/>
        <family val="2"/>
      </rPr>
      <t>数</t>
    </r>
    <phoneticPr fontId="5" type="noConversion"/>
  </si>
  <si>
    <r>
      <rPr>
        <b/>
        <sz val="16"/>
        <color rgb="FF000000"/>
        <rFont val="等线"/>
        <family val="2"/>
      </rPr>
      <t>大于中的</t>
    </r>
    <r>
      <rPr>
        <b/>
        <sz val="16"/>
        <color rgb="FF000000"/>
        <rFont val="Arial"/>
        <family val="2"/>
      </rPr>
      <t>No</t>
    </r>
    <r>
      <rPr>
        <b/>
        <sz val="16"/>
        <color rgb="FF000000"/>
        <rFont val="等线"/>
        <family val="2"/>
      </rPr>
      <t>数</t>
    </r>
    <phoneticPr fontId="5" type="noConversion"/>
  </si>
  <si>
    <t>ent(&gt;)</t>
    <phoneticPr fontId="5" type="noConversion"/>
  </si>
  <si>
    <r>
      <rPr>
        <b/>
        <sz val="16"/>
        <color rgb="FF000000"/>
        <rFont val="等线"/>
        <family val="2"/>
      </rPr>
      <t>小于中的</t>
    </r>
    <r>
      <rPr>
        <b/>
        <sz val="16"/>
        <color rgb="FF000000"/>
        <rFont val="Arial"/>
        <family val="2"/>
      </rPr>
      <t>Yes</t>
    </r>
    <r>
      <rPr>
        <b/>
        <sz val="16"/>
        <color rgb="FF000000"/>
        <rFont val="等线"/>
        <family val="2"/>
      </rPr>
      <t>数</t>
    </r>
    <phoneticPr fontId="5" type="noConversion"/>
  </si>
  <si>
    <r>
      <rPr>
        <b/>
        <sz val="16"/>
        <color rgb="FF000000"/>
        <rFont val="等线"/>
        <family val="2"/>
      </rPr>
      <t>小于中的</t>
    </r>
    <r>
      <rPr>
        <b/>
        <sz val="16"/>
        <color rgb="FF000000"/>
        <rFont val="Arial"/>
        <family val="2"/>
      </rPr>
      <t>No</t>
    </r>
    <r>
      <rPr>
        <b/>
        <sz val="16"/>
        <color rgb="FF000000"/>
        <rFont val="等线"/>
        <family val="2"/>
      </rPr>
      <t>数</t>
    </r>
    <phoneticPr fontId="5" type="noConversion"/>
  </si>
  <si>
    <t>ent(&lt;=)</t>
    <phoneticPr fontId="5" type="noConversion"/>
  </si>
  <si>
    <r>
      <rPr>
        <b/>
        <sz val="16"/>
        <color rgb="FF000000"/>
        <rFont val="等线"/>
        <family val="2"/>
      </rPr>
      <t>信息增益</t>
    </r>
    <phoneticPr fontId="5" type="noConversion"/>
  </si>
  <si>
    <t>青年</t>
    <phoneticPr fontId="5" type="noConversion"/>
  </si>
  <si>
    <t>中年</t>
    <phoneticPr fontId="5" type="noConversion"/>
  </si>
  <si>
    <t>老年</t>
    <phoneticPr fontId="5" type="noConversion"/>
  </si>
  <si>
    <t>否</t>
    <phoneticPr fontId="5" type="noConversion"/>
  </si>
  <si>
    <t>是</t>
    <phoneticPr fontId="5" type="noConversion"/>
  </si>
  <si>
    <t>一般</t>
    <phoneticPr fontId="5" type="noConversion"/>
  </si>
  <si>
    <t>好</t>
    <phoneticPr fontId="5" type="noConversion"/>
  </si>
  <si>
    <t>非常好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</si>
</sst>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6"/>
      <color rgb="FF000000"/>
      <name val="Arial"/>
      <family val="2"/>
    </font>
    <font>
      <sz val="16"/>
      <color rgb="FF000000"/>
      <name val="等线"/>
      <charset val="134"/>
    </font>
    <font>
      <b/>
      <sz val="16"/>
      <color rgb="FF000000"/>
      <name val="等线"/>
      <charset val="134"/>
    </font>
    <font>
      <sz val="16"/>
      <color rgb="FF000000"/>
      <name val="Arial"/>
      <family val="2"/>
    </font>
    <font>
      <sz val="9"/>
      <name val="等线"/>
      <family val="3"/>
      <charset val="134"/>
      <scheme val="minor"/>
    </font>
    <font>
      <b/>
      <sz val="16"/>
      <color rgb="FF000000"/>
      <name val="等线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rgb="FFDFE2E5"/>
      </left>
      <right style="thin">
        <color rgb="FFDFE2E5"/>
      </right>
      <top style="thin">
        <color rgb="FFDFE2E5"/>
      </top>
      <bottom style="thin">
        <color rgb="FFDFE2E5"/>
      </bottom>
      <diagonal/>
    </border>
    <border>
      <left style="thin">
        <color rgb="FFDFE2E5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>
      <selection sqref="A1:S15"/>
    </sheetView>
  </sheetViews>
  <sheetFormatPr defaultRowHeight="13.8" x14ac:dyDescent="0.25"/>
  <cols>
    <col min="11" max="11" width="8.33203125" customWidth="1"/>
    <col min="12" max="12" width="7.77734375" customWidth="1"/>
    <col min="16" max="16" width="9.109375" bestFit="1" customWidth="1"/>
    <col min="18" max="18" width="9.109375" bestFit="1" customWidth="1"/>
  </cols>
  <sheetData>
    <row r="1" spans="1:18" ht="82.2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</row>
    <row r="2" spans="1:18" ht="20.399999999999999" x14ac:dyDescent="0.25">
      <c r="A2" s="8">
        <v>7</v>
      </c>
      <c r="B2" s="9" t="s">
        <v>10</v>
      </c>
      <c r="C2" s="8">
        <v>64</v>
      </c>
      <c r="D2" s="8">
        <v>65</v>
      </c>
      <c r="E2" s="8" t="s">
        <v>9</v>
      </c>
      <c r="F2" s="8" t="s">
        <v>11</v>
      </c>
      <c r="G2">
        <f>(D2+D3)/2</f>
        <v>67.5</v>
      </c>
      <c r="H2">
        <f>COUNTIF(D2:D15,"&gt;"&amp;G2)</f>
        <v>13</v>
      </c>
      <c r="I2">
        <f>COUNTIF(D2:D15,"&lt;="&amp;G2)</f>
        <v>1</v>
      </c>
      <c r="J2">
        <f>H2+I2</f>
        <v>14</v>
      </c>
      <c r="K2">
        <f>COUNTIFS(D2:D15,"&gt;"&amp;G2,F2:F15,"=Yes")</f>
        <v>8</v>
      </c>
      <c r="L2">
        <f>H2-K2</f>
        <v>5</v>
      </c>
      <c r="M2">
        <f>-(K2/H2)*LOG(K2/H2,2)-(L2/H2)*LOG(L2/H2,2)</f>
        <v>0.96123660472287598</v>
      </c>
      <c r="N2">
        <f>COUNTIFS(D2:D15,"&lt;="&amp;G2,F2:F15,"=Yes")</f>
        <v>1</v>
      </c>
      <c r="O2">
        <f>I2-N2</f>
        <v>0</v>
      </c>
      <c r="P2">
        <v>0</v>
      </c>
      <c r="Q2">
        <f>0.94-H2/J2*M2-I2/J2*P2</f>
        <v>4.7423152757329334E-2</v>
      </c>
      <c r="R2">
        <f>MAX(Q2:Q14)</f>
        <v>0.10195760493921957</v>
      </c>
    </row>
    <row r="3" spans="1:18" ht="20.399999999999999" x14ac:dyDescent="0.25">
      <c r="A3" s="8">
        <v>6</v>
      </c>
      <c r="B3" s="9" t="s">
        <v>12</v>
      </c>
      <c r="C3" s="8">
        <v>65</v>
      </c>
      <c r="D3" s="8">
        <v>70</v>
      </c>
      <c r="E3" s="8" t="s">
        <v>9</v>
      </c>
      <c r="F3" s="8" t="s">
        <v>8</v>
      </c>
      <c r="G3">
        <f t="shared" ref="G3:G15" si="0">(D3+D4)/2</f>
        <v>70</v>
      </c>
      <c r="H3">
        <f>COUNTIF(D2:D15,"&gt;"&amp;G3)</f>
        <v>10</v>
      </c>
      <c r="I3">
        <f>COUNTIF(D2:D15,"&lt;="&amp;G3)</f>
        <v>4</v>
      </c>
      <c r="J3">
        <f t="shared" ref="J3:J14" si="1">H3+I3</f>
        <v>14</v>
      </c>
      <c r="K3">
        <f>COUNTIFS(D2:D15,"&gt;"&amp;G3,F2:F15,"=Yes")</f>
        <v>6</v>
      </c>
      <c r="L3">
        <f t="shared" ref="L3:L14" si="2">H3-K3</f>
        <v>4</v>
      </c>
      <c r="M3">
        <f t="shared" ref="M3:M14" si="3">-(K3/H3)*LOG(K3/H3,2)-(L3/H3)*LOG(L3/H3,2)</f>
        <v>0.97095059445466858</v>
      </c>
      <c r="N3">
        <f>COUNTIFS(D2:D15,"&lt;="&amp;G3,F2:F15,"=Yes")</f>
        <v>3</v>
      </c>
      <c r="O3">
        <f t="shared" ref="O3:O14" si="4">I3-N3</f>
        <v>1</v>
      </c>
      <c r="P3">
        <f t="shared" ref="P3:P14" si="5">-(N3/I3)*LOG(N3/I3,2)-(O3/I3)*LOG(O3/I3,2)</f>
        <v>0.81127812445913283</v>
      </c>
      <c r="Q3">
        <f t="shared" ref="Q3:Q14" si="6">0.94-H3/J3*M3-I3/J3*P3</f>
        <v>1.4670111258341612E-2</v>
      </c>
    </row>
    <row r="4" spans="1:18" ht="20.399999999999999" x14ac:dyDescent="0.25">
      <c r="A4" s="8">
        <v>9</v>
      </c>
      <c r="B4" s="9" t="s">
        <v>6</v>
      </c>
      <c r="C4" s="8">
        <v>69</v>
      </c>
      <c r="D4" s="8">
        <v>70</v>
      </c>
      <c r="E4" s="8" t="s">
        <v>7</v>
      </c>
      <c r="F4" s="8" t="s">
        <v>11</v>
      </c>
      <c r="G4">
        <f t="shared" si="0"/>
        <v>70</v>
      </c>
      <c r="H4">
        <f>COUNTIF(D2:D15,"&gt;"&amp;G4)</f>
        <v>10</v>
      </c>
      <c r="I4">
        <f>COUNTIF(D2:D15,"&lt;="&amp;G4)</f>
        <v>4</v>
      </c>
      <c r="J4">
        <f t="shared" si="1"/>
        <v>14</v>
      </c>
      <c r="K4">
        <f>COUNTIFS(D2:D15,"&gt;"&amp;G4,F2:F15,"=Yes")</f>
        <v>6</v>
      </c>
      <c r="L4">
        <f t="shared" si="2"/>
        <v>4</v>
      </c>
      <c r="M4">
        <f t="shared" si="3"/>
        <v>0.97095059445466858</v>
      </c>
      <c r="N4">
        <f>COUNTIFS(D2:D15,"&lt;="&amp;G4,F2:F15,"=Yes")</f>
        <v>3</v>
      </c>
      <c r="O4">
        <f t="shared" si="4"/>
        <v>1</v>
      </c>
      <c r="P4">
        <f t="shared" si="5"/>
        <v>0.81127812445913283</v>
      </c>
      <c r="Q4">
        <f t="shared" si="6"/>
        <v>1.4670111258341612E-2</v>
      </c>
    </row>
    <row r="5" spans="1:18" ht="20.399999999999999" x14ac:dyDescent="0.25">
      <c r="A5" s="8">
        <v>11</v>
      </c>
      <c r="B5" s="9" t="s">
        <v>6</v>
      </c>
      <c r="C5" s="8">
        <v>75</v>
      </c>
      <c r="D5" s="8">
        <v>70</v>
      </c>
      <c r="E5" s="8" t="s">
        <v>9</v>
      </c>
      <c r="F5" s="8" t="s">
        <v>11</v>
      </c>
      <c r="G5">
        <f t="shared" si="0"/>
        <v>72.5</v>
      </c>
      <c r="H5">
        <f>COUNTIF(D2:D15,"&gt;"&amp;G5)</f>
        <v>10</v>
      </c>
      <c r="I5">
        <f>COUNTIF(D2:D15,"&lt;="&amp;G5)</f>
        <v>4</v>
      </c>
      <c r="J5">
        <f t="shared" si="1"/>
        <v>14</v>
      </c>
      <c r="K5">
        <f>COUNTIFS(D2:D15,"&gt;"&amp;G5,F2:F15,"=Yes")</f>
        <v>6</v>
      </c>
      <c r="L5">
        <f t="shared" si="2"/>
        <v>4</v>
      </c>
      <c r="M5">
        <f t="shared" si="3"/>
        <v>0.97095059445466858</v>
      </c>
      <c r="N5">
        <f>COUNTIFS(D2:D15,"&lt;="&amp;G5,F2:F15,"=Yes")</f>
        <v>3</v>
      </c>
      <c r="O5">
        <f t="shared" si="4"/>
        <v>1</v>
      </c>
      <c r="P5">
        <f t="shared" si="5"/>
        <v>0.81127812445913283</v>
      </c>
      <c r="Q5">
        <f t="shared" si="6"/>
        <v>1.4670111258341612E-2</v>
      </c>
    </row>
    <row r="6" spans="1:18" ht="20.399999999999999" x14ac:dyDescent="0.25">
      <c r="A6" s="8">
        <v>13</v>
      </c>
      <c r="B6" s="9" t="s">
        <v>10</v>
      </c>
      <c r="C6" s="8">
        <v>81</v>
      </c>
      <c r="D6" s="8">
        <v>75</v>
      </c>
      <c r="E6" s="8" t="s">
        <v>7</v>
      </c>
      <c r="F6" s="8" t="s">
        <v>11</v>
      </c>
      <c r="G6">
        <f t="shared" si="0"/>
        <v>76.5</v>
      </c>
      <c r="H6">
        <f>COUNTIF(D2:D15,"&gt;"&amp;G6)</f>
        <v>9</v>
      </c>
      <c r="I6">
        <f>COUNTIF(D2:D15,"&lt;="&amp;G6)</f>
        <v>5</v>
      </c>
      <c r="J6">
        <f t="shared" si="1"/>
        <v>14</v>
      </c>
      <c r="K6">
        <f>COUNTIFS(D2:D15,"&gt;"&amp;G6,F2:F15,"=Yes")</f>
        <v>5</v>
      </c>
      <c r="L6">
        <f t="shared" si="2"/>
        <v>4</v>
      </c>
      <c r="M6">
        <f t="shared" si="3"/>
        <v>0.99107605983822222</v>
      </c>
      <c r="N6">
        <f>COUNTIFS(D2:D15,"&lt;="&amp;G6,F2:F15,"=Yes")</f>
        <v>4</v>
      </c>
      <c r="O6">
        <f t="shared" si="4"/>
        <v>1</v>
      </c>
      <c r="P6">
        <f t="shared" si="5"/>
        <v>0.72192809488736231</v>
      </c>
      <c r="Q6">
        <f t="shared" si="6"/>
        <v>4.5048213358513278E-2</v>
      </c>
    </row>
    <row r="7" spans="1:18" ht="20.399999999999999" x14ac:dyDescent="0.25">
      <c r="A7" s="8">
        <v>3</v>
      </c>
      <c r="B7" s="9" t="s">
        <v>10</v>
      </c>
      <c r="C7" s="8">
        <v>83</v>
      </c>
      <c r="D7" s="8">
        <v>78</v>
      </c>
      <c r="E7" s="8" t="s">
        <v>7</v>
      </c>
      <c r="F7" s="8" t="s">
        <v>11</v>
      </c>
      <c r="G7">
        <f t="shared" si="0"/>
        <v>79</v>
      </c>
      <c r="H7">
        <f>COUNTIF(D2:D15,"&gt;"&amp;G7)</f>
        <v>8</v>
      </c>
      <c r="I7">
        <f>COUNTIF(D2:D15,"&lt;="&amp;G7)</f>
        <v>6</v>
      </c>
      <c r="J7">
        <f t="shared" si="1"/>
        <v>14</v>
      </c>
      <c r="K7">
        <f>COUNTIFS(D2:D15,"&gt;"&amp;G7,F2:F15,"=Yes")</f>
        <v>4</v>
      </c>
      <c r="L7">
        <f t="shared" si="2"/>
        <v>4</v>
      </c>
      <c r="M7">
        <f t="shared" si="3"/>
        <v>1</v>
      </c>
      <c r="N7">
        <f>COUNTIFS(D2:D15,"&lt;="&amp;G7,F2:F15,"=Yes")</f>
        <v>5</v>
      </c>
      <c r="O7">
        <f t="shared" si="4"/>
        <v>1</v>
      </c>
      <c r="P7">
        <f t="shared" si="5"/>
        <v>0.65002242164835411</v>
      </c>
      <c r="Q7">
        <f t="shared" si="6"/>
        <v>8.9990390722133939E-2</v>
      </c>
    </row>
    <row r="8" spans="1:18" ht="20.399999999999999" x14ac:dyDescent="0.25">
      <c r="A8" s="8">
        <v>5</v>
      </c>
      <c r="B8" s="9" t="s">
        <v>12</v>
      </c>
      <c r="C8" s="8">
        <v>68</v>
      </c>
      <c r="D8" s="8">
        <v>80</v>
      </c>
      <c r="E8" s="8" t="s">
        <v>7</v>
      </c>
      <c r="F8" s="8" t="s">
        <v>11</v>
      </c>
      <c r="G8">
        <f t="shared" si="0"/>
        <v>80</v>
      </c>
      <c r="H8">
        <f>COUNTIF(D2:D15,"&gt;"&amp;G8)</f>
        <v>5</v>
      </c>
      <c r="I8">
        <f>COUNTIF(D2:D15,"&lt;="&amp;G8)</f>
        <v>9</v>
      </c>
      <c r="J8">
        <f t="shared" si="1"/>
        <v>14</v>
      </c>
      <c r="K8">
        <f>COUNTIFS(D2:D15,"&gt;"&amp;G8,F2:F15,"=Yes")</f>
        <v>2</v>
      </c>
      <c r="L8">
        <f t="shared" si="2"/>
        <v>3</v>
      </c>
      <c r="M8">
        <f t="shared" si="3"/>
        <v>0.97095059445466858</v>
      </c>
      <c r="N8">
        <f>COUNTIFS(D2:D15,"&lt;="&amp;G8,F2:F15,"=Yes")</f>
        <v>7</v>
      </c>
      <c r="O8">
        <f t="shared" si="4"/>
        <v>2</v>
      </c>
      <c r="P8">
        <f t="shared" si="5"/>
        <v>0.76420450650862026</v>
      </c>
      <c r="Q8">
        <f t="shared" si="6"/>
        <v>0.10195760493921957</v>
      </c>
    </row>
    <row r="9" spans="1:18" ht="20.399999999999999" x14ac:dyDescent="0.25">
      <c r="A9" s="8">
        <v>10</v>
      </c>
      <c r="B9" s="9" t="s">
        <v>12</v>
      </c>
      <c r="C9" s="8">
        <v>75</v>
      </c>
      <c r="D9" s="8">
        <v>80</v>
      </c>
      <c r="E9" s="8" t="s">
        <v>7</v>
      </c>
      <c r="F9" s="8" t="s">
        <v>11</v>
      </c>
      <c r="G9">
        <f t="shared" si="0"/>
        <v>80</v>
      </c>
      <c r="H9">
        <f>COUNTIF(D2:D15,"&gt;"&amp;G9)</f>
        <v>5</v>
      </c>
      <c r="I9">
        <f>COUNTIF(D2:D15,"&lt;="&amp;G9)</f>
        <v>9</v>
      </c>
      <c r="J9">
        <f t="shared" si="1"/>
        <v>14</v>
      </c>
      <c r="K9">
        <f>COUNTIFS(D2:D15,"&gt;"&amp;G9,F2:F15,"=Yes")</f>
        <v>2</v>
      </c>
      <c r="L9">
        <f t="shared" si="2"/>
        <v>3</v>
      </c>
      <c r="M9">
        <f t="shared" si="3"/>
        <v>0.97095059445466858</v>
      </c>
      <c r="N9">
        <f>COUNTIFS(D2:D15,"&lt;="&amp;G9,F2:F15,"=Yes")</f>
        <v>7</v>
      </c>
      <c r="O9">
        <f t="shared" si="4"/>
        <v>2</v>
      </c>
      <c r="P9">
        <f t="shared" si="5"/>
        <v>0.76420450650862026</v>
      </c>
      <c r="Q9">
        <f t="shared" si="6"/>
        <v>0.10195760493921957</v>
      </c>
    </row>
    <row r="10" spans="1:18" ht="20.399999999999999" x14ac:dyDescent="0.25">
      <c r="A10" s="8">
        <v>14</v>
      </c>
      <c r="B10" s="9" t="s">
        <v>12</v>
      </c>
      <c r="C10" s="8">
        <v>71</v>
      </c>
      <c r="D10" s="8">
        <v>80</v>
      </c>
      <c r="E10" s="8" t="s">
        <v>9</v>
      </c>
      <c r="F10" s="8" t="s">
        <v>8</v>
      </c>
      <c r="G10">
        <f t="shared" si="0"/>
        <v>82.5</v>
      </c>
      <c r="H10">
        <f>COUNTIF(D2:D15,"&gt;"&amp;G10)</f>
        <v>5</v>
      </c>
      <c r="I10">
        <f>COUNTIF(D2:D15,"&lt;="&amp;G10)</f>
        <v>9</v>
      </c>
      <c r="J10">
        <f t="shared" si="1"/>
        <v>14</v>
      </c>
      <c r="K10">
        <f>COUNTIFS(D2:D15,"&gt;"&amp;G10,F2:F15,"=Yes")</f>
        <v>2</v>
      </c>
      <c r="L10">
        <f t="shared" si="2"/>
        <v>3</v>
      </c>
      <c r="M10">
        <f t="shared" si="3"/>
        <v>0.97095059445466858</v>
      </c>
      <c r="N10">
        <f>COUNTIFS(D2:D15,"&lt;="&amp;G10,F2:F15,"=Yes")</f>
        <v>7</v>
      </c>
      <c r="O10">
        <f t="shared" si="4"/>
        <v>2</v>
      </c>
      <c r="P10">
        <f t="shared" si="5"/>
        <v>0.76420450650862026</v>
      </c>
      <c r="Q10">
        <f t="shared" si="6"/>
        <v>0.10195760493921957</v>
      </c>
    </row>
    <row r="11" spans="1:18" ht="20.399999999999999" x14ac:dyDescent="0.25">
      <c r="A11" s="4">
        <v>1</v>
      </c>
      <c r="B11" s="5" t="s">
        <v>6</v>
      </c>
      <c r="C11" s="2">
        <v>85</v>
      </c>
      <c r="D11" s="2">
        <v>85</v>
      </c>
      <c r="E11" s="2" t="s">
        <v>7</v>
      </c>
      <c r="F11" s="2" t="s">
        <v>8</v>
      </c>
      <c r="G11">
        <f t="shared" si="0"/>
        <v>87.5</v>
      </c>
      <c r="H11">
        <f>COUNTIF(D2:D15,"&gt;"&amp;G11)</f>
        <v>4</v>
      </c>
      <c r="I11">
        <f>COUNTIF(D2:D15,"&lt;="&amp;G11)</f>
        <v>10</v>
      </c>
      <c r="J11">
        <f t="shared" si="1"/>
        <v>14</v>
      </c>
      <c r="K11">
        <f>COUNTIFS(D2:D15,"&gt;"&amp;G11,F2:F15,"=Yes")</f>
        <v>2</v>
      </c>
      <c r="L11">
        <f t="shared" si="2"/>
        <v>2</v>
      </c>
      <c r="M11">
        <f t="shared" si="3"/>
        <v>1</v>
      </c>
      <c r="N11">
        <f>COUNTIFS(D2:D15,"&lt;="&amp;G11,F2:F15,"=Yes")</f>
        <v>7</v>
      </c>
      <c r="O11">
        <f t="shared" si="4"/>
        <v>3</v>
      </c>
      <c r="P11">
        <f t="shared" si="5"/>
        <v>0.8812908992306927</v>
      </c>
      <c r="Q11">
        <f t="shared" si="6"/>
        <v>2.4792214835219428E-2</v>
      </c>
    </row>
    <row r="12" spans="1:18" ht="20.399999999999999" x14ac:dyDescent="0.25">
      <c r="A12" s="6">
        <v>2</v>
      </c>
      <c r="B12" s="7" t="s">
        <v>6</v>
      </c>
      <c r="C12" s="3">
        <v>80</v>
      </c>
      <c r="D12" s="3">
        <v>90</v>
      </c>
      <c r="E12" s="3" t="s">
        <v>9</v>
      </c>
      <c r="F12" s="3" t="s">
        <v>8</v>
      </c>
      <c r="G12">
        <f t="shared" si="0"/>
        <v>90</v>
      </c>
      <c r="H12">
        <f>COUNTIF(D2:D15,"&gt;"&amp;G12)</f>
        <v>2</v>
      </c>
      <c r="I12">
        <f>COUNTIF(D2:D15,"&lt;="&amp;G12)</f>
        <v>12</v>
      </c>
      <c r="J12">
        <f t="shared" si="1"/>
        <v>14</v>
      </c>
      <c r="K12">
        <f>COUNTIFS(D2:D15,"&gt;"&amp;G12,F2:F15,"=Yes")</f>
        <v>1</v>
      </c>
      <c r="L12">
        <f t="shared" si="2"/>
        <v>1</v>
      </c>
      <c r="M12">
        <f t="shared" si="3"/>
        <v>1</v>
      </c>
      <c r="N12">
        <f>COUNTIFS(D2:D15,"&lt;="&amp;G12,F2:F15,"=Yes")</f>
        <v>8</v>
      </c>
      <c r="O12">
        <f t="shared" si="4"/>
        <v>4</v>
      </c>
      <c r="P12">
        <f t="shared" si="5"/>
        <v>0.91829583405448956</v>
      </c>
      <c r="Q12">
        <f t="shared" si="6"/>
        <v>1.0032142239009056E-2</v>
      </c>
    </row>
    <row r="13" spans="1:18" ht="20.399999999999999" x14ac:dyDescent="0.25">
      <c r="A13" s="6">
        <v>12</v>
      </c>
      <c r="B13" s="7" t="s">
        <v>10</v>
      </c>
      <c r="C13" s="3">
        <v>72</v>
      </c>
      <c r="D13" s="3">
        <v>90</v>
      </c>
      <c r="E13" s="3" t="s">
        <v>9</v>
      </c>
      <c r="F13" s="3" t="s">
        <v>11</v>
      </c>
      <c r="G13">
        <f t="shared" si="0"/>
        <v>92.5</v>
      </c>
      <c r="H13">
        <f>COUNTIF(D2:D15,"&gt;"&amp;G13)</f>
        <v>2</v>
      </c>
      <c r="I13">
        <f>COUNTIF(D2:D15,"&lt;="&amp;G13)</f>
        <v>12</v>
      </c>
      <c r="J13">
        <f t="shared" si="1"/>
        <v>14</v>
      </c>
      <c r="K13">
        <f>COUNTIFS(D2:D15,"&gt;"&amp;G13,F2:F15,"=Yes")</f>
        <v>1</v>
      </c>
      <c r="L13">
        <f t="shared" si="2"/>
        <v>1</v>
      </c>
      <c r="M13">
        <f t="shared" si="3"/>
        <v>1</v>
      </c>
      <c r="N13">
        <f>COUNTIFS(D2:D15,"&lt;="&amp;G13,F2:F15,"=Yes")</f>
        <v>8</v>
      </c>
      <c r="O13">
        <f t="shared" si="4"/>
        <v>4</v>
      </c>
      <c r="P13">
        <f t="shared" si="5"/>
        <v>0.91829583405448956</v>
      </c>
      <c r="Q13">
        <f t="shared" si="6"/>
        <v>1.0032142239009056E-2</v>
      </c>
    </row>
    <row r="14" spans="1:18" ht="20.399999999999999" x14ac:dyDescent="0.25">
      <c r="A14" s="6">
        <v>8</v>
      </c>
      <c r="B14" s="7" t="s">
        <v>6</v>
      </c>
      <c r="C14" s="3">
        <v>72</v>
      </c>
      <c r="D14" s="3">
        <v>95</v>
      </c>
      <c r="E14" s="3" t="s">
        <v>7</v>
      </c>
      <c r="F14" s="3" t="s">
        <v>8</v>
      </c>
      <c r="G14">
        <f t="shared" si="0"/>
        <v>95.5</v>
      </c>
      <c r="H14">
        <f>COUNTIF(D2:D15,"&gt;"&amp;G14)</f>
        <v>1</v>
      </c>
      <c r="I14">
        <f>COUNTIF(D2:D15,"&lt;="&amp;G14)</f>
        <v>13</v>
      </c>
      <c r="J14">
        <f t="shared" si="1"/>
        <v>14</v>
      </c>
      <c r="K14">
        <f>COUNTIFS(D2:D15,"&gt;"&amp;G14,F2:F15,"=Yes")</f>
        <v>1</v>
      </c>
      <c r="L14">
        <f t="shared" si="2"/>
        <v>0</v>
      </c>
      <c r="M14">
        <v>0</v>
      </c>
      <c r="N14">
        <f>COUNTIFS(D2:D15,"&lt;="&amp;G14,F2:F15,"=Yes")</f>
        <v>8</v>
      </c>
      <c r="O14">
        <f t="shared" si="4"/>
        <v>5</v>
      </c>
      <c r="P14">
        <f t="shared" si="5"/>
        <v>0.96123660472287598</v>
      </c>
      <c r="Q14">
        <f t="shared" si="6"/>
        <v>4.7423152757329334E-2</v>
      </c>
    </row>
    <row r="15" spans="1:18" ht="20.399999999999999" x14ac:dyDescent="0.25">
      <c r="A15" s="6">
        <v>4</v>
      </c>
      <c r="B15" s="7" t="s">
        <v>12</v>
      </c>
      <c r="C15" s="3">
        <v>70</v>
      </c>
      <c r="D15" s="3">
        <v>96</v>
      </c>
      <c r="E15" s="3" t="s">
        <v>7</v>
      </c>
      <c r="F15" s="3" t="s">
        <v>11</v>
      </c>
    </row>
  </sheetData>
  <autoFilter ref="D1:D15" xr:uid="{00000000-0001-0000-0000-000000000000}">
    <sortState xmlns:xlrd2="http://schemas.microsoft.com/office/spreadsheetml/2017/richdata2" ref="A2:G15">
      <sortCondition ref="D1:D15"/>
    </sortState>
  </autoFilter>
  <sortState xmlns:xlrd2="http://schemas.microsoft.com/office/spreadsheetml/2017/richdata2" ref="L2:L14">
    <sortCondition ref="L2:L14"/>
  </sortState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B99E-7C2A-4F38-B0BE-07D842D16113}">
  <dimension ref="A1:R11"/>
  <sheetViews>
    <sheetView workbookViewId="0">
      <selection activeCell="Q5" sqref="Q5:Q6"/>
    </sheetView>
  </sheetViews>
  <sheetFormatPr defaultRowHeight="13.8" x14ac:dyDescent="0.25"/>
  <sheetData>
    <row r="1" spans="1:18" ht="82.2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</row>
    <row r="2" spans="1:18" ht="20.399999999999999" x14ac:dyDescent="0.25">
      <c r="A2" s="8">
        <v>6</v>
      </c>
      <c r="B2" s="9" t="s">
        <v>12</v>
      </c>
      <c r="C2" s="8">
        <v>65</v>
      </c>
      <c r="D2" s="8">
        <v>70</v>
      </c>
      <c r="E2" s="8" t="s">
        <v>9</v>
      </c>
      <c r="F2" s="8" t="s">
        <v>8</v>
      </c>
      <c r="G2">
        <f t="shared" ref="G2:G10" si="0">(D2+D3)/2</f>
        <v>70</v>
      </c>
      <c r="H2">
        <f>COUNTIF(D2:D11,"&gt;"&amp;G2)</f>
        <v>7</v>
      </c>
      <c r="I2">
        <f>COUNTIF(D2:D11,"&lt;="&amp;G2)</f>
        <v>3</v>
      </c>
      <c r="J2">
        <f t="shared" ref="J2:J10" si="1">H2+I2</f>
        <v>10</v>
      </c>
      <c r="K2">
        <f>COUNTIFS(D2:D11,"&gt;"&amp;G2,F2:F11,"=Yes")</f>
        <v>3</v>
      </c>
      <c r="L2">
        <f t="shared" ref="L2:L10" si="2">H2-K2</f>
        <v>4</v>
      </c>
      <c r="M2">
        <f t="shared" ref="M2:M9" si="3">-(K2/H2)*LOG(K2/H2,2)-(L2/H2)*LOG(L2/H2,2)</f>
        <v>0.98522813603425163</v>
      </c>
      <c r="N2">
        <f>COUNTIFS(D2:D11,"&lt;="&amp;G2,F2:F11,"=Yes")</f>
        <v>2</v>
      </c>
      <c r="O2">
        <f t="shared" ref="O2:O10" si="4">I2-N2</f>
        <v>1</v>
      </c>
      <c r="P2">
        <f t="shared" ref="P2:P10" si="5">-(N2/I2)*LOG(N2/I2,2)-(O2/I2)*LOG(O2/I2,2)</f>
        <v>0.91829583405448956</v>
      </c>
      <c r="Q2">
        <f t="shared" ref="Q2:Q10" si="6">0.94-H2/J2*M2-I2/J2*P2</f>
        <v>-2.5148445440322964E-2</v>
      </c>
      <c r="R2">
        <f>MAX(Q2:Q10)</f>
        <v>6.4511249783653191E-2</v>
      </c>
    </row>
    <row r="3" spans="1:18" ht="20.399999999999999" x14ac:dyDescent="0.25">
      <c r="A3" s="8">
        <v>9</v>
      </c>
      <c r="B3" s="9" t="s">
        <v>6</v>
      </c>
      <c r="C3" s="8">
        <v>69</v>
      </c>
      <c r="D3" s="8">
        <v>70</v>
      </c>
      <c r="E3" s="8" t="s">
        <v>7</v>
      </c>
      <c r="F3" s="8" t="s">
        <v>11</v>
      </c>
      <c r="G3">
        <f t="shared" si="0"/>
        <v>70</v>
      </c>
      <c r="H3">
        <f>COUNTIF(D2:D11,"&gt;"&amp;G3)</f>
        <v>7</v>
      </c>
      <c r="I3">
        <f>COUNTIF(D2:D11,"&lt;="&amp;G3)</f>
        <v>3</v>
      </c>
      <c r="J3">
        <f t="shared" si="1"/>
        <v>10</v>
      </c>
      <c r="K3">
        <f>COUNTIFS(D2:D11,"&gt;"&amp;G3,F2:F11,"=Yes")</f>
        <v>3</v>
      </c>
      <c r="L3">
        <f t="shared" si="2"/>
        <v>4</v>
      </c>
      <c r="M3">
        <f t="shared" si="3"/>
        <v>0.98522813603425163</v>
      </c>
      <c r="N3">
        <f>COUNTIFS(D2:D11,"&lt;="&amp;G3,F2:F11,"=Yes")</f>
        <v>2</v>
      </c>
      <c r="O3">
        <f t="shared" si="4"/>
        <v>1</v>
      </c>
      <c r="P3">
        <f t="shared" si="5"/>
        <v>0.91829583405448956</v>
      </c>
      <c r="Q3">
        <f t="shared" si="6"/>
        <v>-2.5148445440322964E-2</v>
      </c>
    </row>
    <row r="4" spans="1:18" ht="20.399999999999999" x14ac:dyDescent="0.25">
      <c r="A4" s="8">
        <v>11</v>
      </c>
      <c r="B4" s="9" t="s">
        <v>6</v>
      </c>
      <c r="C4" s="8">
        <v>75</v>
      </c>
      <c r="D4" s="8">
        <v>70</v>
      </c>
      <c r="E4" s="8" t="s">
        <v>9</v>
      </c>
      <c r="F4" s="8" t="s">
        <v>11</v>
      </c>
      <c r="G4">
        <f>(D4+D5)/2</f>
        <v>75</v>
      </c>
      <c r="H4">
        <f>COUNTIF(D2:D11,"&gt;"&amp;G4)</f>
        <v>7</v>
      </c>
      <c r="I4">
        <f>COUNTIF(D2:D11,"&lt;="&amp;G4)</f>
        <v>3</v>
      </c>
      <c r="J4">
        <f t="shared" si="1"/>
        <v>10</v>
      </c>
      <c r="K4">
        <f>COUNTIFS(D2:D11,"&gt;"&amp;G4,F2:F11,"=Yes")</f>
        <v>3</v>
      </c>
      <c r="L4">
        <f t="shared" si="2"/>
        <v>4</v>
      </c>
      <c r="M4">
        <f t="shared" si="3"/>
        <v>0.98522813603425163</v>
      </c>
      <c r="N4">
        <f>COUNTIFS(D2:D11,"&lt;="&amp;G4,F2:F11,"=Yes")</f>
        <v>2</v>
      </c>
      <c r="O4">
        <f t="shared" si="4"/>
        <v>1</v>
      </c>
      <c r="P4">
        <f t="shared" si="5"/>
        <v>0.91829583405448956</v>
      </c>
      <c r="Q4">
        <f t="shared" si="6"/>
        <v>-2.5148445440322964E-2</v>
      </c>
    </row>
    <row r="5" spans="1:18" ht="20.399999999999999" x14ac:dyDescent="0.25">
      <c r="A5" s="8">
        <v>5</v>
      </c>
      <c r="B5" s="9" t="s">
        <v>12</v>
      </c>
      <c r="C5" s="8">
        <v>68</v>
      </c>
      <c r="D5" s="8">
        <v>80</v>
      </c>
      <c r="E5" s="8" t="s">
        <v>7</v>
      </c>
      <c r="F5" s="8" t="s">
        <v>11</v>
      </c>
      <c r="G5">
        <f t="shared" si="0"/>
        <v>80</v>
      </c>
      <c r="H5">
        <f>COUNTIF(D2:D11,"&gt;"&amp;G5)</f>
        <v>4</v>
      </c>
      <c r="I5">
        <f>COUNTIF(D2:D11,"&lt;="&amp;G5)</f>
        <v>6</v>
      </c>
      <c r="J5">
        <f t="shared" si="1"/>
        <v>10</v>
      </c>
      <c r="K5">
        <f>COUNTIFS(D2:D11,"&gt;"&amp;G5,F2:F11,"=Yes")</f>
        <v>1</v>
      </c>
      <c r="L5">
        <f t="shared" si="2"/>
        <v>3</v>
      </c>
      <c r="M5">
        <f t="shared" si="3"/>
        <v>0.81127812445913283</v>
      </c>
      <c r="N5">
        <f>COUNTIFS(D2:D11,"&lt;="&amp;G5,F2:F11,"=Yes")</f>
        <v>4</v>
      </c>
      <c r="O5">
        <f t="shared" si="4"/>
        <v>2</v>
      </c>
      <c r="P5">
        <f t="shared" si="5"/>
        <v>0.91829583405448956</v>
      </c>
      <c r="Q5">
        <f t="shared" si="6"/>
        <v>6.4511249783653191E-2</v>
      </c>
    </row>
    <row r="6" spans="1:18" ht="20.399999999999999" x14ac:dyDescent="0.25">
      <c r="A6" s="8">
        <v>10</v>
      </c>
      <c r="B6" s="9" t="s">
        <v>12</v>
      </c>
      <c r="C6" s="8">
        <v>75</v>
      </c>
      <c r="D6" s="8">
        <v>80</v>
      </c>
      <c r="E6" s="8" t="s">
        <v>7</v>
      </c>
      <c r="F6" s="8" t="s">
        <v>11</v>
      </c>
      <c r="G6">
        <f t="shared" si="0"/>
        <v>80</v>
      </c>
      <c r="H6">
        <f>COUNTIF(D2:D11,"&gt;"&amp;G6)</f>
        <v>4</v>
      </c>
      <c r="I6">
        <f>COUNTIF(D2:D11,"&lt;="&amp;G6)</f>
        <v>6</v>
      </c>
      <c r="J6">
        <f t="shared" si="1"/>
        <v>10</v>
      </c>
      <c r="K6">
        <f>COUNTIFS(D2:D11,"&gt;"&amp;G6,F2:F11,"=Yes")</f>
        <v>1</v>
      </c>
      <c r="L6">
        <f t="shared" si="2"/>
        <v>3</v>
      </c>
      <c r="M6">
        <f t="shared" si="3"/>
        <v>0.81127812445913283</v>
      </c>
      <c r="N6">
        <f>COUNTIFS(D2:D11,"&lt;="&amp;G6,F2:F11,"=Yes")</f>
        <v>4</v>
      </c>
      <c r="O6">
        <f t="shared" si="4"/>
        <v>2</v>
      </c>
      <c r="P6">
        <f t="shared" si="5"/>
        <v>0.91829583405448956</v>
      </c>
      <c r="Q6">
        <f t="shared" si="6"/>
        <v>6.4511249783653191E-2</v>
      </c>
    </row>
    <row r="7" spans="1:18" ht="20.399999999999999" x14ac:dyDescent="0.25">
      <c r="A7" s="8">
        <v>14</v>
      </c>
      <c r="B7" s="9" t="s">
        <v>12</v>
      </c>
      <c r="C7" s="8">
        <v>71</v>
      </c>
      <c r="D7" s="8">
        <v>80</v>
      </c>
      <c r="E7" s="8" t="s">
        <v>9</v>
      </c>
      <c r="F7" s="8" t="s">
        <v>8</v>
      </c>
      <c r="G7">
        <f t="shared" si="0"/>
        <v>82.5</v>
      </c>
      <c r="H7">
        <f>COUNTIF(D2:D11,"&gt;"&amp;G7)</f>
        <v>4</v>
      </c>
      <c r="I7">
        <f>COUNTIF(D2:D11,"&lt;="&amp;G7)</f>
        <v>6</v>
      </c>
      <c r="J7">
        <f t="shared" si="1"/>
        <v>10</v>
      </c>
      <c r="K7">
        <f>COUNTIFS(D2:D11,"&gt;"&amp;G7,F2:F11,"=Yes")</f>
        <v>1</v>
      </c>
      <c r="L7">
        <f t="shared" si="2"/>
        <v>3</v>
      </c>
      <c r="M7">
        <f t="shared" si="3"/>
        <v>0.81127812445913283</v>
      </c>
      <c r="N7">
        <f>COUNTIFS(D2:D11,"&lt;="&amp;G7,F2:F11,"=Yes")</f>
        <v>4</v>
      </c>
      <c r="O7">
        <f t="shared" si="4"/>
        <v>2</v>
      </c>
      <c r="P7">
        <f t="shared" si="5"/>
        <v>0.91829583405448956</v>
      </c>
      <c r="Q7">
        <f t="shared" si="6"/>
        <v>6.4511249783653191E-2</v>
      </c>
    </row>
    <row r="8" spans="1:18" ht="20.399999999999999" x14ac:dyDescent="0.25">
      <c r="A8" s="4">
        <v>1</v>
      </c>
      <c r="B8" s="5" t="s">
        <v>6</v>
      </c>
      <c r="C8" s="2">
        <v>85</v>
      </c>
      <c r="D8" s="2">
        <v>85</v>
      </c>
      <c r="E8" s="2" t="s">
        <v>7</v>
      </c>
      <c r="F8" s="2" t="s">
        <v>8</v>
      </c>
      <c r="G8">
        <f t="shared" si="0"/>
        <v>87.5</v>
      </c>
      <c r="H8">
        <f>COUNTIF(D2:D11,"&gt;"&amp;G8)</f>
        <v>3</v>
      </c>
      <c r="I8">
        <f>COUNTIF(D2:D11,"&lt;="&amp;G8)</f>
        <v>7</v>
      </c>
      <c r="J8">
        <f t="shared" si="1"/>
        <v>10</v>
      </c>
      <c r="K8">
        <f>COUNTIFS(D2:D11,"&gt;"&amp;G8,F2:F11,"=Yes")</f>
        <v>1</v>
      </c>
      <c r="L8">
        <f t="shared" si="2"/>
        <v>2</v>
      </c>
      <c r="M8">
        <f t="shared" si="3"/>
        <v>0.91829583405448956</v>
      </c>
      <c r="N8">
        <f>COUNTIFS(D2:D11,"&lt;="&amp;G8,F2:F11,"=Yes")</f>
        <v>4</v>
      </c>
      <c r="O8">
        <f t="shared" si="4"/>
        <v>3</v>
      </c>
      <c r="P8">
        <f t="shared" si="5"/>
        <v>0.98522813603425163</v>
      </c>
      <c r="Q8">
        <f t="shared" si="6"/>
        <v>-2.5148445440322909E-2</v>
      </c>
    </row>
    <row r="9" spans="1:18" ht="20.399999999999999" x14ac:dyDescent="0.25">
      <c r="A9" s="6">
        <v>2</v>
      </c>
      <c r="B9" s="7" t="s">
        <v>6</v>
      </c>
      <c r="C9" s="3">
        <v>80</v>
      </c>
      <c r="D9" s="3">
        <v>90</v>
      </c>
      <c r="E9" s="3" t="s">
        <v>9</v>
      </c>
      <c r="F9" s="3" t="s">
        <v>8</v>
      </c>
      <c r="G9">
        <f>(D9+D10)/2</f>
        <v>92.5</v>
      </c>
      <c r="H9">
        <f>COUNTIF(D2:D11,"&gt;"&amp;G9)</f>
        <v>2</v>
      </c>
      <c r="I9">
        <f>COUNTIF(D2:D11,"&lt;="&amp;G9)</f>
        <v>8</v>
      </c>
      <c r="J9">
        <f t="shared" si="1"/>
        <v>10</v>
      </c>
      <c r="K9">
        <f>COUNTIFS(D2:D11,"&gt;"&amp;G9,F2:F11,"=Yes")</f>
        <v>1</v>
      </c>
      <c r="L9">
        <f t="shared" si="2"/>
        <v>1</v>
      </c>
      <c r="M9">
        <f t="shared" si="3"/>
        <v>1</v>
      </c>
      <c r="N9">
        <f>COUNTIFS(D2:D11,"&lt;="&amp;G9,F2:F11,"=Yes")</f>
        <v>4</v>
      </c>
      <c r="O9">
        <f t="shared" si="4"/>
        <v>4</v>
      </c>
      <c r="P9">
        <f t="shared" si="5"/>
        <v>1</v>
      </c>
      <c r="Q9">
        <f t="shared" si="6"/>
        <v>-6.0000000000000053E-2</v>
      </c>
    </row>
    <row r="10" spans="1:18" ht="20.399999999999999" x14ac:dyDescent="0.25">
      <c r="A10" s="6">
        <v>8</v>
      </c>
      <c r="B10" s="7" t="s">
        <v>6</v>
      </c>
      <c r="C10" s="3">
        <v>72</v>
      </c>
      <c r="D10" s="3">
        <v>95</v>
      </c>
      <c r="E10" s="3" t="s">
        <v>7</v>
      </c>
      <c r="F10" s="3" t="s">
        <v>8</v>
      </c>
      <c r="G10">
        <f t="shared" si="0"/>
        <v>95.5</v>
      </c>
      <c r="H10">
        <f>COUNTIF(D2:D11,"&gt;"&amp;G10)</f>
        <v>1</v>
      </c>
      <c r="I10">
        <f>COUNTIF(D2:D11,"&lt;="&amp;G10)</f>
        <v>9</v>
      </c>
      <c r="J10">
        <f t="shared" si="1"/>
        <v>10</v>
      </c>
      <c r="K10">
        <f>COUNTIFS(D2:D11,"&gt;"&amp;G10,F2:F11,"=Yes")</f>
        <v>1</v>
      </c>
      <c r="L10">
        <f t="shared" si="2"/>
        <v>0</v>
      </c>
      <c r="M10">
        <v>0</v>
      </c>
      <c r="N10">
        <f>COUNTIFS(D2:D11,"&lt;="&amp;G10,F2:F11,"=Yes")</f>
        <v>4</v>
      </c>
      <c r="O10">
        <f t="shared" si="4"/>
        <v>5</v>
      </c>
      <c r="P10">
        <f t="shared" si="5"/>
        <v>0.99107605983822222</v>
      </c>
      <c r="Q10">
        <f t="shared" si="6"/>
        <v>4.8031546145599902E-2</v>
      </c>
    </row>
    <row r="11" spans="1:18" ht="20.399999999999999" x14ac:dyDescent="0.25">
      <c r="A11" s="6">
        <v>4</v>
      </c>
      <c r="B11" s="7" t="s">
        <v>12</v>
      </c>
      <c r="C11" s="3">
        <v>70</v>
      </c>
      <c r="D11" s="3">
        <v>96</v>
      </c>
      <c r="E11" s="3" t="s">
        <v>7</v>
      </c>
      <c r="F11" s="3" t="s">
        <v>11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AAB-A11F-4FC3-AF8A-6A7075C922F3}">
  <dimension ref="A1:E15"/>
  <sheetViews>
    <sheetView tabSelected="1" workbookViewId="0">
      <selection sqref="A1:E15"/>
    </sheetView>
  </sheetViews>
  <sheetFormatPr defaultRowHeight="13.8" x14ac:dyDescent="0.25"/>
  <sheetData>
    <row r="1" spans="1:5" x14ac:dyDescent="0.25">
      <c r="A1" t="s">
        <v>23</v>
      </c>
      <c r="B1" t="s">
        <v>26</v>
      </c>
      <c r="C1" t="s">
        <v>26</v>
      </c>
      <c r="D1" t="s">
        <v>28</v>
      </c>
      <c r="E1" t="s">
        <v>26</v>
      </c>
    </row>
    <row r="2" spans="1:5" x14ac:dyDescent="0.25">
      <c r="A2" t="s">
        <v>23</v>
      </c>
      <c r="B2" t="s">
        <v>26</v>
      </c>
      <c r="C2" t="s">
        <v>26</v>
      </c>
      <c r="D2" t="s">
        <v>29</v>
      </c>
      <c r="E2" t="s">
        <v>26</v>
      </c>
    </row>
    <row r="3" spans="1:5" x14ac:dyDescent="0.25">
      <c r="A3" t="s">
        <v>23</v>
      </c>
      <c r="B3" t="s">
        <v>27</v>
      </c>
      <c r="C3" t="s">
        <v>26</v>
      </c>
      <c r="D3" t="s">
        <v>29</v>
      </c>
      <c r="E3" t="s">
        <v>27</v>
      </c>
    </row>
    <row r="4" spans="1:5" x14ac:dyDescent="0.25">
      <c r="A4" t="s">
        <v>23</v>
      </c>
      <c r="B4" t="s">
        <v>27</v>
      </c>
      <c r="C4" t="s">
        <v>27</v>
      </c>
      <c r="D4" t="s">
        <v>28</v>
      </c>
      <c r="E4" t="s">
        <v>27</v>
      </c>
    </row>
    <row r="5" spans="1:5" x14ac:dyDescent="0.25">
      <c r="A5" t="s">
        <v>23</v>
      </c>
      <c r="B5" t="s">
        <v>26</v>
      </c>
      <c r="C5" t="s">
        <v>26</v>
      </c>
      <c r="D5" t="s">
        <v>28</v>
      </c>
      <c r="E5" t="s">
        <v>26</v>
      </c>
    </row>
    <row r="6" spans="1:5" x14ac:dyDescent="0.25">
      <c r="A6" t="s">
        <v>24</v>
      </c>
      <c r="B6" t="s">
        <v>26</v>
      </c>
      <c r="C6" t="s">
        <v>26</v>
      </c>
      <c r="D6" t="s">
        <v>28</v>
      </c>
      <c r="E6" t="s">
        <v>26</v>
      </c>
    </row>
    <row r="7" spans="1:5" x14ac:dyDescent="0.25">
      <c r="A7" t="s">
        <v>24</v>
      </c>
      <c r="B7" t="s">
        <v>26</v>
      </c>
      <c r="C7" t="s">
        <v>26</v>
      </c>
      <c r="D7" t="s">
        <v>29</v>
      </c>
      <c r="E7" t="s">
        <v>26</v>
      </c>
    </row>
    <row r="8" spans="1:5" x14ac:dyDescent="0.25">
      <c r="A8" t="s">
        <v>24</v>
      </c>
      <c r="B8" t="s">
        <v>27</v>
      </c>
      <c r="C8" t="s">
        <v>27</v>
      </c>
      <c r="D8" t="s">
        <v>29</v>
      </c>
      <c r="E8" t="s">
        <v>27</v>
      </c>
    </row>
    <row r="9" spans="1:5" x14ac:dyDescent="0.25">
      <c r="A9" t="s">
        <v>24</v>
      </c>
      <c r="B9" t="s">
        <v>26</v>
      </c>
      <c r="C9" t="s">
        <v>27</v>
      </c>
      <c r="D9" t="s">
        <v>30</v>
      </c>
      <c r="E9" t="s">
        <v>27</v>
      </c>
    </row>
    <row r="10" spans="1:5" x14ac:dyDescent="0.25">
      <c r="A10" t="s">
        <v>24</v>
      </c>
      <c r="B10" t="s">
        <v>26</v>
      </c>
      <c r="C10" t="s">
        <v>27</v>
      </c>
      <c r="D10" t="s">
        <v>30</v>
      </c>
      <c r="E10" t="s">
        <v>27</v>
      </c>
    </row>
    <row r="11" spans="1:5" x14ac:dyDescent="0.25">
      <c r="A11" t="s">
        <v>25</v>
      </c>
      <c r="B11" t="s">
        <v>26</v>
      </c>
      <c r="C11" t="s">
        <v>27</v>
      </c>
      <c r="D11" t="s">
        <v>30</v>
      </c>
      <c r="E11" t="s">
        <v>27</v>
      </c>
    </row>
    <row r="12" spans="1:5" x14ac:dyDescent="0.25">
      <c r="A12" t="s">
        <v>25</v>
      </c>
      <c r="B12" t="s">
        <v>26</v>
      </c>
      <c r="C12" t="s">
        <v>27</v>
      </c>
      <c r="D12" t="s">
        <v>29</v>
      </c>
      <c r="E12" t="s">
        <v>27</v>
      </c>
    </row>
    <row r="13" spans="1:5" x14ac:dyDescent="0.25">
      <c r="A13" t="s">
        <v>25</v>
      </c>
      <c r="B13" t="s">
        <v>27</v>
      </c>
      <c r="C13" t="s">
        <v>26</v>
      </c>
      <c r="D13" t="s">
        <v>29</v>
      </c>
      <c r="E13" t="s">
        <v>27</v>
      </c>
    </row>
    <row r="14" spans="1:5" x14ac:dyDescent="0.25">
      <c r="A14" t="s">
        <v>25</v>
      </c>
      <c r="B14" t="s">
        <v>27</v>
      </c>
      <c r="C14" t="s">
        <v>26</v>
      </c>
      <c r="D14" t="s">
        <v>30</v>
      </c>
      <c r="E14" t="s">
        <v>27</v>
      </c>
    </row>
    <row r="15" spans="1:5" x14ac:dyDescent="0.25">
      <c r="A15" t="s">
        <v>25</v>
      </c>
      <c r="B15" t="s">
        <v>26</v>
      </c>
      <c r="C15" t="s">
        <v>26</v>
      </c>
      <c r="D15" t="s">
        <v>28</v>
      </c>
      <c r="E15" t="s">
        <v>26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Kids 8 H</dc:creator>
  <cp:lastModifiedBy>Kids 8 Little</cp:lastModifiedBy>
  <dcterms:created xsi:type="dcterms:W3CDTF">2015-06-05T18:19:34Z</dcterms:created>
  <dcterms:modified xsi:type="dcterms:W3CDTF">2021-10-06T18:38:53Z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123e9d7a-71be-449e-8236-b9d406c808c1</vt:lpwstr>
  </property>
</Properties>
</file>