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03ACE2B5-80B2-4C57-917A-F1CD92E48925}" xr6:coauthVersionLast="47" xr6:coauthVersionMax="47" xr10:uidLastSave="{00000000-0000-0000-0000-000000000000}"/>
  <bookViews>
    <workbookView xWindow="-108" yWindow="-108" windowWidth="30936" windowHeight="16776" activeTab="1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</sheets>
  <functionGroups builtInGroupCount="19"/>
  <externalReferences>
    <externalReference r:id="rId1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54" i="16" l="1"/>
  <c r="Z653" i="16"/>
  <c r="X653" i="16"/>
  <c r="H652" i="16"/>
  <c r="Y651" i="16"/>
  <c r="AB649" i="16"/>
  <c r="AB654" i="16" s="1"/>
  <c r="AA649" i="16"/>
  <c r="AA654" i="16" s="1"/>
  <c r="Z649" i="16"/>
  <c r="Z654" i="16" s="1"/>
  <c r="Y649" i="16"/>
  <c r="X649" i="16"/>
  <c r="J649" i="16"/>
  <c r="I649" i="16"/>
  <c r="I654" i="16" s="1"/>
  <c r="H649" i="16"/>
  <c r="G649" i="16"/>
  <c r="G654" i="16" s="1"/>
  <c r="F649" i="16"/>
  <c r="F654" i="16" s="1"/>
  <c r="AB648" i="16"/>
  <c r="AB653" i="16" s="1"/>
  <c r="AA648" i="16"/>
  <c r="AA653" i="16" s="1"/>
  <c r="Z648" i="16"/>
  <c r="Y648" i="16"/>
  <c r="Y653" i="16" s="1"/>
  <c r="X648" i="16"/>
  <c r="J648" i="16"/>
  <c r="J653" i="16" s="1"/>
  <c r="I648" i="16"/>
  <c r="I653" i="16" s="1"/>
  <c r="H648" i="16"/>
  <c r="H653" i="16" s="1"/>
  <c r="G648" i="16"/>
  <c r="G653" i="16" s="1"/>
  <c r="F648" i="16"/>
  <c r="F653" i="16" s="1"/>
  <c r="AB647" i="16"/>
  <c r="AB652" i="16" s="1"/>
  <c r="AA647" i="16"/>
  <c r="AA652" i="16" s="1"/>
  <c r="Z647" i="16"/>
  <c r="Z652" i="16" s="1"/>
  <c r="Y647" i="16"/>
  <c r="Y652" i="16" s="1"/>
  <c r="X647" i="16"/>
  <c r="X652" i="16" s="1"/>
  <c r="J647" i="16"/>
  <c r="J652" i="16" s="1"/>
  <c r="I647" i="16"/>
  <c r="I652" i="16" s="1"/>
  <c r="H647" i="16"/>
  <c r="G647" i="16"/>
  <c r="G652" i="16" s="1"/>
  <c r="F647" i="16"/>
  <c r="F652" i="16" s="1"/>
  <c r="AB646" i="16"/>
  <c r="AB651" i="16" s="1"/>
  <c r="AA646" i="16"/>
  <c r="Z646" i="16"/>
  <c r="Y646" i="16"/>
  <c r="X646" i="16"/>
  <c r="X651" i="16" s="1"/>
  <c r="J646" i="16"/>
  <c r="I646" i="16"/>
  <c r="I651" i="16" s="1"/>
  <c r="H646" i="16"/>
  <c r="H651" i="16" s="1"/>
  <c r="G646" i="16"/>
  <c r="G651" i="16" s="1"/>
  <c r="F646" i="16"/>
  <c r="F651" i="16" s="1"/>
  <c r="AB644" i="16"/>
  <c r="AA644" i="16"/>
  <c r="Z644" i="16"/>
  <c r="Y644" i="16"/>
  <c r="Y654" i="16" s="1"/>
  <c r="X644" i="16"/>
  <c r="X654" i="16" s="1"/>
  <c r="J644" i="16"/>
  <c r="I644" i="16"/>
  <c r="H644" i="16"/>
  <c r="H654" i="16" s="1"/>
  <c r="G644" i="16"/>
  <c r="F644" i="16"/>
  <c r="AB643" i="16"/>
  <c r="AA643" i="16"/>
  <c r="Z643" i="16"/>
  <c r="Y643" i="16"/>
  <c r="X643" i="16"/>
  <c r="J643" i="16"/>
  <c r="I643" i="16"/>
  <c r="H643" i="16"/>
  <c r="G643" i="16"/>
  <c r="F643" i="16"/>
  <c r="AB642" i="16"/>
  <c r="AA642" i="16"/>
  <c r="Z642" i="16"/>
  <c r="Y642" i="16"/>
  <c r="X642" i="16"/>
  <c r="J642" i="16"/>
  <c r="I642" i="16"/>
  <c r="H642" i="16"/>
  <c r="G642" i="16"/>
  <c r="F642" i="16"/>
  <c r="AB641" i="16"/>
  <c r="AA641" i="16"/>
  <c r="AA651" i="16" s="1"/>
  <c r="Z641" i="16"/>
  <c r="Z651" i="16" s="1"/>
  <c r="Y641" i="16"/>
  <c r="X641" i="16"/>
  <c r="J641" i="16"/>
  <c r="J651" i="16" s="1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E26" i="16"/>
  <c r="E8" i="16" s="1"/>
  <c r="W25" i="16"/>
  <c r="E25" i="16"/>
  <c r="E7" i="16" s="1"/>
  <c r="W24" i="16"/>
  <c r="E24" i="16"/>
  <c r="W23" i="16"/>
  <c r="E23" i="16"/>
  <c r="E5" i="16" s="1"/>
  <c r="U13" i="16"/>
  <c r="C13" i="16"/>
  <c r="R10" i="16"/>
  <c r="AJ8" i="16"/>
  <c r="AI8" i="16"/>
  <c r="AH8" i="16"/>
  <c r="AH10" i="16" s="1"/>
  <c r="AB8" i="16"/>
  <c r="AA8" i="16"/>
  <c r="Z8" i="16"/>
  <c r="Y8" i="16"/>
  <c r="X8" i="16"/>
  <c r="W8" i="16"/>
  <c r="R8" i="16"/>
  <c r="Q8" i="16"/>
  <c r="P8" i="16"/>
  <c r="P10" i="16" s="1"/>
  <c r="J8" i="16"/>
  <c r="I8" i="16"/>
  <c r="H8" i="16"/>
  <c r="G8" i="16"/>
  <c r="F8" i="16"/>
  <c r="AJ7" i="16"/>
  <c r="AI7" i="16"/>
  <c r="AH7" i="16"/>
  <c r="AB7" i="16"/>
  <c r="AA7" i="16"/>
  <c r="Z7" i="16"/>
  <c r="Y7" i="16"/>
  <c r="X7" i="16"/>
  <c r="W7" i="16"/>
  <c r="R7" i="16"/>
  <c r="Q7" i="16"/>
  <c r="P7" i="16"/>
  <c r="J7" i="16"/>
  <c r="I7" i="16"/>
  <c r="H7" i="16"/>
  <c r="G7" i="16"/>
  <c r="F7" i="16"/>
  <c r="AJ6" i="16"/>
  <c r="AI6" i="16"/>
  <c r="AH6" i="16"/>
  <c r="AB6" i="16"/>
  <c r="AA6" i="16"/>
  <c r="Z6" i="16"/>
  <c r="Y6" i="16"/>
  <c r="X6" i="16"/>
  <c r="W6" i="16"/>
  <c r="R6" i="16"/>
  <c r="Q6" i="16"/>
  <c r="P6" i="16"/>
  <c r="J6" i="16"/>
  <c r="I6" i="16"/>
  <c r="H6" i="16"/>
  <c r="G6" i="16"/>
  <c r="F6" i="16"/>
  <c r="E6" i="16"/>
  <c r="AJ5" i="16"/>
  <c r="AJ10" i="16" s="1"/>
  <c r="AI5" i="16"/>
  <c r="AI10" i="16" s="1"/>
  <c r="AH5" i="16"/>
  <c r="AB5" i="16"/>
  <c r="AA5" i="16"/>
  <c r="Z5" i="16"/>
  <c r="Y5" i="16"/>
  <c r="X5" i="16"/>
  <c r="W5" i="16"/>
  <c r="R5" i="16"/>
  <c r="Q5" i="16"/>
  <c r="Q10" i="16" s="1"/>
  <c r="P5" i="16"/>
  <c r="J5" i="16"/>
  <c r="I5" i="16"/>
  <c r="H5" i="16"/>
  <c r="G5" i="16"/>
  <c r="F5" i="16"/>
  <c r="AL2" i="16"/>
  <c r="U2" i="16"/>
  <c r="T2" i="16"/>
  <c r="C2" i="16"/>
  <c r="AB654" i="15"/>
  <c r="AA654" i="15"/>
  <c r="Y654" i="15"/>
  <c r="J654" i="15"/>
  <c r="AA653" i="15"/>
  <c r="X653" i="15"/>
  <c r="I653" i="15"/>
  <c r="G652" i="15"/>
  <c r="F652" i="15"/>
  <c r="AA651" i="15"/>
  <c r="Y651" i="15"/>
  <c r="F651" i="15"/>
  <c r="AB649" i="15"/>
  <c r="AA649" i="15"/>
  <c r="Z649" i="15"/>
  <c r="Z654" i="15" s="1"/>
  <c r="Y649" i="15"/>
  <c r="X649" i="15"/>
  <c r="X654" i="15" s="1"/>
  <c r="J649" i="15"/>
  <c r="I649" i="15"/>
  <c r="H649" i="15"/>
  <c r="G649" i="15"/>
  <c r="F649" i="15"/>
  <c r="F654" i="15" s="1"/>
  <c r="AB648" i="15"/>
  <c r="AB653" i="15" s="1"/>
  <c r="AA648" i="15"/>
  <c r="Z648" i="15"/>
  <c r="Y648" i="15"/>
  <c r="Y653" i="15" s="1"/>
  <c r="X648" i="15"/>
  <c r="J648" i="15"/>
  <c r="J653" i="15" s="1"/>
  <c r="I648" i="15"/>
  <c r="H648" i="15"/>
  <c r="H653" i="15" s="1"/>
  <c r="G648" i="15"/>
  <c r="F648" i="15"/>
  <c r="F653" i="15" s="1"/>
  <c r="AB647" i="15"/>
  <c r="AB652" i="15" s="1"/>
  <c r="AA647" i="15"/>
  <c r="AA652" i="15" s="1"/>
  <c r="Z647" i="15"/>
  <c r="Z652" i="15" s="1"/>
  <c r="Y647" i="15"/>
  <c r="Y652" i="15" s="1"/>
  <c r="X647" i="15"/>
  <c r="X652" i="15" s="1"/>
  <c r="J647" i="15"/>
  <c r="I647" i="15"/>
  <c r="H647" i="15"/>
  <c r="H652" i="15" s="1"/>
  <c r="G647" i="15"/>
  <c r="F647" i="15"/>
  <c r="AB646" i="15"/>
  <c r="AB651" i="15" s="1"/>
  <c r="AA646" i="15"/>
  <c r="Z646" i="15"/>
  <c r="Z651" i="15" s="1"/>
  <c r="Y646" i="15"/>
  <c r="X646" i="15"/>
  <c r="J646" i="15"/>
  <c r="I646" i="15"/>
  <c r="H646" i="15"/>
  <c r="H651" i="15" s="1"/>
  <c r="G646" i="15"/>
  <c r="G651" i="15" s="1"/>
  <c r="F646" i="15"/>
  <c r="AB644" i="15"/>
  <c r="AA644" i="15"/>
  <c r="Z644" i="15"/>
  <c r="Y644" i="15"/>
  <c r="X644" i="15"/>
  <c r="J644" i="15"/>
  <c r="I644" i="15"/>
  <c r="I654" i="15" s="1"/>
  <c r="H644" i="15"/>
  <c r="H654" i="15" s="1"/>
  <c r="G644" i="15"/>
  <c r="G654" i="15" s="1"/>
  <c r="F644" i="15"/>
  <c r="AB643" i="15"/>
  <c r="AA643" i="15"/>
  <c r="Z643" i="15"/>
  <c r="Z653" i="15" s="1"/>
  <c r="Y643" i="15"/>
  <c r="X643" i="15"/>
  <c r="J643" i="15"/>
  <c r="I643" i="15"/>
  <c r="H643" i="15"/>
  <c r="G643" i="15"/>
  <c r="F643" i="15"/>
  <c r="AB642" i="15"/>
  <c r="AA642" i="15"/>
  <c r="Z642" i="15"/>
  <c r="Y642" i="15"/>
  <c r="X642" i="15"/>
  <c r="J642" i="15"/>
  <c r="J652" i="15" s="1"/>
  <c r="I642" i="15"/>
  <c r="I652" i="15" s="1"/>
  <c r="H642" i="15"/>
  <c r="G642" i="15"/>
  <c r="F642" i="15"/>
  <c r="AB641" i="15"/>
  <c r="AA641" i="15"/>
  <c r="Z641" i="15"/>
  <c r="Y641" i="15"/>
  <c r="X641" i="15"/>
  <c r="X651" i="15" s="1"/>
  <c r="J641" i="15"/>
  <c r="J651" i="15" s="1"/>
  <c r="I641" i="15"/>
  <c r="I651" i="15" s="1"/>
  <c r="H641" i="15"/>
  <c r="G641" i="15"/>
  <c r="F641" i="15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W8" i="15" s="1"/>
  <c r="E26" i="15"/>
  <c r="W25" i="15"/>
  <c r="E25" i="15"/>
  <c r="W24" i="15"/>
  <c r="E24" i="15"/>
  <c r="W23" i="15"/>
  <c r="W5" i="15" s="1"/>
  <c r="E23" i="15"/>
  <c r="E5" i="15" s="1"/>
  <c r="U13" i="15"/>
  <c r="C13" i="15"/>
  <c r="AJ10" i="15"/>
  <c r="R10" i="15"/>
  <c r="Q10" i="15"/>
  <c r="AJ8" i="15"/>
  <c r="AI8" i="15"/>
  <c r="AH8" i="15"/>
  <c r="AB8" i="15"/>
  <c r="AA8" i="15"/>
  <c r="Z8" i="15"/>
  <c r="Y8" i="15"/>
  <c r="X8" i="15"/>
  <c r="R8" i="15"/>
  <c r="Q8" i="15"/>
  <c r="P8" i="15"/>
  <c r="J8" i="15"/>
  <c r="I8" i="15"/>
  <c r="H8" i="15"/>
  <c r="G8" i="15"/>
  <c r="F8" i="15"/>
  <c r="E8" i="15"/>
  <c r="AJ7" i="15"/>
  <c r="AI7" i="15"/>
  <c r="AH7" i="15"/>
  <c r="AB7" i="15"/>
  <c r="AA7" i="15"/>
  <c r="Z7" i="15"/>
  <c r="Y7" i="15"/>
  <c r="X7" i="15"/>
  <c r="W7" i="15"/>
  <c r="R7" i="15"/>
  <c r="Q7" i="15"/>
  <c r="P7" i="15"/>
  <c r="J7" i="15"/>
  <c r="I7" i="15"/>
  <c r="H7" i="15"/>
  <c r="G7" i="15"/>
  <c r="F7" i="15"/>
  <c r="E7" i="15"/>
  <c r="AJ6" i="15"/>
  <c r="AI6" i="15"/>
  <c r="AH6" i="15"/>
  <c r="AB6" i="15"/>
  <c r="AA6" i="15"/>
  <c r="Z6" i="15"/>
  <c r="Y6" i="15"/>
  <c r="X6" i="15"/>
  <c r="W6" i="15"/>
  <c r="R6" i="15"/>
  <c r="Q6" i="15"/>
  <c r="P6" i="15"/>
  <c r="P10" i="15" s="1"/>
  <c r="J6" i="15"/>
  <c r="I6" i="15"/>
  <c r="H6" i="15"/>
  <c r="G6" i="15"/>
  <c r="F6" i="15"/>
  <c r="E6" i="15"/>
  <c r="AJ5" i="15"/>
  <c r="AI5" i="15"/>
  <c r="AI10" i="15" s="1"/>
  <c r="AH5" i="15"/>
  <c r="AH10" i="15" s="1"/>
  <c r="AB5" i="15"/>
  <c r="AA5" i="15"/>
  <c r="Z5" i="15"/>
  <c r="Y5" i="15"/>
  <c r="X5" i="15"/>
  <c r="R5" i="15"/>
  <c r="Q5" i="15"/>
  <c r="P5" i="15"/>
  <c r="J5" i="15"/>
  <c r="I5" i="15"/>
  <c r="H5" i="15"/>
  <c r="G5" i="15"/>
  <c r="F5" i="15"/>
  <c r="AL2" i="15"/>
  <c r="U2" i="15"/>
  <c r="T2" i="15"/>
  <c r="C2" i="15"/>
  <c r="H654" i="14"/>
  <c r="G654" i="14"/>
  <c r="Z652" i="14"/>
  <c r="J652" i="14"/>
  <c r="H652" i="14"/>
  <c r="J651" i="14"/>
  <c r="I651" i="14"/>
  <c r="AB649" i="14"/>
  <c r="AA649" i="14"/>
  <c r="Z649" i="14"/>
  <c r="Y649" i="14"/>
  <c r="Y654" i="14" s="1"/>
  <c r="X649" i="14"/>
  <c r="X654" i="14" s="1"/>
  <c r="J649" i="14"/>
  <c r="I649" i="14"/>
  <c r="H649" i="14"/>
  <c r="G649" i="14"/>
  <c r="F649" i="14"/>
  <c r="F654" i="14" s="1"/>
  <c r="AB648" i="14"/>
  <c r="AB653" i="14" s="1"/>
  <c r="AA648" i="14"/>
  <c r="AA653" i="14" s="1"/>
  <c r="Z648" i="14"/>
  <c r="Z653" i="14" s="1"/>
  <c r="Y648" i="14"/>
  <c r="Y653" i="14" s="1"/>
  <c r="X648" i="14"/>
  <c r="X653" i="14" s="1"/>
  <c r="J648" i="14"/>
  <c r="J653" i="14" s="1"/>
  <c r="I648" i="14"/>
  <c r="I653" i="14" s="1"/>
  <c r="H648" i="14"/>
  <c r="H653" i="14" s="1"/>
  <c r="G648" i="14"/>
  <c r="G653" i="14" s="1"/>
  <c r="F648" i="14"/>
  <c r="AB647" i="14"/>
  <c r="AA647" i="14"/>
  <c r="AA652" i="14" s="1"/>
  <c r="Z647" i="14"/>
  <c r="Y647" i="14"/>
  <c r="Y652" i="14" s="1"/>
  <c r="X647" i="14"/>
  <c r="X652" i="14" s="1"/>
  <c r="J647" i="14"/>
  <c r="I647" i="14"/>
  <c r="I652" i="14" s="1"/>
  <c r="H647" i="14"/>
  <c r="G647" i="14"/>
  <c r="F647" i="14"/>
  <c r="AB646" i="14"/>
  <c r="AA646" i="14"/>
  <c r="AA651" i="14" s="1"/>
  <c r="Z646" i="14"/>
  <c r="Z651" i="14" s="1"/>
  <c r="Y646" i="14"/>
  <c r="X646" i="14"/>
  <c r="J646" i="14"/>
  <c r="I646" i="14"/>
  <c r="H646" i="14"/>
  <c r="H651" i="14" s="1"/>
  <c r="G646" i="14"/>
  <c r="G651" i="14" s="1"/>
  <c r="F646" i="14"/>
  <c r="F651" i="14" s="1"/>
  <c r="AB644" i="14"/>
  <c r="AB654" i="14" s="1"/>
  <c r="AA644" i="14"/>
  <c r="AA654" i="14" s="1"/>
  <c r="Z644" i="14"/>
  <c r="Z654" i="14" s="1"/>
  <c r="Y644" i="14"/>
  <c r="X644" i="14"/>
  <c r="J644" i="14"/>
  <c r="J654" i="14" s="1"/>
  <c r="I644" i="14"/>
  <c r="I654" i="14" s="1"/>
  <c r="H644" i="14"/>
  <c r="G644" i="14"/>
  <c r="F644" i="14"/>
  <c r="AB643" i="14"/>
  <c r="AA643" i="14"/>
  <c r="Z643" i="14"/>
  <c r="Y643" i="14"/>
  <c r="X643" i="14"/>
  <c r="J643" i="14"/>
  <c r="I643" i="14"/>
  <c r="H643" i="14"/>
  <c r="G643" i="14"/>
  <c r="F643" i="14"/>
  <c r="F653" i="14" s="1"/>
  <c r="AB642" i="14"/>
  <c r="AB652" i="14" s="1"/>
  <c r="AA642" i="14"/>
  <c r="Z642" i="14"/>
  <c r="Y642" i="14"/>
  <c r="X642" i="14"/>
  <c r="J642" i="14"/>
  <c r="I642" i="14"/>
  <c r="H642" i="14"/>
  <c r="G642" i="14"/>
  <c r="G652" i="14" s="1"/>
  <c r="F642" i="14"/>
  <c r="F652" i="14" s="1"/>
  <c r="AB641" i="14"/>
  <c r="AB651" i="14" s="1"/>
  <c r="AA641" i="14"/>
  <c r="Z641" i="14"/>
  <c r="Y641" i="14"/>
  <c r="Y651" i="14" s="1"/>
  <c r="X641" i="14"/>
  <c r="X651" i="14" s="1"/>
  <c r="J641" i="14"/>
  <c r="I641" i="14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W8" i="14" s="1"/>
  <c r="E26" i="14"/>
  <c r="E8" i="14" s="1"/>
  <c r="W25" i="14"/>
  <c r="E25" i="14"/>
  <c r="E7" i="14" s="1"/>
  <c r="W24" i="14"/>
  <c r="E24" i="14"/>
  <c r="E6" i="14" s="1"/>
  <c r="W23" i="14"/>
  <c r="W5" i="14" s="1"/>
  <c r="E23" i="14"/>
  <c r="U13" i="14"/>
  <c r="C13" i="14"/>
  <c r="Q10" i="14"/>
  <c r="P10" i="14"/>
  <c r="AJ8" i="14"/>
  <c r="AI8" i="14"/>
  <c r="AH8" i="14"/>
  <c r="AB8" i="14"/>
  <c r="AA8" i="14"/>
  <c r="Z8" i="14"/>
  <c r="Y8" i="14"/>
  <c r="X8" i="14"/>
  <c r="R8" i="14"/>
  <c r="Q8" i="14"/>
  <c r="P8" i="14"/>
  <c r="J8" i="14"/>
  <c r="I8" i="14"/>
  <c r="H8" i="14"/>
  <c r="G8" i="14"/>
  <c r="F8" i="14"/>
  <c r="AJ7" i="14"/>
  <c r="AI7" i="14"/>
  <c r="AH7" i="14"/>
  <c r="AH10" i="14" s="1"/>
  <c r="AB7" i="14"/>
  <c r="AA7" i="14"/>
  <c r="Z7" i="14"/>
  <c r="Y7" i="14"/>
  <c r="X7" i="14"/>
  <c r="W7" i="14"/>
  <c r="R7" i="14"/>
  <c r="Q7" i="14"/>
  <c r="P7" i="14"/>
  <c r="J7" i="14"/>
  <c r="I7" i="14"/>
  <c r="H7" i="14"/>
  <c r="G7" i="14"/>
  <c r="F7" i="14"/>
  <c r="AJ6" i="14"/>
  <c r="AI6" i="14"/>
  <c r="AH6" i="14"/>
  <c r="AB6" i="14"/>
  <c r="AA6" i="14"/>
  <c r="Z6" i="14"/>
  <c r="Y6" i="14"/>
  <c r="X6" i="14"/>
  <c r="W6" i="14"/>
  <c r="R6" i="14"/>
  <c r="Q6" i="14"/>
  <c r="P6" i="14"/>
  <c r="J6" i="14"/>
  <c r="I6" i="14"/>
  <c r="H6" i="14"/>
  <c r="G6" i="14"/>
  <c r="F6" i="14"/>
  <c r="AJ5" i="14"/>
  <c r="AJ10" i="14" s="1"/>
  <c r="AI5" i="14"/>
  <c r="AI10" i="14" s="1"/>
  <c r="AH5" i="14"/>
  <c r="AB5" i="14"/>
  <c r="AA5" i="14"/>
  <c r="Z5" i="14"/>
  <c r="Y5" i="14"/>
  <c r="X5" i="14"/>
  <c r="R5" i="14"/>
  <c r="R10" i="14" s="1"/>
  <c r="Q5" i="14"/>
  <c r="P5" i="14"/>
  <c r="J5" i="14"/>
  <c r="I5" i="14"/>
  <c r="H5" i="14"/>
  <c r="G5" i="14"/>
  <c r="F5" i="14"/>
  <c r="E5" i="14"/>
  <c r="AL2" i="14"/>
  <c r="U2" i="14"/>
  <c r="T2" i="14"/>
  <c r="C2" i="14"/>
  <c r="AA654" i="13"/>
  <c r="Z654" i="13"/>
  <c r="X653" i="13"/>
  <c r="I653" i="13"/>
  <c r="F653" i="13"/>
  <c r="AA652" i="13"/>
  <c r="F652" i="13"/>
  <c r="AB651" i="13"/>
  <c r="AB649" i="13"/>
  <c r="AA649" i="13"/>
  <c r="Z649" i="13"/>
  <c r="Y649" i="13"/>
  <c r="Y654" i="13" s="1"/>
  <c r="X649" i="13"/>
  <c r="X654" i="13" s="1"/>
  <c r="J649" i="13"/>
  <c r="J654" i="13" s="1"/>
  <c r="I649" i="13"/>
  <c r="I654" i="13" s="1"/>
  <c r="H649" i="13"/>
  <c r="H654" i="13" s="1"/>
  <c r="G649" i="13"/>
  <c r="G654" i="13" s="1"/>
  <c r="F649" i="13"/>
  <c r="F654" i="13" s="1"/>
  <c r="AB648" i="13"/>
  <c r="AB653" i="13" s="1"/>
  <c r="AA648" i="13"/>
  <c r="AA653" i="13" s="1"/>
  <c r="Z648" i="13"/>
  <c r="Z653" i="13" s="1"/>
  <c r="Y648" i="13"/>
  <c r="Y653" i="13" s="1"/>
  <c r="X648" i="13"/>
  <c r="J648" i="13"/>
  <c r="J653" i="13" s="1"/>
  <c r="I648" i="13"/>
  <c r="H648" i="13"/>
  <c r="H653" i="13" s="1"/>
  <c r="G648" i="13"/>
  <c r="G653" i="13" s="1"/>
  <c r="F648" i="13"/>
  <c r="AB647" i="13"/>
  <c r="AB652" i="13" s="1"/>
  <c r="AA647" i="13"/>
  <c r="Z647" i="13"/>
  <c r="Y647" i="13"/>
  <c r="X647" i="13"/>
  <c r="J647" i="13"/>
  <c r="J652" i="13" s="1"/>
  <c r="I647" i="13"/>
  <c r="I652" i="13" s="1"/>
  <c r="H647" i="13"/>
  <c r="G647" i="13"/>
  <c r="F647" i="13"/>
  <c r="AB646" i="13"/>
  <c r="AA646" i="13"/>
  <c r="AA651" i="13" s="1"/>
  <c r="Z646" i="13"/>
  <c r="Z651" i="13" s="1"/>
  <c r="Y646" i="13"/>
  <c r="Y651" i="13" s="1"/>
  <c r="X646" i="13"/>
  <c r="X651" i="13" s="1"/>
  <c r="J646" i="13"/>
  <c r="J651" i="13" s="1"/>
  <c r="I646" i="13"/>
  <c r="I651" i="13" s="1"/>
  <c r="H646" i="13"/>
  <c r="H651" i="13" s="1"/>
  <c r="G646" i="13"/>
  <c r="G651" i="13" s="1"/>
  <c r="F646" i="13"/>
  <c r="F651" i="13" s="1"/>
  <c r="AB644" i="13"/>
  <c r="AB654" i="13" s="1"/>
  <c r="AA644" i="13"/>
  <c r="Z644" i="13"/>
  <c r="Y644" i="13"/>
  <c r="X644" i="13"/>
  <c r="J644" i="13"/>
  <c r="I644" i="13"/>
  <c r="H644" i="13"/>
  <c r="G644" i="13"/>
  <c r="F644" i="13"/>
  <c r="AB643" i="13"/>
  <c r="AA643" i="13"/>
  <c r="Z643" i="13"/>
  <c r="Y643" i="13"/>
  <c r="X643" i="13"/>
  <c r="J643" i="13"/>
  <c r="I643" i="13"/>
  <c r="H643" i="13"/>
  <c r="G643" i="13"/>
  <c r="F643" i="13"/>
  <c r="AB642" i="13"/>
  <c r="AA642" i="13"/>
  <c r="Z642" i="13"/>
  <c r="Z652" i="13" s="1"/>
  <c r="Y642" i="13"/>
  <c r="Y652" i="13" s="1"/>
  <c r="X642" i="13"/>
  <c r="X652" i="13" s="1"/>
  <c r="J642" i="13"/>
  <c r="I642" i="13"/>
  <c r="H642" i="13"/>
  <c r="H652" i="13" s="1"/>
  <c r="G642" i="13"/>
  <c r="G652" i="13" s="1"/>
  <c r="F642" i="13"/>
  <c r="AB641" i="13"/>
  <c r="AA641" i="13"/>
  <c r="Z641" i="13"/>
  <c r="Y641" i="13"/>
  <c r="X641" i="13"/>
  <c r="J641" i="13"/>
  <c r="I641" i="13"/>
  <c r="H641" i="13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W8" i="13" s="1"/>
  <c r="E26" i="13"/>
  <c r="E8" i="13" s="1"/>
  <c r="W25" i="13"/>
  <c r="W7" i="13" s="1"/>
  <c r="E25" i="13"/>
  <c r="W24" i="13"/>
  <c r="E24" i="13"/>
  <c r="W23" i="13"/>
  <c r="W5" i="13" s="1"/>
  <c r="E23" i="13"/>
  <c r="U13" i="13"/>
  <c r="C13" i="13"/>
  <c r="AJ10" i="13"/>
  <c r="AJ8" i="13"/>
  <c r="AI8" i="13"/>
  <c r="AH8" i="13"/>
  <c r="AB8" i="13"/>
  <c r="AA8" i="13"/>
  <c r="Z8" i="13"/>
  <c r="Y8" i="13"/>
  <c r="X8" i="13"/>
  <c r="R8" i="13"/>
  <c r="Q8" i="13"/>
  <c r="P8" i="13"/>
  <c r="J8" i="13"/>
  <c r="I8" i="13"/>
  <c r="H8" i="13"/>
  <c r="G8" i="13"/>
  <c r="F8" i="13"/>
  <c r="AJ7" i="13"/>
  <c r="AI7" i="13"/>
  <c r="AH7" i="13"/>
  <c r="AB7" i="13"/>
  <c r="AA7" i="13"/>
  <c r="Z7" i="13"/>
  <c r="Y7" i="13"/>
  <c r="X7" i="13"/>
  <c r="R7" i="13"/>
  <c r="Q7" i="13"/>
  <c r="P7" i="13"/>
  <c r="J7" i="13"/>
  <c r="I7" i="13"/>
  <c r="H7" i="13"/>
  <c r="G7" i="13"/>
  <c r="F7" i="13"/>
  <c r="E7" i="13"/>
  <c r="AJ6" i="13"/>
  <c r="AI6" i="13"/>
  <c r="AI10" i="13" s="1"/>
  <c r="AH6" i="13"/>
  <c r="AB6" i="13"/>
  <c r="AA6" i="13"/>
  <c r="Z6" i="13"/>
  <c r="Y6" i="13"/>
  <c r="X6" i="13"/>
  <c r="W6" i="13"/>
  <c r="R6" i="13"/>
  <c r="Q6" i="13"/>
  <c r="P6" i="13"/>
  <c r="J6" i="13"/>
  <c r="I6" i="13"/>
  <c r="H6" i="13"/>
  <c r="G6" i="13"/>
  <c r="F6" i="13"/>
  <c r="E6" i="13"/>
  <c r="AJ5" i="13"/>
  <c r="AI5" i="13"/>
  <c r="AH5" i="13"/>
  <c r="AH10" i="13" s="1"/>
  <c r="AB5" i="13"/>
  <c r="AA5" i="13"/>
  <c r="Z5" i="13"/>
  <c r="Y5" i="13"/>
  <c r="X5" i="13"/>
  <c r="R5" i="13"/>
  <c r="R10" i="13" s="1"/>
  <c r="Q5" i="13"/>
  <c r="Q10" i="13" s="1"/>
  <c r="P5" i="13"/>
  <c r="P10" i="13" s="1"/>
  <c r="J5" i="13"/>
  <c r="I5" i="13"/>
  <c r="H5" i="13"/>
  <c r="G5" i="13"/>
  <c r="F5" i="13"/>
  <c r="E5" i="13"/>
  <c r="AL2" i="13"/>
  <c r="U2" i="13"/>
  <c r="T2" i="13"/>
  <c r="C2" i="13"/>
  <c r="AB653" i="12"/>
  <c r="Y653" i="12"/>
  <c r="J653" i="12"/>
  <c r="Y652" i="12"/>
  <c r="X652" i="12"/>
  <c r="G651" i="12"/>
  <c r="AB649" i="12"/>
  <c r="AB654" i="12" s="1"/>
  <c r="AA649" i="12"/>
  <c r="AA654" i="12" s="1"/>
  <c r="Z649" i="12"/>
  <c r="Z654" i="12" s="1"/>
  <c r="Y649" i="12"/>
  <c r="Y654" i="12" s="1"/>
  <c r="X649" i="12"/>
  <c r="X654" i="12" s="1"/>
  <c r="J649" i="12"/>
  <c r="J654" i="12" s="1"/>
  <c r="I649" i="12"/>
  <c r="I654" i="12" s="1"/>
  <c r="H649" i="12"/>
  <c r="H654" i="12" s="1"/>
  <c r="G649" i="12"/>
  <c r="F649" i="12"/>
  <c r="F654" i="12" s="1"/>
  <c r="AB648" i="12"/>
  <c r="AA648" i="12"/>
  <c r="AA653" i="12" s="1"/>
  <c r="Z648" i="12"/>
  <c r="Z653" i="12" s="1"/>
  <c r="Y648" i="12"/>
  <c r="X648" i="12"/>
  <c r="J648" i="12"/>
  <c r="I648" i="12"/>
  <c r="H648" i="12"/>
  <c r="G648" i="12"/>
  <c r="F648" i="12"/>
  <c r="AB647" i="12"/>
  <c r="AB652" i="12" s="1"/>
  <c r="AA647" i="12"/>
  <c r="Z647" i="12"/>
  <c r="Y647" i="12"/>
  <c r="X647" i="12"/>
  <c r="J647" i="12"/>
  <c r="J652" i="12" s="1"/>
  <c r="I647" i="12"/>
  <c r="I652" i="12" s="1"/>
  <c r="H647" i="12"/>
  <c r="H652" i="12" s="1"/>
  <c r="G647" i="12"/>
  <c r="G652" i="12" s="1"/>
  <c r="F647" i="12"/>
  <c r="F652" i="12" s="1"/>
  <c r="AB646" i="12"/>
  <c r="AB651" i="12" s="1"/>
  <c r="AA646" i="12"/>
  <c r="AA651" i="12" s="1"/>
  <c r="Z646" i="12"/>
  <c r="Z651" i="12" s="1"/>
  <c r="Y646" i="12"/>
  <c r="Y651" i="12" s="1"/>
  <c r="X646" i="12"/>
  <c r="X651" i="12" s="1"/>
  <c r="J646" i="12"/>
  <c r="J651" i="12" s="1"/>
  <c r="I646" i="12"/>
  <c r="H646" i="12"/>
  <c r="H651" i="12" s="1"/>
  <c r="G646" i="12"/>
  <c r="F646" i="12"/>
  <c r="F651" i="12" s="1"/>
  <c r="AB644" i="12"/>
  <c r="AA644" i="12"/>
  <c r="Z644" i="12"/>
  <c r="Y644" i="12"/>
  <c r="X644" i="12"/>
  <c r="J644" i="12"/>
  <c r="I644" i="12"/>
  <c r="H644" i="12"/>
  <c r="G644" i="12"/>
  <c r="G654" i="12" s="1"/>
  <c r="F644" i="12"/>
  <c r="AB643" i="12"/>
  <c r="AA643" i="12"/>
  <c r="Z643" i="12"/>
  <c r="Y643" i="12"/>
  <c r="X643" i="12"/>
  <c r="J643" i="12"/>
  <c r="I643" i="12"/>
  <c r="I653" i="12" s="1"/>
  <c r="H643" i="12"/>
  <c r="H653" i="12" s="1"/>
  <c r="G643" i="12"/>
  <c r="G653" i="12" s="1"/>
  <c r="F643" i="12"/>
  <c r="F653" i="12" s="1"/>
  <c r="AB642" i="12"/>
  <c r="AA642" i="12"/>
  <c r="AA652" i="12" s="1"/>
  <c r="Z642" i="12"/>
  <c r="Z652" i="12" s="1"/>
  <c r="Y642" i="12"/>
  <c r="X642" i="12"/>
  <c r="J642" i="12"/>
  <c r="I642" i="12"/>
  <c r="H642" i="12"/>
  <c r="G642" i="12"/>
  <c r="F642" i="12"/>
  <c r="AB641" i="12"/>
  <c r="AA641" i="12"/>
  <c r="Z641" i="12"/>
  <c r="Y641" i="12"/>
  <c r="X641" i="12"/>
  <c r="J641" i="12"/>
  <c r="I641" i="12"/>
  <c r="I651" i="12" s="1"/>
  <c r="H641" i="12"/>
  <c r="G641" i="12"/>
  <c r="F641" i="12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E26" i="12"/>
  <c r="W25" i="12"/>
  <c r="W7" i="12" s="1"/>
  <c r="E25" i="12"/>
  <c r="E7" i="12" s="1"/>
  <c r="W24" i="12"/>
  <c r="E24" i="12"/>
  <c r="E6" i="12" s="1"/>
  <c r="W23" i="12"/>
  <c r="W5" i="12" s="1"/>
  <c r="E23" i="12"/>
  <c r="E5" i="12" s="1"/>
  <c r="U13" i="12"/>
  <c r="C13" i="12"/>
  <c r="AJ8" i="12"/>
  <c r="AI8" i="12"/>
  <c r="AH8" i="12"/>
  <c r="AB8" i="12"/>
  <c r="AA8" i="12"/>
  <c r="Z8" i="12"/>
  <c r="Y8" i="12"/>
  <c r="X8" i="12"/>
  <c r="W8" i="12"/>
  <c r="R8" i="12"/>
  <c r="Q8" i="12"/>
  <c r="P8" i="12"/>
  <c r="J8" i="12"/>
  <c r="I8" i="12"/>
  <c r="H8" i="12"/>
  <c r="G8" i="12"/>
  <c r="F8" i="12"/>
  <c r="E8" i="12"/>
  <c r="AJ7" i="12"/>
  <c r="AI7" i="12"/>
  <c r="AH7" i="12"/>
  <c r="AB7" i="12"/>
  <c r="AA7" i="12"/>
  <c r="Z7" i="12"/>
  <c r="Y7" i="12"/>
  <c r="X7" i="12"/>
  <c r="R7" i="12"/>
  <c r="Q7" i="12"/>
  <c r="Q10" i="12" s="1"/>
  <c r="P7" i="12"/>
  <c r="J7" i="12"/>
  <c r="I7" i="12"/>
  <c r="H7" i="12"/>
  <c r="G7" i="12"/>
  <c r="F7" i="12"/>
  <c r="AJ6" i="12"/>
  <c r="AI6" i="12"/>
  <c r="AH6" i="12"/>
  <c r="AB6" i="12"/>
  <c r="AA6" i="12"/>
  <c r="Z6" i="12"/>
  <c r="Y6" i="12"/>
  <c r="X6" i="12"/>
  <c r="W6" i="12"/>
  <c r="R6" i="12"/>
  <c r="Q6" i="12"/>
  <c r="P6" i="12"/>
  <c r="J6" i="12"/>
  <c r="I6" i="12"/>
  <c r="H6" i="12"/>
  <c r="G6" i="12"/>
  <c r="F6" i="12"/>
  <c r="AJ5" i="12"/>
  <c r="AJ10" i="12" s="1"/>
  <c r="AI5" i="12"/>
  <c r="AI10" i="12" s="1"/>
  <c r="AH5" i="12"/>
  <c r="AH10" i="12" s="1"/>
  <c r="AB5" i="12"/>
  <c r="AA5" i="12"/>
  <c r="Z5" i="12"/>
  <c r="Y5" i="12"/>
  <c r="X5" i="12"/>
  <c r="R5" i="12"/>
  <c r="R10" i="12" s="1"/>
  <c r="Q5" i="12"/>
  <c r="P5" i="12"/>
  <c r="P10" i="12" s="1"/>
  <c r="J5" i="12"/>
  <c r="I5" i="12"/>
  <c r="H5" i="12"/>
  <c r="G5" i="12"/>
  <c r="F5" i="12"/>
  <c r="AL2" i="12"/>
  <c r="U2" i="12"/>
  <c r="T2" i="12"/>
  <c r="C2" i="12"/>
  <c r="X654" i="11"/>
  <c r="H654" i="11"/>
  <c r="F654" i="11"/>
  <c r="AA653" i="11"/>
  <c r="H653" i="11"/>
  <c r="G653" i="11"/>
  <c r="Z651" i="11"/>
  <c r="J651" i="11"/>
  <c r="H651" i="11"/>
  <c r="F651" i="11"/>
  <c r="AB649" i="11"/>
  <c r="AB654" i="11" s="1"/>
  <c r="AA649" i="11"/>
  <c r="AA654" i="11" s="1"/>
  <c r="Z649" i="11"/>
  <c r="Y649" i="11"/>
  <c r="Y654" i="11" s="1"/>
  <c r="X649" i="11"/>
  <c r="J649" i="11"/>
  <c r="J654" i="11" s="1"/>
  <c r="I649" i="11"/>
  <c r="I654" i="11" s="1"/>
  <c r="H649" i="11"/>
  <c r="G649" i="11"/>
  <c r="F649" i="11"/>
  <c r="AB648" i="11"/>
  <c r="AA648" i="11"/>
  <c r="Z648" i="11"/>
  <c r="Y648" i="11"/>
  <c r="Y653" i="11" s="1"/>
  <c r="X648" i="11"/>
  <c r="J648" i="11"/>
  <c r="I648" i="11"/>
  <c r="H648" i="11"/>
  <c r="G648" i="11"/>
  <c r="F648" i="11"/>
  <c r="AB647" i="11"/>
  <c r="AB652" i="11" s="1"/>
  <c r="AA647" i="11"/>
  <c r="Z647" i="11"/>
  <c r="Z652" i="11" s="1"/>
  <c r="Y647" i="11"/>
  <c r="Y652" i="11" s="1"/>
  <c r="X647" i="11"/>
  <c r="X652" i="11" s="1"/>
  <c r="J647" i="11"/>
  <c r="J652" i="11" s="1"/>
  <c r="I647" i="11"/>
  <c r="I652" i="11" s="1"/>
  <c r="H647" i="11"/>
  <c r="H652" i="11" s="1"/>
  <c r="G647" i="11"/>
  <c r="G652" i="11" s="1"/>
  <c r="F647" i="11"/>
  <c r="F652" i="11" s="1"/>
  <c r="AB646" i="11"/>
  <c r="AA646" i="11"/>
  <c r="AA651" i="11" s="1"/>
  <c r="Z646" i="11"/>
  <c r="Y646" i="11"/>
  <c r="Y651" i="11" s="1"/>
  <c r="X646" i="11"/>
  <c r="X651" i="11" s="1"/>
  <c r="J646" i="11"/>
  <c r="I646" i="11"/>
  <c r="H646" i="11"/>
  <c r="G646" i="11"/>
  <c r="F646" i="11"/>
  <c r="AB644" i="11"/>
  <c r="AA644" i="11"/>
  <c r="Z644" i="11"/>
  <c r="Z654" i="11" s="1"/>
  <c r="Y644" i="11"/>
  <c r="X644" i="11"/>
  <c r="J644" i="11"/>
  <c r="I644" i="11"/>
  <c r="H644" i="11"/>
  <c r="G644" i="11"/>
  <c r="F644" i="11"/>
  <c r="AB643" i="11"/>
  <c r="AB653" i="11" s="1"/>
  <c r="AA643" i="11"/>
  <c r="Z643" i="11"/>
  <c r="Z653" i="11" s="1"/>
  <c r="Y643" i="11"/>
  <c r="X643" i="11"/>
  <c r="J643" i="11"/>
  <c r="J653" i="11" s="1"/>
  <c r="I643" i="11"/>
  <c r="I653" i="11" s="1"/>
  <c r="H643" i="11"/>
  <c r="G643" i="11"/>
  <c r="F643" i="11"/>
  <c r="AB642" i="11"/>
  <c r="AA642" i="11"/>
  <c r="Z642" i="11"/>
  <c r="Y642" i="11"/>
  <c r="X642" i="11"/>
  <c r="J642" i="11"/>
  <c r="I642" i="11"/>
  <c r="H642" i="11"/>
  <c r="G642" i="11"/>
  <c r="F642" i="11"/>
  <c r="AB641" i="11"/>
  <c r="AB651" i="11" s="1"/>
  <c r="AA641" i="11"/>
  <c r="Z641" i="11"/>
  <c r="Y641" i="11"/>
  <c r="X641" i="11"/>
  <c r="J641" i="11"/>
  <c r="I641" i="11"/>
  <c r="H641" i="11"/>
  <c r="G641" i="11"/>
  <c r="G651" i="11" s="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E26" i="11"/>
  <c r="E8" i="11" s="1"/>
  <c r="W25" i="11"/>
  <c r="E25" i="11"/>
  <c r="W24" i="11"/>
  <c r="E24" i="11"/>
  <c r="W23" i="11"/>
  <c r="E23" i="11"/>
  <c r="U13" i="11"/>
  <c r="C13" i="11"/>
  <c r="AJ10" i="11"/>
  <c r="R10" i="11"/>
  <c r="AJ8" i="11"/>
  <c r="AI8" i="11"/>
  <c r="AH8" i="11"/>
  <c r="AH10" i="11" s="1"/>
  <c r="AB8" i="11"/>
  <c r="AA8" i="11"/>
  <c r="Z8" i="11"/>
  <c r="Y8" i="11"/>
  <c r="X8" i="11"/>
  <c r="W8" i="11"/>
  <c r="R8" i="11"/>
  <c r="Q8" i="11"/>
  <c r="P8" i="1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W7" i="11"/>
  <c r="R7" i="11"/>
  <c r="Q7" i="11"/>
  <c r="Q10" i="11" s="1"/>
  <c r="P7" i="11"/>
  <c r="P10" i="11" s="1"/>
  <c r="J7" i="11"/>
  <c r="I7" i="11"/>
  <c r="H7" i="11"/>
  <c r="G7" i="11"/>
  <c r="F7" i="11"/>
  <c r="E7" i="11"/>
  <c r="AJ6" i="11"/>
  <c r="AI6" i="11"/>
  <c r="AI10" i="11" s="1"/>
  <c r="AH6" i="11"/>
  <c r="AB6" i="11"/>
  <c r="AA6" i="11"/>
  <c r="Z6" i="11"/>
  <c r="Y6" i="11"/>
  <c r="X6" i="11"/>
  <c r="W6" i="11"/>
  <c r="R6" i="11"/>
  <c r="Q6" i="11"/>
  <c r="P6" i="11"/>
  <c r="J6" i="11"/>
  <c r="I6" i="11"/>
  <c r="H6" i="11"/>
  <c r="G6" i="11"/>
  <c r="F6" i="11"/>
  <c r="E6" i="11"/>
  <c r="AJ5" i="11"/>
  <c r="AI5" i="11"/>
  <c r="AH5" i="11"/>
  <c r="AB5" i="11"/>
  <c r="AA5" i="11"/>
  <c r="Z5" i="11"/>
  <c r="Y5" i="11"/>
  <c r="X5" i="11"/>
  <c r="W5" i="11"/>
  <c r="R5" i="11"/>
  <c r="Q5" i="11"/>
  <c r="P5" i="11"/>
  <c r="J5" i="11"/>
  <c r="I5" i="11"/>
  <c r="H5" i="11"/>
  <c r="G5" i="11"/>
  <c r="F5" i="11"/>
  <c r="E5" i="11"/>
  <c r="AL2" i="11"/>
  <c r="U2" i="11"/>
  <c r="T2" i="11"/>
  <c r="C2" i="11"/>
  <c r="AA654" i="10"/>
  <c r="Y654" i="10"/>
  <c r="F654" i="10"/>
  <c r="AA653" i="10"/>
  <c r="Z653" i="10"/>
  <c r="I652" i="10"/>
  <c r="G652" i="10"/>
  <c r="F652" i="10"/>
  <c r="AB651" i="10"/>
  <c r="AA651" i="10"/>
  <c r="F651" i="10"/>
  <c r="AB649" i="10"/>
  <c r="AB654" i="10" s="1"/>
  <c r="AA649" i="10"/>
  <c r="Z649" i="10"/>
  <c r="Z654" i="10" s="1"/>
  <c r="Y649" i="10"/>
  <c r="X649" i="10"/>
  <c r="J649" i="10"/>
  <c r="I649" i="10"/>
  <c r="H649" i="10"/>
  <c r="G649" i="10"/>
  <c r="G654" i="10" s="1"/>
  <c r="F649" i="10"/>
  <c r="AB648" i="10"/>
  <c r="AA648" i="10"/>
  <c r="Z648" i="10"/>
  <c r="Y648" i="10"/>
  <c r="Y653" i="10" s="1"/>
  <c r="X648" i="10"/>
  <c r="X653" i="10" s="1"/>
  <c r="J648" i="10"/>
  <c r="J653" i="10" s="1"/>
  <c r="I648" i="10"/>
  <c r="I653" i="10" s="1"/>
  <c r="H648" i="10"/>
  <c r="H653" i="10" s="1"/>
  <c r="G648" i="10"/>
  <c r="G653" i="10" s="1"/>
  <c r="F648" i="10"/>
  <c r="F653" i="10" s="1"/>
  <c r="AB647" i="10"/>
  <c r="AB652" i="10" s="1"/>
  <c r="AA647" i="10"/>
  <c r="AA652" i="10" s="1"/>
  <c r="Z647" i="10"/>
  <c r="Z652" i="10" s="1"/>
  <c r="Y647" i="10"/>
  <c r="Y652" i="10" s="1"/>
  <c r="X647" i="10"/>
  <c r="J647" i="10"/>
  <c r="J652" i="10" s="1"/>
  <c r="I647" i="10"/>
  <c r="H647" i="10"/>
  <c r="H652" i="10" s="1"/>
  <c r="G647" i="10"/>
  <c r="F647" i="10"/>
  <c r="AB646" i="10"/>
  <c r="AA646" i="10"/>
  <c r="Z646" i="10"/>
  <c r="Y646" i="10"/>
  <c r="X646" i="10"/>
  <c r="J646" i="10"/>
  <c r="I646" i="10"/>
  <c r="I651" i="10" s="1"/>
  <c r="H646" i="10"/>
  <c r="G646" i="10"/>
  <c r="F646" i="10"/>
  <c r="AB644" i="10"/>
  <c r="AA644" i="10"/>
  <c r="Z644" i="10"/>
  <c r="Y644" i="10"/>
  <c r="X644" i="10"/>
  <c r="X654" i="10" s="1"/>
  <c r="J644" i="10"/>
  <c r="J654" i="10" s="1"/>
  <c r="I644" i="10"/>
  <c r="I654" i="10" s="1"/>
  <c r="H644" i="10"/>
  <c r="G644" i="10"/>
  <c r="F644" i="10"/>
  <c r="AB643" i="10"/>
  <c r="AB653" i="10" s="1"/>
  <c r="AA643" i="10"/>
  <c r="Z643" i="10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X652" i="10" s="1"/>
  <c r="J642" i="10"/>
  <c r="I642" i="10"/>
  <c r="H642" i="10"/>
  <c r="G642" i="10"/>
  <c r="F642" i="10"/>
  <c r="AB641" i="10"/>
  <c r="AA641" i="10"/>
  <c r="Z641" i="10"/>
  <c r="Z651" i="10" s="1"/>
  <c r="Y641" i="10"/>
  <c r="Y651" i="10" s="1"/>
  <c r="X641" i="10"/>
  <c r="X651" i="10" s="1"/>
  <c r="J641" i="10"/>
  <c r="I641" i="10"/>
  <c r="H641" i="10"/>
  <c r="H651" i="10" s="1"/>
  <c r="G641" i="10"/>
  <c r="G651" i="10" s="1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W25" i="10"/>
  <c r="E25" i="10"/>
  <c r="W24" i="10"/>
  <c r="E24" i="10"/>
  <c r="E6" i="10" s="1"/>
  <c r="W23" i="10"/>
  <c r="W5" i="10" s="1"/>
  <c r="E23" i="10"/>
  <c r="E5" i="10" s="1"/>
  <c r="U13" i="10"/>
  <c r="C13" i="10"/>
  <c r="AJ10" i="10"/>
  <c r="AI10" i="10"/>
  <c r="R10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E8" i="10"/>
  <c r="AJ7" i="10"/>
  <c r="AI7" i="10"/>
  <c r="AH7" i="10"/>
  <c r="AH10" i="10" s="1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AJ5" i="10"/>
  <c r="AI5" i="10"/>
  <c r="AH5" i="10"/>
  <c r="AB5" i="10"/>
  <c r="AA5" i="10"/>
  <c r="Z5" i="10"/>
  <c r="Y5" i="10"/>
  <c r="X5" i="10"/>
  <c r="R5" i="10"/>
  <c r="Q5" i="10"/>
  <c r="P5" i="10"/>
  <c r="P10" i="10" s="1"/>
  <c r="J5" i="10"/>
  <c r="I5" i="10"/>
  <c r="H5" i="10"/>
  <c r="G5" i="10"/>
  <c r="F5" i="10"/>
  <c r="AL2" i="10"/>
  <c r="U2" i="10"/>
  <c r="T2" i="10"/>
  <c r="C2" i="10"/>
  <c r="J654" i="9"/>
  <c r="I654" i="9"/>
  <c r="G654" i="9"/>
  <c r="AB652" i="9"/>
  <c r="Z652" i="9"/>
  <c r="Y652" i="9"/>
  <c r="J652" i="9"/>
  <c r="Y651" i="9"/>
  <c r="X651" i="9"/>
  <c r="AB649" i="9"/>
  <c r="AA649" i="9"/>
  <c r="Z649" i="9"/>
  <c r="Y649" i="9"/>
  <c r="X649" i="9"/>
  <c r="J649" i="9"/>
  <c r="I649" i="9"/>
  <c r="H649" i="9"/>
  <c r="G649" i="9"/>
  <c r="F649" i="9"/>
  <c r="F654" i="9" s="1"/>
  <c r="AB648" i="9"/>
  <c r="AB653" i="9" s="1"/>
  <c r="AA648" i="9"/>
  <c r="AA653" i="9" s="1"/>
  <c r="Z648" i="9"/>
  <c r="Z653" i="9" s="1"/>
  <c r="Y648" i="9"/>
  <c r="Y653" i="9" s="1"/>
  <c r="X648" i="9"/>
  <c r="X653" i="9" s="1"/>
  <c r="J648" i="9"/>
  <c r="J653" i="9" s="1"/>
  <c r="I648" i="9"/>
  <c r="I653" i="9" s="1"/>
  <c r="H648" i="9"/>
  <c r="H653" i="9" s="1"/>
  <c r="G648" i="9"/>
  <c r="F648" i="9"/>
  <c r="F653" i="9" s="1"/>
  <c r="AB647" i="9"/>
  <c r="AA647" i="9"/>
  <c r="AA652" i="9" s="1"/>
  <c r="Z647" i="9"/>
  <c r="Y647" i="9"/>
  <c r="X647" i="9"/>
  <c r="J647" i="9"/>
  <c r="I647" i="9"/>
  <c r="H647" i="9"/>
  <c r="G647" i="9"/>
  <c r="F647" i="9"/>
  <c r="AB646" i="9"/>
  <c r="AA646" i="9"/>
  <c r="Z646" i="9"/>
  <c r="Y646" i="9"/>
  <c r="X646" i="9"/>
  <c r="J646" i="9"/>
  <c r="I646" i="9"/>
  <c r="I651" i="9" s="1"/>
  <c r="H646" i="9"/>
  <c r="H651" i="9" s="1"/>
  <c r="G646" i="9"/>
  <c r="G651" i="9" s="1"/>
  <c r="F646" i="9"/>
  <c r="F651" i="9" s="1"/>
  <c r="AB644" i="9"/>
  <c r="AB654" i="9" s="1"/>
  <c r="AA644" i="9"/>
  <c r="Z644" i="9"/>
  <c r="Y644" i="9"/>
  <c r="Y654" i="9" s="1"/>
  <c r="X644" i="9"/>
  <c r="X654" i="9" s="1"/>
  <c r="J644" i="9"/>
  <c r="I644" i="9"/>
  <c r="H644" i="9"/>
  <c r="G644" i="9"/>
  <c r="F644" i="9"/>
  <c r="AB643" i="9"/>
  <c r="AA643" i="9"/>
  <c r="Z643" i="9"/>
  <c r="Y643" i="9"/>
  <c r="X643" i="9"/>
  <c r="J643" i="9"/>
  <c r="I643" i="9"/>
  <c r="H643" i="9"/>
  <c r="G643" i="9"/>
  <c r="G653" i="9" s="1"/>
  <c r="F643" i="9"/>
  <c r="AB642" i="9"/>
  <c r="AA642" i="9"/>
  <c r="Z642" i="9"/>
  <c r="Y642" i="9"/>
  <c r="X642" i="9"/>
  <c r="X652" i="9" s="1"/>
  <c r="J642" i="9"/>
  <c r="I642" i="9"/>
  <c r="I652" i="9" s="1"/>
  <c r="H642" i="9"/>
  <c r="H652" i="9" s="1"/>
  <c r="G642" i="9"/>
  <c r="G652" i="9" s="1"/>
  <c r="F642" i="9"/>
  <c r="AB641" i="9"/>
  <c r="AA641" i="9"/>
  <c r="AA651" i="9" s="1"/>
  <c r="Z641" i="9"/>
  <c r="Z651" i="9" s="1"/>
  <c r="Y641" i="9"/>
  <c r="X641" i="9"/>
  <c r="J641" i="9"/>
  <c r="I641" i="9"/>
  <c r="H641" i="9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E8" i="9" s="1"/>
  <c r="W25" i="9"/>
  <c r="W7" i="9" s="1"/>
  <c r="E25" i="9"/>
  <c r="E7" i="9" s="1"/>
  <c r="W24" i="9"/>
  <c r="E24" i="9"/>
  <c r="E6" i="9" s="1"/>
  <c r="W23" i="9"/>
  <c r="W5" i="9" s="1"/>
  <c r="E23" i="9"/>
  <c r="U13" i="9"/>
  <c r="C13" i="9"/>
  <c r="AJ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AJ7" i="9"/>
  <c r="AI7" i="9"/>
  <c r="AH7" i="9"/>
  <c r="AB7" i="9"/>
  <c r="AA7" i="9"/>
  <c r="Z7" i="9"/>
  <c r="Y7" i="9"/>
  <c r="X7" i="9"/>
  <c r="R7" i="9"/>
  <c r="Q7" i="9"/>
  <c r="P7" i="9"/>
  <c r="P10" i="9" s="1"/>
  <c r="J7" i="9"/>
  <c r="I7" i="9"/>
  <c r="H7" i="9"/>
  <c r="G7" i="9"/>
  <c r="F7" i="9"/>
  <c r="AJ6" i="9"/>
  <c r="AI6" i="9"/>
  <c r="AH6" i="9"/>
  <c r="AH10" i="9" s="1"/>
  <c r="AB6" i="9"/>
  <c r="AA6" i="9"/>
  <c r="Z6" i="9"/>
  <c r="Y6" i="9"/>
  <c r="X6" i="9"/>
  <c r="W6" i="9"/>
  <c r="R6" i="9"/>
  <c r="Q6" i="9"/>
  <c r="P6" i="9"/>
  <c r="J6" i="9"/>
  <c r="I6" i="9"/>
  <c r="H6" i="9"/>
  <c r="G6" i="9"/>
  <c r="F6" i="9"/>
  <c r="AJ5" i="9"/>
  <c r="AI5" i="9"/>
  <c r="AI10" i="9" s="1"/>
  <c r="AH5" i="9"/>
  <c r="AB5" i="9"/>
  <c r="AA5" i="9"/>
  <c r="Z5" i="9"/>
  <c r="Y5" i="9"/>
  <c r="X5" i="9"/>
  <c r="R5" i="9"/>
  <c r="R10" i="9" s="1"/>
  <c r="Q5" i="9"/>
  <c r="P5" i="9"/>
  <c r="J5" i="9"/>
  <c r="I5" i="9"/>
  <c r="H5" i="9"/>
  <c r="G5" i="9"/>
  <c r="F5" i="9"/>
  <c r="E5" i="9"/>
  <c r="AL2" i="9"/>
  <c r="U2" i="9"/>
  <c r="T2" i="9"/>
  <c r="C2" i="9"/>
  <c r="AB654" i="8"/>
  <c r="X653" i="8"/>
  <c r="H653" i="8"/>
  <c r="H652" i="8"/>
  <c r="G652" i="8"/>
  <c r="AB649" i="8"/>
  <c r="AA649" i="8"/>
  <c r="Z649" i="8"/>
  <c r="Z654" i="8" s="1"/>
  <c r="Y649" i="8"/>
  <c r="Y654" i="8" s="1"/>
  <c r="X649" i="8"/>
  <c r="X654" i="8" s="1"/>
  <c r="J649" i="8"/>
  <c r="J654" i="8" s="1"/>
  <c r="I649" i="8"/>
  <c r="I654" i="8" s="1"/>
  <c r="H649" i="8"/>
  <c r="H654" i="8" s="1"/>
  <c r="G649" i="8"/>
  <c r="G654" i="8" s="1"/>
  <c r="F649" i="8"/>
  <c r="F654" i="8" s="1"/>
  <c r="AB648" i="8"/>
  <c r="AB653" i="8" s="1"/>
  <c r="AA648" i="8"/>
  <c r="Z648" i="8"/>
  <c r="Y648" i="8"/>
  <c r="Y653" i="8" s="1"/>
  <c r="X648" i="8"/>
  <c r="J648" i="8"/>
  <c r="J653" i="8" s="1"/>
  <c r="I648" i="8"/>
  <c r="I653" i="8" s="1"/>
  <c r="H648" i="8"/>
  <c r="G648" i="8"/>
  <c r="F648" i="8"/>
  <c r="AB647" i="8"/>
  <c r="AB652" i="8" s="1"/>
  <c r="AA647" i="8"/>
  <c r="Z647" i="8"/>
  <c r="Y647" i="8"/>
  <c r="X647" i="8"/>
  <c r="X652" i="8" s="1"/>
  <c r="J647" i="8"/>
  <c r="I647" i="8"/>
  <c r="H647" i="8"/>
  <c r="G647" i="8"/>
  <c r="F647" i="8"/>
  <c r="AB646" i="8"/>
  <c r="AB651" i="8" s="1"/>
  <c r="AA646" i="8"/>
  <c r="AA651" i="8" s="1"/>
  <c r="Z646" i="8"/>
  <c r="Z651" i="8" s="1"/>
  <c r="Y646" i="8"/>
  <c r="Y651" i="8" s="1"/>
  <c r="X646" i="8"/>
  <c r="X651" i="8" s="1"/>
  <c r="J646" i="8"/>
  <c r="J651" i="8" s="1"/>
  <c r="I646" i="8"/>
  <c r="I651" i="8" s="1"/>
  <c r="H646" i="8"/>
  <c r="H651" i="8" s="1"/>
  <c r="G646" i="8"/>
  <c r="G651" i="8" s="1"/>
  <c r="F646" i="8"/>
  <c r="F651" i="8" s="1"/>
  <c r="AB644" i="8"/>
  <c r="AA644" i="8"/>
  <c r="Z644" i="8"/>
  <c r="Y644" i="8"/>
  <c r="X644" i="8"/>
  <c r="J644" i="8"/>
  <c r="I644" i="8"/>
  <c r="H644" i="8"/>
  <c r="G644" i="8"/>
  <c r="F644" i="8"/>
  <c r="AB643" i="8"/>
  <c r="AA643" i="8"/>
  <c r="AA653" i="8" s="1"/>
  <c r="Z643" i="8"/>
  <c r="Z653" i="8" s="1"/>
  <c r="Y643" i="8"/>
  <c r="X643" i="8"/>
  <c r="J643" i="8"/>
  <c r="I643" i="8"/>
  <c r="H643" i="8"/>
  <c r="G643" i="8"/>
  <c r="F643" i="8"/>
  <c r="F653" i="8" s="1"/>
  <c r="AB642" i="8"/>
  <c r="AA642" i="8"/>
  <c r="AA652" i="8" s="1"/>
  <c r="Z642" i="8"/>
  <c r="Z652" i="8" s="1"/>
  <c r="Y642" i="8"/>
  <c r="X642" i="8"/>
  <c r="J642" i="8"/>
  <c r="J652" i="8" s="1"/>
  <c r="I642" i="8"/>
  <c r="I652" i="8" s="1"/>
  <c r="H642" i="8"/>
  <c r="G642" i="8"/>
  <c r="F642" i="8"/>
  <c r="AB641" i="8"/>
  <c r="AA641" i="8"/>
  <c r="Z641" i="8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E26" i="8"/>
  <c r="E8" i="8" s="1"/>
  <c r="W25" i="8"/>
  <c r="W7" i="8" s="1"/>
  <c r="E25" i="8"/>
  <c r="W24" i="8"/>
  <c r="E24" i="8"/>
  <c r="E6" i="8" s="1"/>
  <c r="W23" i="8"/>
  <c r="E23" i="8"/>
  <c r="E5" i="8" s="1"/>
  <c r="U13" i="8"/>
  <c r="C13" i="8"/>
  <c r="Q10" i="8"/>
  <c r="AJ8" i="8"/>
  <c r="AI8" i="8"/>
  <c r="AH8" i="8"/>
  <c r="AB8" i="8"/>
  <c r="AA8" i="8"/>
  <c r="Z8" i="8"/>
  <c r="Y8" i="8"/>
  <c r="X8" i="8"/>
  <c r="W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E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J10" i="8" s="1"/>
  <c r="AI5" i="8"/>
  <c r="AI10" i="8" s="1"/>
  <c r="AH5" i="8"/>
  <c r="AB5" i="8"/>
  <c r="AA5" i="8"/>
  <c r="Z5" i="8"/>
  <c r="Y5" i="8"/>
  <c r="X5" i="8"/>
  <c r="W5" i="8"/>
  <c r="R5" i="8"/>
  <c r="R10" i="8" s="1"/>
  <c r="Q5" i="8"/>
  <c r="P5" i="8"/>
  <c r="P10" i="8" s="1"/>
  <c r="J5" i="8"/>
  <c r="I5" i="8"/>
  <c r="H5" i="8"/>
  <c r="G5" i="8"/>
  <c r="F5" i="8"/>
  <c r="AL2" i="8"/>
  <c r="U2" i="8"/>
  <c r="T2" i="8"/>
  <c r="C2" i="8"/>
  <c r="H654" i="7"/>
  <c r="G654" i="7"/>
  <c r="AB653" i="7"/>
  <c r="AA653" i="7"/>
  <c r="Y653" i="7"/>
  <c r="I653" i="7"/>
  <c r="H653" i="7"/>
  <c r="AA652" i="7"/>
  <c r="Z652" i="7"/>
  <c r="X652" i="7"/>
  <c r="I652" i="7"/>
  <c r="J651" i="7"/>
  <c r="I651" i="7"/>
  <c r="G651" i="7"/>
  <c r="AB649" i="7"/>
  <c r="AA649" i="7"/>
  <c r="AA654" i="7" s="1"/>
  <c r="Z649" i="7"/>
  <c r="Y649" i="7"/>
  <c r="Y654" i="7" s="1"/>
  <c r="X649" i="7"/>
  <c r="X654" i="7" s="1"/>
  <c r="J649" i="7"/>
  <c r="I649" i="7"/>
  <c r="H649" i="7"/>
  <c r="G649" i="7"/>
  <c r="F649" i="7"/>
  <c r="F654" i="7" s="1"/>
  <c r="AB648" i="7"/>
  <c r="AA648" i="7"/>
  <c r="Z648" i="7"/>
  <c r="Z653" i="7" s="1"/>
  <c r="Y648" i="7"/>
  <c r="X648" i="7"/>
  <c r="X653" i="7" s="1"/>
  <c r="J648" i="7"/>
  <c r="I648" i="7"/>
  <c r="H648" i="7"/>
  <c r="G648" i="7"/>
  <c r="G653" i="7" s="1"/>
  <c r="F648" i="7"/>
  <c r="AB647" i="7"/>
  <c r="AA647" i="7"/>
  <c r="Z647" i="7"/>
  <c r="Y647" i="7"/>
  <c r="X647" i="7"/>
  <c r="J647" i="7"/>
  <c r="I647" i="7"/>
  <c r="H647" i="7"/>
  <c r="H652" i="7" s="1"/>
  <c r="G647" i="7"/>
  <c r="F647" i="7"/>
  <c r="F652" i="7" s="1"/>
  <c r="AB646" i="7"/>
  <c r="AA646" i="7"/>
  <c r="AA651" i="7" s="1"/>
  <c r="Z646" i="7"/>
  <c r="Z651" i="7" s="1"/>
  <c r="Y646" i="7"/>
  <c r="X646" i="7"/>
  <c r="J646" i="7"/>
  <c r="I646" i="7"/>
  <c r="H646" i="7"/>
  <c r="H651" i="7" s="1"/>
  <c r="G646" i="7"/>
  <c r="F646" i="7"/>
  <c r="AB644" i="7"/>
  <c r="AA644" i="7"/>
  <c r="Z644" i="7"/>
  <c r="Z654" i="7" s="1"/>
  <c r="Y644" i="7"/>
  <c r="X644" i="7"/>
  <c r="J644" i="7"/>
  <c r="J654" i="7" s="1"/>
  <c r="I644" i="7"/>
  <c r="I654" i="7" s="1"/>
  <c r="H644" i="7"/>
  <c r="G644" i="7"/>
  <c r="F644" i="7"/>
  <c r="AB643" i="7"/>
  <c r="AA643" i="7"/>
  <c r="Z643" i="7"/>
  <c r="Y643" i="7"/>
  <c r="X643" i="7"/>
  <c r="J643" i="7"/>
  <c r="J653" i="7" s="1"/>
  <c r="I643" i="7"/>
  <c r="H643" i="7"/>
  <c r="G643" i="7"/>
  <c r="F643" i="7"/>
  <c r="F653" i="7" s="1"/>
  <c r="AB642" i="7"/>
  <c r="AB652" i="7" s="1"/>
  <c r="AA642" i="7"/>
  <c r="Z642" i="7"/>
  <c r="Y642" i="7"/>
  <c r="X642" i="7"/>
  <c r="J642" i="7"/>
  <c r="I642" i="7"/>
  <c r="H642" i="7"/>
  <c r="G642" i="7"/>
  <c r="F642" i="7"/>
  <c r="AB641" i="7"/>
  <c r="AB651" i="7" s="1"/>
  <c r="AA641" i="7"/>
  <c r="Z641" i="7"/>
  <c r="Y641" i="7"/>
  <c r="Y651" i="7" s="1"/>
  <c r="X641" i="7"/>
  <c r="X651" i="7" s="1"/>
  <c r="J641" i="7"/>
  <c r="I641" i="7"/>
  <c r="H641" i="7"/>
  <c r="G641" i="7"/>
  <c r="F641" i="7"/>
  <c r="F651" i="7" s="1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W25" i="7"/>
  <c r="E25" i="7"/>
  <c r="W24" i="7"/>
  <c r="E24" i="7"/>
  <c r="E6" i="7" s="1"/>
  <c r="W23" i="7"/>
  <c r="E23" i="7"/>
  <c r="E5" i="7" s="1"/>
  <c r="U13" i="7"/>
  <c r="C13" i="7"/>
  <c r="AJ10" i="7"/>
  <c r="AH10" i="7"/>
  <c r="R10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W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W6" i="7"/>
  <c r="R6" i="7"/>
  <c r="Q6" i="7"/>
  <c r="P6" i="7"/>
  <c r="P10" i="7" s="1"/>
  <c r="J6" i="7"/>
  <c r="I6" i="7"/>
  <c r="H6" i="7"/>
  <c r="G6" i="7"/>
  <c r="F6" i="7"/>
  <c r="AJ5" i="7"/>
  <c r="AI5" i="7"/>
  <c r="AH5" i="7"/>
  <c r="AB5" i="7"/>
  <c r="AA5" i="7"/>
  <c r="Z5" i="7"/>
  <c r="Y5" i="7"/>
  <c r="X5" i="7"/>
  <c r="W5" i="7"/>
  <c r="R5" i="7"/>
  <c r="Q5" i="7"/>
  <c r="Q10" i="7" s="1"/>
  <c r="P5" i="7"/>
  <c r="J5" i="7"/>
  <c r="I5" i="7"/>
  <c r="H5" i="7"/>
  <c r="G5" i="7"/>
  <c r="F5" i="7"/>
  <c r="AL2" i="7"/>
  <c r="U2" i="7"/>
  <c r="T2" i="7"/>
  <c r="C2" i="7"/>
  <c r="M112" i="6"/>
  <c r="L112" i="6"/>
  <c r="F109" i="6"/>
  <c r="B107" i="6"/>
  <c r="F106" i="6"/>
  <c r="F107" i="6" s="1"/>
  <c r="F108" i="6" s="1"/>
  <c r="B106" i="6"/>
  <c r="F103" i="6"/>
  <c r="L103" i="6" s="1"/>
  <c r="M101" i="6"/>
  <c r="L101" i="6"/>
  <c r="B96" i="6"/>
  <c r="B95" i="6"/>
  <c r="F92" i="6"/>
  <c r="M90" i="6"/>
  <c r="L90" i="6"/>
  <c r="B84" i="6"/>
  <c r="F81" i="6"/>
  <c r="M79" i="6"/>
  <c r="L79" i="6"/>
  <c r="B73" i="6"/>
  <c r="F70" i="6"/>
  <c r="M68" i="6"/>
  <c r="L68" i="6"/>
  <c r="F64" i="6"/>
  <c r="F65" i="6" s="1"/>
  <c r="B64" i="6"/>
  <c r="B63" i="6"/>
  <c r="F62" i="6"/>
  <c r="F63" i="6" s="1"/>
  <c r="B62" i="6"/>
  <c r="F59" i="6"/>
  <c r="L59" i="6" s="1"/>
  <c r="M57" i="6"/>
  <c r="L57" i="6"/>
  <c r="B51" i="6"/>
  <c r="F48" i="6"/>
  <c r="M46" i="6"/>
  <c r="L46" i="6"/>
  <c r="B40" i="6"/>
  <c r="F37" i="6"/>
  <c r="L37" i="6" s="1"/>
  <c r="M35" i="6"/>
  <c r="L35" i="6"/>
  <c r="B30" i="6"/>
  <c r="B31" i="6" s="1"/>
  <c r="B29" i="6"/>
  <c r="F26" i="6"/>
  <c r="M24" i="6"/>
  <c r="L24" i="6"/>
  <c r="B18" i="6"/>
  <c r="F15" i="6"/>
  <c r="L15" i="6" s="1"/>
  <c r="M13" i="6"/>
  <c r="L13" i="6"/>
  <c r="B7" i="6"/>
  <c r="F4" i="6"/>
  <c r="F2" i="6"/>
  <c r="B2" i="6"/>
  <c r="M112" i="5"/>
  <c r="L112" i="5"/>
  <c r="F106" i="5"/>
  <c r="F107" i="5" s="1"/>
  <c r="F108" i="5" s="1"/>
  <c r="F109" i="5" s="1"/>
  <c r="B106" i="5"/>
  <c r="F103" i="5"/>
  <c r="L103" i="5" s="1"/>
  <c r="M101" i="5"/>
  <c r="L101" i="5"/>
  <c r="B95" i="5"/>
  <c r="F92" i="5"/>
  <c r="M90" i="5"/>
  <c r="L90" i="5"/>
  <c r="F86" i="5"/>
  <c r="F87" i="5" s="1"/>
  <c r="B86" i="5"/>
  <c r="B85" i="5"/>
  <c r="B84" i="5"/>
  <c r="L81" i="5"/>
  <c r="L83" i="5" s="1"/>
  <c r="F81" i="5"/>
  <c r="F84" i="5" s="1"/>
  <c r="F85" i="5" s="1"/>
  <c r="M79" i="5"/>
  <c r="L79" i="5"/>
  <c r="F75" i="5"/>
  <c r="F76" i="5" s="1"/>
  <c r="B73" i="5"/>
  <c r="F70" i="5"/>
  <c r="F73" i="5" s="1"/>
  <c r="F74" i="5" s="1"/>
  <c r="M68" i="5"/>
  <c r="L68" i="5"/>
  <c r="B63" i="5"/>
  <c r="B62" i="5"/>
  <c r="F59" i="5"/>
  <c r="M57" i="5"/>
  <c r="L57" i="5"/>
  <c r="B51" i="5"/>
  <c r="L48" i="5"/>
  <c r="F48" i="5"/>
  <c r="F51" i="5" s="1"/>
  <c r="F52" i="5" s="1"/>
  <c r="F53" i="5" s="1"/>
  <c r="F54" i="5" s="1"/>
  <c r="M46" i="5"/>
  <c r="L46" i="5"/>
  <c r="B41" i="5"/>
  <c r="B40" i="5"/>
  <c r="F37" i="5"/>
  <c r="M35" i="5"/>
  <c r="L35" i="5"/>
  <c r="B30" i="5"/>
  <c r="B29" i="5"/>
  <c r="F26" i="5"/>
  <c r="L26" i="5" s="1"/>
  <c r="M24" i="5"/>
  <c r="L24" i="5"/>
  <c r="F19" i="5"/>
  <c r="F20" i="5" s="1"/>
  <c r="F21" i="5" s="1"/>
  <c r="B19" i="5"/>
  <c r="B18" i="5"/>
  <c r="F15" i="5"/>
  <c r="F18" i="5" s="1"/>
  <c r="M13" i="5"/>
  <c r="L13" i="5"/>
  <c r="F9" i="5"/>
  <c r="F10" i="5" s="1"/>
  <c r="B8" i="5"/>
  <c r="F7" i="5"/>
  <c r="F8" i="5" s="1"/>
  <c r="B7" i="5"/>
  <c r="L4" i="5"/>
  <c r="F4" i="5"/>
  <c r="F2" i="5"/>
  <c r="B2" i="5"/>
  <c r="M112" i="4"/>
  <c r="L112" i="4"/>
  <c r="F109" i="4"/>
  <c r="F108" i="4"/>
  <c r="B107" i="4"/>
  <c r="F106" i="4"/>
  <c r="F107" i="4" s="1"/>
  <c r="B106" i="4"/>
  <c r="L103" i="4"/>
  <c r="F103" i="4"/>
  <c r="M101" i="4"/>
  <c r="L101" i="4"/>
  <c r="B96" i="4"/>
  <c r="B95" i="4"/>
  <c r="F92" i="4"/>
  <c r="L92" i="4" s="1"/>
  <c r="M90" i="4"/>
  <c r="L90" i="4"/>
  <c r="B87" i="4"/>
  <c r="B86" i="4"/>
  <c r="F85" i="4"/>
  <c r="F86" i="4" s="1"/>
  <c r="F87" i="4" s="1"/>
  <c r="B85" i="4"/>
  <c r="B84" i="4"/>
  <c r="F81" i="4"/>
  <c r="F84" i="4" s="1"/>
  <c r="M79" i="4"/>
  <c r="L79" i="4"/>
  <c r="B74" i="4"/>
  <c r="B73" i="4"/>
  <c r="L70" i="4"/>
  <c r="F70" i="4"/>
  <c r="F73" i="4" s="1"/>
  <c r="F74" i="4" s="1"/>
  <c r="F75" i="4" s="1"/>
  <c r="F76" i="4" s="1"/>
  <c r="M68" i="4"/>
  <c r="L68" i="4"/>
  <c r="F63" i="4"/>
  <c r="F64" i="4" s="1"/>
  <c r="F65" i="4" s="1"/>
  <c r="B63" i="4"/>
  <c r="F62" i="4"/>
  <c r="B62" i="4"/>
  <c r="F59" i="4"/>
  <c r="L59" i="4" s="1"/>
  <c r="M57" i="4"/>
  <c r="L57" i="4"/>
  <c r="B52" i="4"/>
  <c r="B51" i="4"/>
  <c r="F48" i="4"/>
  <c r="M46" i="4"/>
  <c r="L46" i="4"/>
  <c r="F42" i="4"/>
  <c r="F43" i="4" s="1"/>
  <c r="F40" i="4"/>
  <c r="F41" i="4" s="1"/>
  <c r="B40" i="4"/>
  <c r="L37" i="4"/>
  <c r="F37" i="4"/>
  <c r="M35" i="4"/>
  <c r="L35" i="4"/>
  <c r="B31" i="4"/>
  <c r="B30" i="4"/>
  <c r="B29" i="4"/>
  <c r="F26" i="4"/>
  <c r="M24" i="4"/>
  <c r="L24" i="4"/>
  <c r="B19" i="4"/>
  <c r="B18" i="4"/>
  <c r="L15" i="4"/>
  <c r="F15" i="4"/>
  <c r="F18" i="4" s="1"/>
  <c r="F19" i="4" s="1"/>
  <c r="F20" i="4" s="1"/>
  <c r="F21" i="4" s="1"/>
  <c r="M13" i="4"/>
  <c r="L13" i="4"/>
  <c r="F7" i="4"/>
  <c r="F8" i="4" s="1"/>
  <c r="F9" i="4" s="1"/>
  <c r="F10" i="4" s="1"/>
  <c r="B7" i="4"/>
  <c r="L4" i="4"/>
  <c r="F4" i="4"/>
  <c r="F2" i="4"/>
  <c r="M6" i="4" s="1"/>
  <c r="B2" i="4"/>
  <c r="L17" i="4" s="1"/>
  <c r="M112" i="3"/>
  <c r="L112" i="3"/>
  <c r="B107" i="3"/>
  <c r="B108" i="3" s="1"/>
  <c r="B106" i="3"/>
  <c r="F103" i="3"/>
  <c r="L103" i="3" s="1"/>
  <c r="M101" i="3"/>
  <c r="L101" i="3"/>
  <c r="F95" i="3"/>
  <c r="F96" i="3" s="1"/>
  <c r="F97" i="3" s="1"/>
  <c r="F98" i="3" s="1"/>
  <c r="B95" i="3"/>
  <c r="L92" i="3"/>
  <c r="M94" i="3" s="1"/>
  <c r="F92" i="3"/>
  <c r="M90" i="3"/>
  <c r="L90" i="3"/>
  <c r="B85" i="3"/>
  <c r="F84" i="3"/>
  <c r="F85" i="3" s="1"/>
  <c r="F86" i="3" s="1"/>
  <c r="F87" i="3" s="1"/>
  <c r="B84" i="3"/>
  <c r="L81" i="3"/>
  <c r="F81" i="3"/>
  <c r="M79" i="3"/>
  <c r="L79" i="3"/>
  <c r="B74" i="3"/>
  <c r="B73" i="3"/>
  <c r="F70" i="3"/>
  <c r="L70" i="3" s="1"/>
  <c r="M68" i="3"/>
  <c r="L68" i="3"/>
  <c r="B62" i="3"/>
  <c r="F59" i="3"/>
  <c r="F62" i="3" s="1"/>
  <c r="F63" i="3" s="1"/>
  <c r="F64" i="3" s="1"/>
  <c r="F65" i="3" s="1"/>
  <c r="M57" i="3"/>
  <c r="L57" i="3"/>
  <c r="B52" i="3"/>
  <c r="B53" i="3" s="1"/>
  <c r="B51" i="3"/>
  <c r="F48" i="3"/>
  <c r="M46" i="3"/>
  <c r="L46" i="3"/>
  <c r="F42" i="3"/>
  <c r="F43" i="3" s="1"/>
  <c r="B40" i="3"/>
  <c r="L37" i="3"/>
  <c r="F37" i="3"/>
  <c r="F40" i="3" s="1"/>
  <c r="F41" i="3" s="1"/>
  <c r="M35" i="3"/>
  <c r="L35" i="3"/>
  <c r="B30" i="3"/>
  <c r="F29" i="3"/>
  <c r="F30" i="3" s="1"/>
  <c r="F31" i="3" s="1"/>
  <c r="F32" i="3" s="1"/>
  <c r="B29" i="3"/>
  <c r="L26" i="3"/>
  <c r="F26" i="3"/>
  <c r="M24" i="3"/>
  <c r="L24" i="3"/>
  <c r="B19" i="3"/>
  <c r="B18" i="3"/>
  <c r="F15" i="3"/>
  <c r="L15" i="3" s="1"/>
  <c r="M13" i="3"/>
  <c r="L13" i="3"/>
  <c r="F7" i="3"/>
  <c r="F8" i="3" s="1"/>
  <c r="F9" i="3" s="1"/>
  <c r="F10" i="3" s="1"/>
  <c r="B7" i="3"/>
  <c r="F4" i="3"/>
  <c r="L4" i="3" s="1"/>
  <c r="F2" i="3"/>
  <c r="M39" i="3" s="1"/>
  <c r="B2" i="3"/>
  <c r="L17" i="3" s="1"/>
  <c r="M112" i="2"/>
  <c r="L112" i="2"/>
  <c r="F109" i="2"/>
  <c r="F107" i="2"/>
  <c r="F108" i="2" s="1"/>
  <c r="F106" i="2"/>
  <c r="B106" i="2"/>
  <c r="L105" i="2"/>
  <c r="L103" i="2"/>
  <c r="F103" i="2"/>
  <c r="M101" i="2"/>
  <c r="L101" i="2"/>
  <c r="B95" i="2"/>
  <c r="F92" i="2"/>
  <c r="L92" i="2" s="1"/>
  <c r="M90" i="2"/>
  <c r="L90" i="2"/>
  <c r="F85" i="2"/>
  <c r="F86" i="2" s="1"/>
  <c r="F87" i="2" s="1"/>
  <c r="B85" i="2"/>
  <c r="B84" i="2"/>
  <c r="L81" i="2"/>
  <c r="F81" i="2"/>
  <c r="F84" i="2" s="1"/>
  <c r="M79" i="2"/>
  <c r="L79" i="2"/>
  <c r="B73" i="2"/>
  <c r="F70" i="2"/>
  <c r="F73" i="2" s="1"/>
  <c r="F74" i="2" s="1"/>
  <c r="F75" i="2" s="1"/>
  <c r="F76" i="2" s="1"/>
  <c r="M68" i="2"/>
  <c r="L68" i="2"/>
  <c r="F63" i="2"/>
  <c r="F64" i="2" s="1"/>
  <c r="F65" i="2" s="1"/>
  <c r="B63" i="2"/>
  <c r="F62" i="2"/>
  <c r="B62" i="2"/>
  <c r="F59" i="2"/>
  <c r="L59" i="2" s="1"/>
  <c r="M57" i="2"/>
  <c r="L57" i="2"/>
  <c r="F52" i="2"/>
  <c r="F53" i="2" s="1"/>
  <c r="F54" i="2" s="1"/>
  <c r="B52" i="2"/>
  <c r="B51" i="2"/>
  <c r="L48" i="2"/>
  <c r="L50" i="2" s="1"/>
  <c r="F48" i="2"/>
  <c r="F51" i="2" s="1"/>
  <c r="M46" i="2"/>
  <c r="L46" i="2"/>
  <c r="F40" i="2"/>
  <c r="F41" i="2" s="1"/>
  <c r="F42" i="2" s="1"/>
  <c r="F43" i="2" s="1"/>
  <c r="B40" i="2"/>
  <c r="B41" i="2" s="1"/>
  <c r="L37" i="2"/>
  <c r="F37" i="2"/>
  <c r="M35" i="2"/>
  <c r="L35" i="2"/>
  <c r="B31" i="2"/>
  <c r="B30" i="2"/>
  <c r="B29" i="2"/>
  <c r="F26" i="2"/>
  <c r="M24" i="2"/>
  <c r="L24" i="2"/>
  <c r="B21" i="2"/>
  <c r="B20" i="2"/>
  <c r="B19" i="2"/>
  <c r="F18" i="2"/>
  <c r="F19" i="2" s="1"/>
  <c r="F20" i="2" s="1"/>
  <c r="F21" i="2" s="1"/>
  <c r="B18" i="2"/>
  <c r="L15" i="2"/>
  <c r="F15" i="2"/>
  <c r="M13" i="2"/>
  <c r="L13" i="2"/>
  <c r="B10" i="2"/>
  <c r="B9" i="2"/>
  <c r="B8" i="2"/>
  <c r="B7" i="2"/>
  <c r="L4" i="2"/>
  <c r="F4" i="2"/>
  <c r="F7" i="2" s="1"/>
  <c r="F8" i="2" s="1"/>
  <c r="F9" i="2" s="1"/>
  <c r="F10" i="2" s="1"/>
  <c r="F2" i="2"/>
  <c r="M39" i="2" s="1"/>
  <c r="B2" i="2"/>
  <c r="L39" i="2" s="1"/>
  <c r="AM5" i="12"/>
  <c r="AQ5" i="8"/>
  <c r="AP5" i="8"/>
  <c r="AO5" i="8"/>
  <c r="AQ5" i="7"/>
  <c r="AN5" i="8"/>
  <c r="AP5" i="7"/>
  <c r="AQ5" i="13"/>
  <c r="AM5" i="8"/>
  <c r="AO5" i="7"/>
  <c r="AP5" i="13"/>
  <c r="AN5" i="7"/>
  <c r="AO5" i="14"/>
  <c r="AN5" i="9"/>
  <c r="AO5" i="13"/>
  <c r="AM5" i="7"/>
  <c r="AN5" i="13"/>
  <c r="AM5" i="13"/>
  <c r="AN5" i="12"/>
  <c r="AQ5" i="9"/>
  <c r="AQ5" i="14"/>
  <c r="AP5" i="9"/>
  <c r="AP5" i="14"/>
  <c r="AO5" i="9"/>
  <c r="AN5" i="14"/>
  <c r="AM5" i="9"/>
  <c r="AM5" i="14"/>
  <c r="AO5" i="16"/>
  <c r="AP5" i="15"/>
  <c r="AO5" i="11"/>
  <c r="AO5" i="10"/>
  <c r="AN5" i="16"/>
  <c r="AO5" i="15"/>
  <c r="AQ5" i="12"/>
  <c r="AN5" i="11"/>
  <c r="AN5" i="10"/>
  <c r="AM5" i="16"/>
  <c r="AN5" i="15"/>
  <c r="AP5" i="12"/>
  <c r="AM5" i="11"/>
  <c r="AM5" i="10"/>
  <c r="AM5" i="15"/>
  <c r="AO5" i="12"/>
  <c r="AQ5" i="16"/>
  <c r="AQ5" i="11"/>
  <c r="AQ5" i="10"/>
  <c r="AP5" i="16"/>
  <c r="AQ5" i="15"/>
  <c r="AP5" i="11"/>
  <c r="AP5" i="10"/>
  <c r="L62" i="5"/>
  <c r="H10" i="1"/>
  <c r="G18" i="1"/>
  <c r="L84" i="2"/>
  <c r="L52" i="2"/>
  <c r="D29" i="2"/>
  <c r="D8" i="2"/>
  <c r="H51" i="5"/>
  <c r="H12" i="1"/>
  <c r="D18" i="3"/>
  <c r="L40" i="2"/>
  <c r="L30" i="2"/>
  <c r="L62" i="4"/>
  <c r="M30" i="4"/>
  <c r="D16" i="1"/>
  <c r="D18" i="2"/>
  <c r="H95" i="6"/>
  <c r="B12" i="1"/>
  <c r="L31" i="6"/>
  <c r="L52" i="3"/>
  <c r="H29" i="5"/>
  <c r="L74" i="3"/>
  <c r="L19" i="3"/>
  <c r="L62" i="2"/>
  <c r="D106" i="6"/>
  <c r="G11" i="1"/>
  <c r="L63" i="6"/>
  <c r="H30" i="4"/>
  <c r="M63" i="6"/>
  <c r="F11" i="1"/>
  <c r="D73" i="6"/>
  <c r="D30" i="2"/>
  <c r="G14" i="1"/>
  <c r="D9" i="2"/>
  <c r="H63" i="6"/>
  <c r="H84" i="2"/>
  <c r="D84" i="4"/>
  <c r="D30" i="6"/>
  <c r="D106" i="5"/>
  <c r="L108" i="3"/>
  <c r="H8" i="2"/>
  <c r="H62" i="6"/>
  <c r="L29" i="5"/>
  <c r="L95" i="4"/>
  <c r="D73" i="5"/>
  <c r="B10" i="1"/>
  <c r="D53" i="3"/>
  <c r="M8" i="2"/>
  <c r="D95" i="3"/>
  <c r="H18" i="6"/>
  <c r="E9" i="1"/>
  <c r="D13" i="1"/>
  <c r="H95" i="2"/>
  <c r="F13" i="1"/>
  <c r="B15" i="1"/>
  <c r="M108" i="3"/>
  <c r="D87" i="4"/>
  <c r="M62" i="4"/>
  <c r="M106" i="6"/>
  <c r="H11" i="1"/>
  <c r="L29" i="4"/>
  <c r="H107" i="3"/>
  <c r="D107" i="3"/>
  <c r="L84" i="5"/>
  <c r="L106" i="6"/>
  <c r="H19" i="4"/>
  <c r="G17" i="1"/>
  <c r="D41" i="5"/>
  <c r="D10" i="1"/>
  <c r="H85" i="2"/>
  <c r="H95" i="4"/>
  <c r="D19" i="4"/>
  <c r="H73" i="2"/>
  <c r="M62" i="3"/>
  <c r="H51" i="2"/>
  <c r="M10" i="2"/>
  <c r="D85" i="2"/>
  <c r="D12" i="1"/>
  <c r="D106" i="4"/>
  <c r="L85" i="4"/>
  <c r="H62" i="4"/>
  <c r="F14" i="1"/>
  <c r="H30" i="6"/>
  <c r="L106" i="3"/>
  <c r="L95" i="5"/>
  <c r="B16" i="1"/>
  <c r="D51" i="2"/>
  <c r="M107" i="3"/>
  <c r="L18" i="4"/>
  <c r="M30" i="6"/>
  <c r="F10" i="1"/>
  <c r="H30" i="2"/>
  <c r="D29" i="3"/>
  <c r="D63" i="4"/>
  <c r="M51" i="3"/>
  <c r="L73" i="4"/>
  <c r="L63" i="5"/>
  <c r="L87" i="4"/>
  <c r="H29" i="3"/>
  <c r="G10" i="1"/>
  <c r="M8" i="5"/>
  <c r="G12" i="1"/>
  <c r="E13" i="1"/>
  <c r="H51" i="6"/>
  <c r="D62" i="3"/>
  <c r="M73" i="3"/>
  <c r="M84" i="5"/>
  <c r="M84" i="3"/>
  <c r="D84" i="3"/>
  <c r="M18" i="5"/>
  <c r="D29" i="6"/>
  <c r="M85" i="5"/>
  <c r="B14" i="1"/>
  <c r="D96" i="4"/>
  <c r="H14" i="1"/>
  <c r="H96" i="6"/>
  <c r="E10" i="1"/>
  <c r="D62" i="6"/>
  <c r="M7" i="2"/>
  <c r="E15" i="1"/>
  <c r="D7" i="2"/>
  <c r="H15" i="1"/>
  <c r="L40" i="3"/>
  <c r="D106" i="3"/>
  <c r="H13" i="1"/>
  <c r="L8" i="2"/>
  <c r="L29" i="2"/>
  <c r="L20" i="2"/>
  <c r="H108" i="3"/>
  <c r="H87" i="4"/>
  <c r="G9" i="1"/>
  <c r="L7" i="5"/>
  <c r="H51" i="3"/>
  <c r="F9" i="1"/>
  <c r="H29" i="2"/>
  <c r="L84" i="4"/>
  <c r="M62" i="5"/>
  <c r="G15" i="1"/>
  <c r="H52" i="2"/>
  <c r="F18" i="1"/>
  <c r="F15" i="1"/>
  <c r="M62" i="2"/>
  <c r="L29" i="3"/>
  <c r="D29" i="5"/>
  <c r="H62" i="2"/>
  <c r="D51" i="3"/>
  <c r="E14" i="1"/>
  <c r="M84" i="2"/>
  <c r="D15" i="1"/>
  <c r="H9" i="1"/>
  <c r="L85" i="5"/>
  <c r="H106" i="6"/>
  <c r="B11" i="1"/>
  <c r="M7" i="6"/>
  <c r="H84" i="3"/>
  <c r="M29" i="6"/>
  <c r="L30" i="6"/>
  <c r="M96" i="6"/>
  <c r="H9" i="2"/>
  <c r="H52" i="3"/>
  <c r="B13" i="1"/>
  <c r="D20" i="2"/>
  <c r="M20" i="2"/>
  <c r="E18" i="1"/>
  <c r="D52" i="3"/>
  <c r="L107" i="3"/>
  <c r="L62" i="3"/>
  <c r="L106" i="4"/>
  <c r="M19" i="2"/>
  <c r="D7" i="5"/>
  <c r="M106" i="3"/>
  <c r="M18" i="2"/>
  <c r="H41" i="5"/>
  <c r="M52" i="2"/>
  <c r="L19" i="4"/>
  <c r="H84" i="4"/>
  <c r="H29" i="4"/>
  <c r="M106" i="4"/>
  <c r="D95" i="6"/>
  <c r="H16" i="1"/>
  <c r="D108" i="3"/>
  <c r="H63" i="5"/>
  <c r="D9" i="1"/>
  <c r="H52" i="4"/>
  <c r="D18" i="4"/>
  <c r="D62" i="5"/>
  <c r="H106" i="3"/>
  <c r="L107" i="6"/>
  <c r="L62" i="6"/>
  <c r="H17" i="1"/>
  <c r="D17" i="1"/>
  <c r="L29" i="6"/>
  <c r="D11" i="1"/>
  <c r="L51" i="3"/>
  <c r="H18" i="1"/>
  <c r="B9" i="1"/>
  <c r="H62" i="5"/>
  <c r="L84" i="3"/>
  <c r="M51" i="2"/>
  <c r="F17" i="1"/>
  <c r="H51" i="4"/>
  <c r="D96" i="6"/>
  <c r="G13" i="1"/>
  <c r="M52" i="3"/>
  <c r="L52" i="4"/>
  <c r="D51" i="5"/>
  <c r="D52" i="4"/>
  <c r="M7" i="5"/>
  <c r="D62" i="2"/>
  <c r="D52" i="2"/>
  <c r="H18" i="5"/>
  <c r="D18" i="1"/>
  <c r="M84" i="4"/>
  <c r="L51" i="6"/>
  <c r="E12" i="1"/>
  <c r="D10" i="2"/>
  <c r="L51" i="2"/>
  <c r="M95" i="6"/>
  <c r="H84" i="5"/>
  <c r="D40" i="2"/>
  <c r="G16" i="1"/>
  <c r="E11" i="1"/>
  <c r="B17" i="1"/>
  <c r="D14" i="1"/>
  <c r="M87" i="4"/>
  <c r="H7" i="5"/>
  <c r="L18" i="5"/>
  <c r="H29" i="6"/>
  <c r="D62" i="4"/>
  <c r="H7" i="2"/>
  <c r="M29" i="5"/>
  <c r="M29" i="3"/>
  <c r="M62" i="6"/>
  <c r="M30" i="2"/>
  <c r="L84" i="6"/>
  <c r="F12" i="1"/>
  <c r="H64" i="6"/>
  <c r="L51" i="4"/>
  <c r="L95" i="6"/>
  <c r="H18" i="2"/>
  <c r="L18" i="2"/>
  <c r="D84" i="5"/>
  <c r="L7" i="2"/>
  <c r="L30" i="4"/>
  <c r="B18" i="1"/>
  <c r="M40" i="2"/>
  <c r="D21" i="2"/>
  <c r="D106" i="2"/>
  <c r="E16" i="1"/>
  <c r="M53" i="3"/>
  <c r="M18" i="4"/>
  <c r="D30" i="4"/>
  <c r="E17" i="1"/>
  <c r="D84" i="2"/>
  <c r="M29" i="2"/>
  <c r="H8" i="5"/>
  <c r="L51" i="5"/>
  <c r="F16" i="1"/>
  <c r="M105" i="3" l="1"/>
  <c r="M83" i="2"/>
  <c r="L39" i="3"/>
  <c r="L105" i="3"/>
  <c r="L6" i="2"/>
  <c r="N87" i="4"/>
  <c r="J9" i="2"/>
  <c r="N40" i="2"/>
  <c r="N95" i="6"/>
  <c r="J30" i="2"/>
  <c r="J85" i="2"/>
  <c r="N18" i="5"/>
  <c r="N63" i="6"/>
  <c r="N30" i="2"/>
  <c r="J30" i="4"/>
  <c r="N108" i="3"/>
  <c r="N18" i="2"/>
  <c r="J106" i="6"/>
  <c r="N8" i="2"/>
  <c r="N62" i="3"/>
  <c r="J62" i="2"/>
  <c r="N62" i="2"/>
  <c r="J84" i="3"/>
  <c r="J52" i="4"/>
  <c r="J41" i="5"/>
  <c r="N20" i="2"/>
  <c r="N52" i="3"/>
  <c r="N30" i="6"/>
  <c r="N84" i="3"/>
  <c r="J52" i="2"/>
  <c r="N85" i="5"/>
  <c r="N52" i="2"/>
  <c r="J87" i="4"/>
  <c r="N106" i="4"/>
  <c r="N29" i="3"/>
  <c r="J95" i="6"/>
  <c r="N106" i="6"/>
  <c r="E19" i="1"/>
  <c r="J18" i="2"/>
  <c r="J52" i="3"/>
  <c r="D19" i="1"/>
  <c r="J62" i="6"/>
  <c r="J29" i="2"/>
  <c r="F19" i="1"/>
  <c r="N84" i="2"/>
  <c r="H19" i="1"/>
  <c r="J8" i="2"/>
  <c r="J29" i="3"/>
  <c r="N107" i="3"/>
  <c r="J19" i="4"/>
  <c r="N84" i="4"/>
  <c r="J30" i="6"/>
  <c r="J108" i="3"/>
  <c r="N51" i="3"/>
  <c r="N29" i="2"/>
  <c r="J84" i="2"/>
  <c r="G19" i="1"/>
  <c r="J7" i="2"/>
  <c r="J29" i="6"/>
  <c r="N29" i="6"/>
  <c r="N29" i="5"/>
  <c r="N84" i="5"/>
  <c r="N62" i="6"/>
  <c r="J96" i="6"/>
  <c r="J51" i="2"/>
  <c r="N18" i="4"/>
  <c r="J84" i="4"/>
  <c r="J7" i="5"/>
  <c r="J51" i="5"/>
  <c r="J84" i="5"/>
  <c r="N7" i="2"/>
  <c r="N51" i="2"/>
  <c r="J107" i="3"/>
  <c r="N30" i="4"/>
  <c r="J29" i="5"/>
  <c r="N62" i="5"/>
  <c r="J106" i="3"/>
  <c r="J51" i="3"/>
  <c r="N106" i="3"/>
  <c r="J62" i="4"/>
  <c r="N62" i="4"/>
  <c r="J62" i="5"/>
  <c r="N7" i="5"/>
  <c r="L83" i="6"/>
  <c r="M83" i="6"/>
  <c r="L6" i="3"/>
  <c r="M6" i="3"/>
  <c r="B108" i="4"/>
  <c r="F40" i="6"/>
  <c r="F41" i="6" s="1"/>
  <c r="F42" i="6" s="1"/>
  <c r="F43" i="6" s="1"/>
  <c r="M50" i="2"/>
  <c r="M6" i="2"/>
  <c r="M105" i="2"/>
  <c r="M61" i="2"/>
  <c r="M17" i="2"/>
  <c r="M94" i="2"/>
  <c r="L70" i="2"/>
  <c r="L72" i="2" s="1"/>
  <c r="B86" i="2"/>
  <c r="L92" i="5"/>
  <c r="L94" i="5" s="1"/>
  <c r="F95" i="5"/>
  <c r="F96" i="5" s="1"/>
  <c r="F97" i="5" s="1"/>
  <c r="F98" i="5" s="1"/>
  <c r="L94" i="3"/>
  <c r="B96" i="3"/>
  <c r="L6" i="6"/>
  <c r="F51" i="4"/>
  <c r="F52" i="4" s="1"/>
  <c r="F53" i="4" s="1"/>
  <c r="F54" i="4" s="1"/>
  <c r="L48" i="4"/>
  <c r="F40" i="5"/>
  <c r="F41" i="5" s="1"/>
  <c r="F42" i="5" s="1"/>
  <c r="F43" i="5" s="1"/>
  <c r="L37" i="5"/>
  <c r="M6" i="6"/>
  <c r="B65" i="6"/>
  <c r="M105" i="6"/>
  <c r="B85" i="6"/>
  <c r="B107" i="2"/>
  <c r="B32" i="4"/>
  <c r="B20" i="5"/>
  <c r="B96" i="5"/>
  <c r="F51" i="3"/>
  <c r="F52" i="3" s="1"/>
  <c r="F53" i="3" s="1"/>
  <c r="F54" i="3" s="1"/>
  <c r="L48" i="3"/>
  <c r="L50" i="3" s="1"/>
  <c r="B32" i="2"/>
  <c r="L4" i="6"/>
  <c r="F7" i="6"/>
  <c r="F8" i="6" s="1"/>
  <c r="F9" i="6" s="1"/>
  <c r="F10" i="6" s="1"/>
  <c r="L105" i="6"/>
  <c r="L17" i="6"/>
  <c r="L94" i="6"/>
  <c r="L72" i="5"/>
  <c r="M28" i="6"/>
  <c r="B54" i="3"/>
  <c r="B42" i="5"/>
  <c r="M17" i="4"/>
  <c r="B8" i="3"/>
  <c r="L59" i="5"/>
  <c r="M61" i="5" s="1"/>
  <c r="F62" i="5"/>
  <c r="F63" i="5" s="1"/>
  <c r="F64" i="5" s="1"/>
  <c r="F65" i="5" s="1"/>
  <c r="B52" i="6"/>
  <c r="B64" i="4"/>
  <c r="B74" i="2"/>
  <c r="L105" i="4"/>
  <c r="L94" i="4"/>
  <c r="L72" i="4"/>
  <c r="L61" i="4"/>
  <c r="L50" i="4"/>
  <c r="B64" i="2"/>
  <c r="B96" i="2"/>
  <c r="B64" i="5"/>
  <c r="L70" i="6"/>
  <c r="M72" i="6" s="1"/>
  <c r="F73" i="6"/>
  <c r="F74" i="6" s="1"/>
  <c r="F75" i="6" s="1"/>
  <c r="F76" i="6" s="1"/>
  <c r="L72" i="6"/>
  <c r="F95" i="2"/>
  <c r="F96" i="2" s="1"/>
  <c r="F97" i="2" s="1"/>
  <c r="F98" i="2" s="1"/>
  <c r="L6" i="4"/>
  <c r="B9" i="5"/>
  <c r="B107" i="5"/>
  <c r="B42" i="2"/>
  <c r="L39" i="4"/>
  <c r="B74" i="6"/>
  <c r="B8" i="4"/>
  <c r="B87" i="5"/>
  <c r="M94" i="6"/>
  <c r="B86" i="3"/>
  <c r="M17" i="6"/>
  <c r="M50" i="4"/>
  <c r="M105" i="4"/>
  <c r="M94" i="4"/>
  <c r="M72" i="4"/>
  <c r="M61" i="4"/>
  <c r="M39" i="4"/>
  <c r="B19" i="6"/>
  <c r="F29" i="2"/>
  <c r="F30" i="2" s="1"/>
  <c r="F31" i="2" s="1"/>
  <c r="F32" i="2" s="1"/>
  <c r="L26" i="2"/>
  <c r="L28" i="2" s="1"/>
  <c r="B41" i="4"/>
  <c r="F18" i="6"/>
  <c r="F19" i="6" s="1"/>
  <c r="F20" i="6" s="1"/>
  <c r="F21" i="6" s="1"/>
  <c r="B31" i="3"/>
  <c r="L39" i="6"/>
  <c r="B75" i="3"/>
  <c r="B31" i="5"/>
  <c r="M39" i="6"/>
  <c r="L61" i="6"/>
  <c r="B20" i="3"/>
  <c r="B41" i="6"/>
  <c r="M61" i="6"/>
  <c r="B97" i="4"/>
  <c r="L72" i="3"/>
  <c r="L83" i="3"/>
  <c r="L28" i="3"/>
  <c r="L61" i="3"/>
  <c r="L59" i="3"/>
  <c r="L70" i="5"/>
  <c r="L83" i="2"/>
  <c r="L17" i="2"/>
  <c r="L61" i="2"/>
  <c r="L94" i="2"/>
  <c r="M72" i="3"/>
  <c r="M17" i="3"/>
  <c r="M28" i="3"/>
  <c r="M83" i="3"/>
  <c r="M50" i="3"/>
  <c r="M61" i="3"/>
  <c r="F106" i="3"/>
  <c r="F107" i="3" s="1"/>
  <c r="F108" i="3" s="1"/>
  <c r="F109" i="3" s="1"/>
  <c r="L26" i="4"/>
  <c r="L28" i="4" s="1"/>
  <c r="F29" i="4"/>
  <c r="F30" i="4" s="1"/>
  <c r="F31" i="4" s="1"/>
  <c r="F32" i="4" s="1"/>
  <c r="B53" i="4"/>
  <c r="B41" i="3"/>
  <c r="B53" i="2"/>
  <c r="B75" i="4"/>
  <c r="B63" i="3"/>
  <c r="Y652" i="7"/>
  <c r="F73" i="3"/>
  <c r="F74" i="3" s="1"/>
  <c r="F75" i="3" s="1"/>
  <c r="F76" i="3" s="1"/>
  <c r="L81" i="6"/>
  <c r="F84" i="6"/>
  <c r="F85" i="6" s="1"/>
  <c r="F86" i="6" s="1"/>
  <c r="F87" i="6" s="1"/>
  <c r="G653" i="8"/>
  <c r="L6" i="5"/>
  <c r="L105" i="5"/>
  <c r="L17" i="5"/>
  <c r="L50" i="5"/>
  <c r="M94" i="5"/>
  <c r="M72" i="5"/>
  <c r="M50" i="5"/>
  <c r="M28" i="5"/>
  <c r="M6" i="5"/>
  <c r="M105" i="5"/>
  <c r="M83" i="5"/>
  <c r="M39" i="5"/>
  <c r="L15" i="5"/>
  <c r="M17" i="5" s="1"/>
  <c r="B52" i="5"/>
  <c r="B8" i="6"/>
  <c r="AB651" i="9"/>
  <c r="Z654" i="9"/>
  <c r="L39" i="5"/>
  <c r="B74" i="5"/>
  <c r="L81" i="4"/>
  <c r="L83" i="4" s="1"/>
  <c r="B20" i="4"/>
  <c r="F95" i="4"/>
  <c r="F96" i="4" s="1"/>
  <c r="F97" i="4" s="1"/>
  <c r="F98" i="4" s="1"/>
  <c r="F29" i="5"/>
  <c r="F30" i="5" s="1"/>
  <c r="F31" i="5" s="1"/>
  <c r="F32" i="5" s="1"/>
  <c r="B32" i="6"/>
  <c r="B108" i="6"/>
  <c r="L28" i="5"/>
  <c r="B97" i="6"/>
  <c r="L92" i="6"/>
  <c r="F95" i="6"/>
  <c r="F96" i="6" s="1"/>
  <c r="F97" i="6" s="1"/>
  <c r="F98" i="6" s="1"/>
  <c r="AH10" i="8"/>
  <c r="J651" i="10"/>
  <c r="H654" i="10"/>
  <c r="Y652" i="8"/>
  <c r="F652" i="9"/>
  <c r="AA654" i="9"/>
  <c r="X653" i="12"/>
  <c r="F18" i="3"/>
  <c r="F19" i="3" s="1"/>
  <c r="F20" i="3" s="1"/>
  <c r="F21" i="3" s="1"/>
  <c r="X653" i="11"/>
  <c r="G653" i="15"/>
  <c r="L26" i="6"/>
  <c r="L28" i="6" s="1"/>
  <c r="F29" i="6"/>
  <c r="F30" i="6" s="1"/>
  <c r="F31" i="6" s="1"/>
  <c r="F32" i="6" s="1"/>
  <c r="AI10" i="7"/>
  <c r="G652" i="7"/>
  <c r="AB654" i="7"/>
  <c r="I651" i="11"/>
  <c r="G654" i="11"/>
  <c r="J652" i="7"/>
  <c r="Q10" i="10"/>
  <c r="F652" i="8"/>
  <c r="AA654" i="8"/>
  <c r="J651" i="9"/>
  <c r="H654" i="9"/>
  <c r="AA652" i="11"/>
  <c r="B109" i="3"/>
  <c r="L48" i="6"/>
  <c r="M50" i="6" s="1"/>
  <c r="F51" i="6"/>
  <c r="F52" i="6" s="1"/>
  <c r="F53" i="6" s="1"/>
  <c r="F54" i="6" s="1"/>
  <c r="Q10" i="9"/>
  <c r="F653" i="11"/>
  <c r="M30" i="3"/>
  <c r="M21" i="2"/>
  <c r="H7" i="6"/>
  <c r="L73" i="3"/>
  <c r="D40" i="6"/>
  <c r="H73" i="6"/>
  <c r="D18" i="6"/>
  <c r="H7" i="4"/>
  <c r="H106" i="4"/>
  <c r="H20" i="2"/>
  <c r="M18" i="6"/>
  <c r="L31" i="4"/>
  <c r="D31" i="6"/>
  <c r="M73" i="6"/>
  <c r="M107" i="4"/>
  <c r="M31" i="4"/>
  <c r="H86" i="4"/>
  <c r="H31" i="4"/>
  <c r="M84" i="6"/>
  <c r="D95" i="4"/>
  <c r="D30" i="3"/>
  <c r="D31" i="4"/>
  <c r="H85" i="5"/>
  <c r="H74" i="4"/>
  <c r="M7" i="4"/>
  <c r="L19" i="2"/>
  <c r="M85" i="3"/>
  <c r="M51" i="4"/>
  <c r="D19" i="2"/>
  <c r="M95" i="5"/>
  <c r="H40" i="6"/>
  <c r="H7" i="3"/>
  <c r="M96" i="4"/>
  <c r="H107" i="4"/>
  <c r="L41" i="2"/>
  <c r="L18" i="6"/>
  <c r="D7" i="4"/>
  <c r="M30" i="5"/>
  <c r="H18" i="4"/>
  <c r="D63" i="6"/>
  <c r="L30" i="5"/>
  <c r="H31" i="2"/>
  <c r="H40" i="3"/>
  <c r="M29" i="4"/>
  <c r="H19" i="2"/>
  <c r="H73" i="5"/>
  <c r="M63" i="4"/>
  <c r="M9" i="2"/>
  <c r="L85" i="3"/>
  <c r="M86" i="4"/>
  <c r="M106" i="2"/>
  <c r="L9" i="2"/>
  <c r="D63" i="2"/>
  <c r="H84" i="6"/>
  <c r="D85" i="3"/>
  <c r="D18" i="5"/>
  <c r="L41" i="5"/>
  <c r="H85" i="3"/>
  <c r="M73" i="5"/>
  <c r="H96" i="4"/>
  <c r="L96" i="4"/>
  <c r="M40" i="3"/>
  <c r="D95" i="5"/>
  <c r="H40" i="4"/>
  <c r="H40" i="2"/>
  <c r="H21" i="2"/>
  <c r="L86" i="4"/>
  <c r="L19" i="5"/>
  <c r="M41" i="2"/>
  <c r="D7" i="3"/>
  <c r="D40" i="5"/>
  <c r="H18" i="3"/>
  <c r="M106" i="5"/>
  <c r="H19" i="5"/>
  <c r="D85" i="4"/>
  <c r="D19" i="3"/>
  <c r="H63" i="2"/>
  <c r="L107" i="4"/>
  <c r="M31" i="6"/>
  <c r="D107" i="4"/>
  <c r="M73" i="2"/>
  <c r="H19" i="3"/>
  <c r="H31" i="6"/>
  <c r="L106" i="2"/>
  <c r="L40" i="5"/>
  <c r="L31" i="2"/>
  <c r="M64" i="6"/>
  <c r="L10" i="2"/>
  <c r="D29" i="4"/>
  <c r="H53" i="3"/>
  <c r="L30" i="3"/>
  <c r="M52" i="4"/>
  <c r="H106" i="5"/>
  <c r="H74" i="3"/>
  <c r="M63" i="2"/>
  <c r="M107" i="6"/>
  <c r="D7" i="6"/>
  <c r="L96" i="6"/>
  <c r="D51" i="4"/>
  <c r="L73" i="2"/>
  <c r="H30" i="5"/>
  <c r="L63" i="2"/>
  <c r="H73" i="3"/>
  <c r="L53" i="3"/>
  <c r="M85" i="2"/>
  <c r="L7" i="3"/>
  <c r="L18" i="3"/>
  <c r="L40" i="6"/>
  <c r="H86" i="5"/>
  <c r="D64" i="6"/>
  <c r="L7" i="6"/>
  <c r="H73" i="4"/>
  <c r="M31" i="2"/>
  <c r="D84" i="6"/>
  <c r="M95" i="3"/>
  <c r="D86" i="4"/>
  <c r="L106" i="5"/>
  <c r="H63" i="4"/>
  <c r="H10" i="2"/>
  <c r="H95" i="5"/>
  <c r="M85" i="4"/>
  <c r="M74" i="4"/>
  <c r="M40" i="5"/>
  <c r="M73" i="4"/>
  <c r="D31" i="2"/>
  <c r="L73" i="5"/>
  <c r="L7" i="4"/>
  <c r="D30" i="5"/>
  <c r="D95" i="2"/>
  <c r="D8" i="5"/>
  <c r="M95" i="2"/>
  <c r="M51" i="5"/>
  <c r="D19" i="5"/>
  <c r="L8" i="5"/>
  <c r="L40" i="4"/>
  <c r="D40" i="4"/>
  <c r="H85" i="4"/>
  <c r="M18" i="3"/>
  <c r="M86" i="5"/>
  <c r="H106" i="2"/>
  <c r="M19" i="5"/>
  <c r="H95" i="3"/>
  <c r="L85" i="2"/>
  <c r="D74" i="4"/>
  <c r="L63" i="4"/>
  <c r="D85" i="5"/>
  <c r="L73" i="6"/>
  <c r="L86" i="5"/>
  <c r="M40" i="6"/>
  <c r="D40" i="3"/>
  <c r="M19" i="3"/>
  <c r="H41" i="2"/>
  <c r="H40" i="5"/>
  <c r="L95" i="2"/>
  <c r="M74" i="3"/>
  <c r="M19" i="4"/>
  <c r="L64" i="6"/>
  <c r="D51" i="6"/>
  <c r="D73" i="3"/>
  <c r="D74" i="3"/>
  <c r="M40" i="4"/>
  <c r="H30" i="3"/>
  <c r="D73" i="2"/>
  <c r="M51" i="6"/>
  <c r="H62" i="3"/>
  <c r="M41" i="5"/>
  <c r="L21" i="2"/>
  <c r="D63" i="5"/>
  <c r="M95" i="4"/>
  <c r="H107" i="6"/>
  <c r="D41" i="2"/>
  <c r="M63" i="5"/>
  <c r="M7" i="3"/>
  <c r="L74" i="4"/>
  <c r="D86" i="5"/>
  <c r="L95" i="3"/>
  <c r="D107" i="6"/>
  <c r="D73" i="4"/>
  <c r="P10" i="2"/>
  <c r="P7" i="2"/>
  <c r="P84" i="4"/>
  <c r="P87" i="4"/>
  <c r="P18" i="2"/>
  <c r="P21" i="2"/>
  <c r="J19" i="5" l="1"/>
  <c r="N95" i="3"/>
  <c r="J53" i="3"/>
  <c r="J31" i="4"/>
  <c r="J95" i="3"/>
  <c r="J96" i="4"/>
  <c r="J85" i="3"/>
  <c r="N41" i="5"/>
  <c r="J95" i="2"/>
  <c r="J18" i="3"/>
  <c r="J30" i="5"/>
  <c r="N40" i="4"/>
  <c r="N10" i="2"/>
  <c r="N51" i="6"/>
  <c r="J74" i="4"/>
  <c r="N85" i="3"/>
  <c r="J40" i="3"/>
  <c r="J40" i="4"/>
  <c r="N18" i="3"/>
  <c r="N40" i="6"/>
  <c r="J106" i="4"/>
  <c r="J19" i="3"/>
  <c r="J18" i="5"/>
  <c r="N40" i="3"/>
  <c r="J40" i="6"/>
  <c r="J84" i="6"/>
  <c r="N21" i="2"/>
  <c r="N86" i="5"/>
  <c r="J73" i="4"/>
  <c r="J73" i="5"/>
  <c r="J74" i="3"/>
  <c r="N18" i="6"/>
  <c r="N7" i="4"/>
  <c r="N63" i="5"/>
  <c r="J89" i="4"/>
  <c r="J90" i="4"/>
  <c r="J51" i="6"/>
  <c r="N64" i="6"/>
  <c r="J21" i="2"/>
  <c r="N96" i="4"/>
  <c r="N86" i="4"/>
  <c r="N106" i="2"/>
  <c r="J64" i="6"/>
  <c r="J73" i="2"/>
  <c r="N19" i="4"/>
  <c r="N31" i="4"/>
  <c r="J10" i="2"/>
  <c r="J13" i="2"/>
  <c r="J12" i="2"/>
  <c r="N73" i="6"/>
  <c r="J86" i="4"/>
  <c r="J31" i="2"/>
  <c r="J40" i="5"/>
  <c r="N74" i="4"/>
  <c r="N63" i="4"/>
  <c r="N73" i="5"/>
  <c r="J63" i="4"/>
  <c r="J63" i="6"/>
  <c r="N51" i="5"/>
  <c r="N73" i="3"/>
  <c r="N30" i="5"/>
  <c r="J106" i="2"/>
  <c r="J8" i="5"/>
  <c r="N51" i="4"/>
  <c r="J86" i="5"/>
  <c r="N7" i="6"/>
  <c r="N107" i="6"/>
  <c r="N95" i="2"/>
  <c r="J20" i="2"/>
  <c r="N31" i="6"/>
  <c r="J41" i="2"/>
  <c r="N19" i="5"/>
  <c r="N8" i="5"/>
  <c r="J18" i="6"/>
  <c r="N73" i="2"/>
  <c r="J51" i="4"/>
  <c r="J63" i="5"/>
  <c r="J7" i="6"/>
  <c r="N73" i="4"/>
  <c r="J85" i="4"/>
  <c r="N96" i="6"/>
  <c r="J73" i="3"/>
  <c r="N7" i="3"/>
  <c r="J23" i="2"/>
  <c r="J24" i="2"/>
  <c r="J18" i="4"/>
  <c r="J107" i="4"/>
  <c r="N53" i="3"/>
  <c r="N52" i="4"/>
  <c r="J7" i="4"/>
  <c r="N84" i="6"/>
  <c r="N9" i="2"/>
  <c r="N30" i="3"/>
  <c r="N107" i="4"/>
  <c r="J107" i="6"/>
  <c r="J40" i="2"/>
  <c r="N41" i="2"/>
  <c r="N29" i="4"/>
  <c r="J19" i="2"/>
  <c r="N63" i="2"/>
  <c r="J29" i="4"/>
  <c r="J85" i="5"/>
  <c r="J30" i="3"/>
  <c r="J106" i="5"/>
  <c r="J7" i="3"/>
  <c r="N95" i="5"/>
  <c r="N19" i="2"/>
  <c r="N85" i="2"/>
  <c r="N19" i="3"/>
  <c r="N85" i="4"/>
  <c r="N31" i="2"/>
  <c r="J31" i="6"/>
  <c r="N74" i="3"/>
  <c r="N95" i="4"/>
  <c r="J63" i="2"/>
  <c r="J95" i="4"/>
  <c r="N40" i="5"/>
  <c r="J62" i="3"/>
  <c r="J73" i="6"/>
  <c r="J95" i="5"/>
  <c r="N106" i="5"/>
  <c r="B109" i="4"/>
  <c r="B98" i="4"/>
  <c r="B97" i="3"/>
  <c r="B43" i="5"/>
  <c r="B54" i="4"/>
  <c r="B108" i="2"/>
  <c r="B42" i="6"/>
  <c r="B42" i="3"/>
  <c r="L50" i="6"/>
  <c r="B86" i="6"/>
  <c r="B87" i="2"/>
  <c r="B65" i="4"/>
  <c r="B9" i="4"/>
  <c r="L61" i="5"/>
  <c r="B21" i="3"/>
  <c r="M72" i="2"/>
  <c r="B32" i="3"/>
  <c r="B75" i="5"/>
  <c r="B87" i="3"/>
  <c r="B10" i="5"/>
  <c r="B53" i="6"/>
  <c r="B20" i="6"/>
  <c r="M28" i="4"/>
  <c r="B75" i="6"/>
  <c r="B75" i="2"/>
  <c r="B98" i="6"/>
  <c r="B65" i="5"/>
  <c r="B21" i="4"/>
  <c r="B9" i="6"/>
  <c r="B43" i="2"/>
  <c r="B97" i="2"/>
  <c r="M28" i="2"/>
  <c r="B21" i="5"/>
  <c r="B64" i="3"/>
  <c r="B42" i="4"/>
  <c r="B53" i="5"/>
  <c r="B109" i="6"/>
  <c r="B32" i="5"/>
  <c r="B76" i="4"/>
  <c r="B9" i="3"/>
  <c r="B54" i="2"/>
  <c r="B108" i="5"/>
  <c r="B76" i="3"/>
  <c r="M83" i="4"/>
  <c r="B65" i="2"/>
  <c r="B97" i="5"/>
  <c r="H20" i="5"/>
  <c r="D96" i="3"/>
  <c r="D108" i="4"/>
  <c r="M52" i="5"/>
  <c r="H107" i="5"/>
  <c r="H63" i="3"/>
  <c r="H31" i="3"/>
  <c r="D65" i="6"/>
  <c r="L96" i="5"/>
  <c r="L41" i="3"/>
  <c r="M53" i="2"/>
  <c r="M86" i="2"/>
  <c r="D9" i="5"/>
  <c r="M65" i="6"/>
  <c r="H86" i="2"/>
  <c r="D54" i="3"/>
  <c r="L108" i="4"/>
  <c r="L32" i="6"/>
  <c r="D85" i="6"/>
  <c r="H85" i="6"/>
  <c r="H65" i="6"/>
  <c r="M52" i="6"/>
  <c r="M64" i="4"/>
  <c r="M41" i="3"/>
  <c r="D41" i="6"/>
  <c r="D32" i="4"/>
  <c r="L74" i="5"/>
  <c r="H9" i="5"/>
  <c r="L64" i="4"/>
  <c r="L75" i="4"/>
  <c r="L41" i="6"/>
  <c r="H96" i="5"/>
  <c r="H52" i="5"/>
  <c r="H108" i="4"/>
  <c r="M9" i="5"/>
  <c r="M87" i="5"/>
  <c r="L74" i="2"/>
  <c r="L97" i="4"/>
  <c r="L107" i="2"/>
  <c r="M85" i="6"/>
  <c r="L63" i="3"/>
  <c r="H53" i="4"/>
  <c r="L54" i="3"/>
  <c r="D97" i="4"/>
  <c r="D75" i="4"/>
  <c r="M8" i="4"/>
  <c r="H87" i="5"/>
  <c r="H96" i="3"/>
  <c r="L64" i="5"/>
  <c r="L64" i="2"/>
  <c r="L52" i="5"/>
  <c r="M42" i="2"/>
  <c r="H75" i="3"/>
  <c r="D109" i="3"/>
  <c r="H86" i="3"/>
  <c r="L9" i="5"/>
  <c r="M53" i="4"/>
  <c r="H108" i="6"/>
  <c r="M96" i="2"/>
  <c r="D52" i="5"/>
  <c r="H42" i="2"/>
  <c r="D42" i="5"/>
  <c r="H31" i="5"/>
  <c r="H20" i="3"/>
  <c r="H19" i="6"/>
  <c r="L107" i="5"/>
  <c r="D63" i="3"/>
  <c r="H64" i="5"/>
  <c r="M74" i="5"/>
  <c r="D32" i="2"/>
  <c r="M96" i="5"/>
  <c r="D8" i="3"/>
  <c r="D64" i="5"/>
  <c r="H97" i="6"/>
  <c r="L109" i="3"/>
  <c r="L31" i="3"/>
  <c r="M20" i="4"/>
  <c r="H41" i="4"/>
  <c r="M19" i="6"/>
  <c r="L74" i="6"/>
  <c r="L87" i="5"/>
  <c r="H64" i="4"/>
  <c r="D41" i="4"/>
  <c r="L96" i="3"/>
  <c r="M63" i="3"/>
  <c r="D31" i="3"/>
  <c r="M20" i="3"/>
  <c r="D87" i="5"/>
  <c r="M97" i="6"/>
  <c r="H64" i="2"/>
  <c r="M107" i="2"/>
  <c r="D64" i="2"/>
  <c r="D41" i="3"/>
  <c r="D107" i="2"/>
  <c r="M108" i="4"/>
  <c r="M41" i="6"/>
  <c r="L19" i="6"/>
  <c r="D32" i="6"/>
  <c r="L53" i="4"/>
  <c r="D96" i="5"/>
  <c r="L8" i="3"/>
  <c r="D42" i="2"/>
  <c r="L31" i="5"/>
  <c r="L108" i="6"/>
  <c r="L8" i="6"/>
  <c r="L75" i="3"/>
  <c r="D19" i="6"/>
  <c r="D64" i="4"/>
  <c r="M109" i="3"/>
  <c r="H54" i="3"/>
  <c r="L53" i="2"/>
  <c r="H20" i="4"/>
  <c r="H8" i="4"/>
  <c r="D52" i="6"/>
  <c r="D97" i="6"/>
  <c r="D8" i="6"/>
  <c r="L42" i="2"/>
  <c r="M8" i="3"/>
  <c r="L42" i="5"/>
  <c r="H74" i="5"/>
  <c r="H109" i="3"/>
  <c r="H32" i="2"/>
  <c r="L86" i="2"/>
  <c r="L41" i="4"/>
  <c r="D53" i="4"/>
  <c r="M31" i="5"/>
  <c r="D74" i="5"/>
  <c r="H75" i="4"/>
  <c r="M32" i="6"/>
  <c r="M32" i="2"/>
  <c r="M64" i="5"/>
  <c r="L20" i="5"/>
  <c r="M86" i="3"/>
  <c r="H53" i="2"/>
  <c r="M32" i="4"/>
  <c r="D20" i="4"/>
  <c r="L20" i="3"/>
  <c r="D96" i="2"/>
  <c r="L65" i="6"/>
  <c r="M41" i="4"/>
  <c r="L96" i="2"/>
  <c r="M54" i="3"/>
  <c r="H32" i="4"/>
  <c r="M74" i="6"/>
  <c r="L32" i="4"/>
  <c r="M75" i="4"/>
  <c r="M97" i="4"/>
  <c r="L52" i="6"/>
  <c r="M8" i="6"/>
  <c r="M108" i="6"/>
  <c r="L32" i="2"/>
  <c r="H97" i="4"/>
  <c r="H8" i="3"/>
  <c r="D74" i="2"/>
  <c r="L86" i="3"/>
  <c r="H41" i="6"/>
  <c r="L85" i="6"/>
  <c r="D20" i="5"/>
  <c r="M96" i="3"/>
  <c r="D108" i="6"/>
  <c r="M75" i="3"/>
  <c r="D107" i="5"/>
  <c r="H32" i="6"/>
  <c r="D86" i="2"/>
  <c r="L97" i="6"/>
  <c r="H52" i="6"/>
  <c r="D86" i="3"/>
  <c r="M107" i="5"/>
  <c r="M64" i="2"/>
  <c r="M31" i="3"/>
  <c r="M20" i="5"/>
  <c r="H41" i="3"/>
  <c r="H8" i="6"/>
  <c r="D53" i="2"/>
  <c r="H107" i="2"/>
  <c r="D8" i="4"/>
  <c r="H42" i="5"/>
  <c r="H74" i="6"/>
  <c r="D75" i="3"/>
  <c r="D31" i="5"/>
  <c r="H96" i="2"/>
  <c r="L20" i="4"/>
  <c r="D20" i="3"/>
  <c r="M74" i="2"/>
  <c r="D74" i="6"/>
  <c r="H74" i="2"/>
  <c r="L8" i="4"/>
  <c r="M42" i="5"/>
  <c r="P87" i="5"/>
  <c r="P84" i="5"/>
  <c r="P109" i="3"/>
  <c r="P106" i="3"/>
  <c r="P62" i="6"/>
  <c r="P65" i="6"/>
  <c r="P51" i="3"/>
  <c r="P54" i="3"/>
  <c r="P29" i="4"/>
  <c r="P32" i="4"/>
  <c r="P29" i="2"/>
  <c r="P32" i="2"/>
  <c r="P32" i="6"/>
  <c r="P29" i="6"/>
  <c r="J86" i="3" l="1"/>
  <c r="J34" i="2"/>
  <c r="J35" i="2"/>
  <c r="N97" i="4"/>
  <c r="J41" i="6"/>
  <c r="J96" i="5"/>
  <c r="J42" i="2"/>
  <c r="N32" i="2"/>
  <c r="N8" i="4"/>
  <c r="J64" i="2"/>
  <c r="N52" i="5"/>
  <c r="N64" i="4"/>
  <c r="N8" i="3"/>
  <c r="J52" i="5"/>
  <c r="J8" i="6"/>
  <c r="J64" i="4"/>
  <c r="J107" i="2"/>
  <c r="N108" i="4"/>
  <c r="N41" i="4"/>
  <c r="J86" i="2"/>
  <c r="J53" i="4"/>
  <c r="N74" i="6"/>
  <c r="N42" i="5"/>
  <c r="J53" i="2"/>
  <c r="J108" i="4"/>
  <c r="N63" i="3"/>
  <c r="J34" i="6"/>
  <c r="J35" i="6"/>
  <c r="J31" i="3"/>
  <c r="N85" i="6"/>
  <c r="J32" i="6"/>
  <c r="J20" i="4"/>
  <c r="J65" i="6"/>
  <c r="J42" i="5"/>
  <c r="N74" i="5"/>
  <c r="J85" i="6"/>
  <c r="J74" i="6"/>
  <c r="J41" i="4"/>
  <c r="N74" i="2"/>
  <c r="N8" i="6"/>
  <c r="J74" i="5"/>
  <c r="N75" i="4"/>
  <c r="J109" i="3"/>
  <c r="N20" i="5"/>
  <c r="J35" i="4"/>
  <c r="J34" i="4"/>
  <c r="N52" i="6"/>
  <c r="J20" i="3"/>
  <c r="N9" i="5"/>
  <c r="N41" i="3"/>
  <c r="J74" i="2"/>
  <c r="N53" i="2"/>
  <c r="J8" i="3"/>
  <c r="N75" i="3"/>
  <c r="J75" i="3"/>
  <c r="J52" i="6"/>
  <c r="J20" i="5"/>
  <c r="N96" i="3"/>
  <c r="N31" i="5"/>
  <c r="N97" i="6"/>
  <c r="J41" i="3"/>
  <c r="N87" i="5"/>
  <c r="N64" i="2"/>
  <c r="J32" i="2"/>
  <c r="N20" i="4"/>
  <c r="J112" i="3"/>
  <c r="J111" i="3"/>
  <c r="N32" i="4"/>
  <c r="J57" i="3"/>
  <c r="J56" i="3"/>
  <c r="N108" i="6"/>
  <c r="J96" i="2"/>
  <c r="J97" i="6"/>
  <c r="N42" i="2"/>
  <c r="N86" i="2"/>
  <c r="N107" i="2"/>
  <c r="J63" i="3"/>
  <c r="N53" i="4"/>
  <c r="J31" i="5"/>
  <c r="N64" i="5"/>
  <c r="J96" i="3"/>
  <c r="N54" i="3"/>
  <c r="N96" i="2"/>
  <c r="J9" i="5"/>
  <c r="J90" i="5"/>
  <c r="J89" i="5"/>
  <c r="N19" i="6"/>
  <c r="N32" i="6"/>
  <c r="N109" i="3"/>
  <c r="J54" i="3"/>
  <c r="J108" i="6"/>
  <c r="J87" i="5"/>
  <c r="N96" i="5"/>
  <c r="J75" i="4"/>
  <c r="N31" i="3"/>
  <c r="J19" i="6"/>
  <c r="N65" i="6"/>
  <c r="J67" i="6"/>
  <c r="J68" i="6"/>
  <c r="N20" i="3"/>
  <c r="J32" i="4"/>
  <c r="J64" i="5"/>
  <c r="J107" i="5"/>
  <c r="N107" i="5"/>
  <c r="N86" i="3"/>
  <c r="J8" i="4"/>
  <c r="N41" i="6"/>
  <c r="J97" i="4"/>
  <c r="B76" i="2"/>
  <c r="B10" i="6"/>
  <c r="B109" i="2"/>
  <c r="B76" i="6"/>
  <c r="B76" i="5"/>
  <c r="B54" i="5"/>
  <c r="B43" i="4"/>
  <c r="B65" i="3"/>
  <c r="B21" i="6"/>
  <c r="B87" i="6"/>
  <c r="B98" i="3"/>
  <c r="B98" i="5"/>
  <c r="B10" i="3"/>
  <c r="B54" i="6"/>
  <c r="B109" i="5"/>
  <c r="B10" i="4"/>
  <c r="B43" i="3"/>
  <c r="B98" i="2"/>
  <c r="B43" i="6"/>
  <c r="D75" i="6"/>
  <c r="L65" i="4"/>
  <c r="D9" i="6"/>
  <c r="M87" i="3"/>
  <c r="M20" i="6"/>
  <c r="L65" i="2"/>
  <c r="D43" i="2"/>
  <c r="L9" i="3"/>
  <c r="L64" i="3"/>
  <c r="D87" i="2"/>
  <c r="L75" i="2"/>
  <c r="L87" i="2"/>
  <c r="L109" i="6"/>
  <c r="L43" i="5"/>
  <c r="M42" i="6"/>
  <c r="D65" i="5"/>
  <c r="M97" i="2"/>
  <c r="H65" i="4"/>
  <c r="H75" i="2"/>
  <c r="D76" i="3"/>
  <c r="L108" i="2"/>
  <c r="D97" i="3"/>
  <c r="H98" i="4"/>
  <c r="M54" i="4"/>
  <c r="L76" i="4"/>
  <c r="H9" i="6"/>
  <c r="M64" i="3"/>
  <c r="H109" i="4"/>
  <c r="L53" i="5"/>
  <c r="M9" i="6"/>
  <c r="M21" i="3"/>
  <c r="M21" i="5"/>
  <c r="L97" i="2"/>
  <c r="L43" i="2"/>
  <c r="H75" i="5"/>
  <c r="M54" i="2"/>
  <c r="M87" i="2"/>
  <c r="D42" i="6"/>
  <c r="L21" i="3"/>
  <c r="L21" i="5"/>
  <c r="H43" i="5"/>
  <c r="D43" i="5"/>
  <c r="L97" i="5"/>
  <c r="D98" i="6"/>
  <c r="L32" i="3"/>
  <c r="M10" i="5"/>
  <c r="M65" i="5"/>
  <c r="M42" i="4"/>
  <c r="M65" i="4"/>
  <c r="L42" i="6"/>
  <c r="L54" i="4"/>
  <c r="L65" i="5"/>
  <c r="M75" i="2"/>
  <c r="M98" i="4"/>
  <c r="M53" i="6"/>
  <c r="D109" i="6"/>
  <c r="M32" i="3"/>
  <c r="D53" i="5"/>
  <c r="L87" i="3"/>
  <c r="M43" i="5"/>
  <c r="H75" i="6"/>
  <c r="H53" i="5"/>
  <c r="L108" i="5"/>
  <c r="D97" i="5"/>
  <c r="D97" i="2"/>
  <c r="H109" i="6"/>
  <c r="H108" i="2"/>
  <c r="D54" i="2"/>
  <c r="H86" i="6"/>
  <c r="D109" i="4"/>
  <c r="H87" i="2"/>
  <c r="D75" i="5"/>
  <c r="M43" i="2"/>
  <c r="H53" i="6"/>
  <c r="D32" i="5"/>
  <c r="H10" i="5"/>
  <c r="M98" i="6"/>
  <c r="L75" i="5"/>
  <c r="H9" i="3"/>
  <c r="L75" i="6"/>
  <c r="H64" i="3"/>
  <c r="M76" i="4"/>
  <c r="H9" i="4"/>
  <c r="H42" i="3"/>
  <c r="H108" i="5"/>
  <c r="H21" i="4"/>
  <c r="M53" i="5"/>
  <c r="M109" i="4"/>
  <c r="D87" i="3"/>
  <c r="L53" i="6"/>
  <c r="H54" i="2"/>
  <c r="D75" i="2"/>
  <c r="M75" i="6"/>
  <c r="D21" i="4"/>
  <c r="M108" i="2"/>
  <c r="D42" i="4"/>
  <c r="H21" i="3"/>
  <c r="H43" i="2"/>
  <c r="D108" i="2"/>
  <c r="L98" i="6"/>
  <c r="D64" i="3"/>
  <c r="H42" i="4"/>
  <c r="H76" i="3"/>
  <c r="H97" i="3"/>
  <c r="D86" i="6"/>
  <c r="D21" i="5"/>
  <c r="L10" i="5"/>
  <c r="L42" i="3"/>
  <c r="M75" i="5"/>
  <c r="D9" i="3"/>
  <c r="H20" i="6"/>
  <c r="H54" i="4"/>
  <c r="M21" i="4"/>
  <c r="H98" i="6"/>
  <c r="D53" i="6"/>
  <c r="M9" i="4"/>
  <c r="M97" i="5"/>
  <c r="D98" i="4"/>
  <c r="H97" i="2"/>
  <c r="L20" i="6"/>
  <c r="D65" i="2"/>
  <c r="H76" i="4"/>
  <c r="M42" i="3"/>
  <c r="L76" i="3"/>
  <c r="L98" i="4"/>
  <c r="H65" i="5"/>
  <c r="M65" i="2"/>
  <c r="L97" i="3"/>
  <c r="H87" i="3"/>
  <c r="H21" i="5"/>
  <c r="M9" i="3"/>
  <c r="L32" i="5"/>
  <c r="H32" i="3"/>
  <c r="D42" i="3"/>
  <c r="H32" i="5"/>
  <c r="D32" i="3"/>
  <c r="D21" i="3"/>
  <c r="L9" i="6"/>
  <c r="D76" i="4"/>
  <c r="M108" i="5"/>
  <c r="D65" i="4"/>
  <c r="M109" i="6"/>
  <c r="D54" i="4"/>
  <c r="L21" i="4"/>
  <c r="M32" i="5"/>
  <c r="M86" i="6"/>
  <c r="H42" i="6"/>
  <c r="D20" i="6"/>
  <c r="L54" i="2"/>
  <c r="H65" i="2"/>
  <c r="L86" i="6"/>
  <c r="H97" i="5"/>
  <c r="L42" i="4"/>
  <c r="D9" i="4"/>
  <c r="M76" i="3"/>
  <c r="D108" i="5"/>
  <c r="D10" i="5"/>
  <c r="L109" i="4"/>
  <c r="L9" i="4"/>
  <c r="M97" i="3"/>
  <c r="P40" i="5"/>
  <c r="P43" i="5"/>
  <c r="P87" i="2"/>
  <c r="P84" i="2"/>
  <c r="P43" i="2"/>
  <c r="P40" i="2"/>
  <c r="P98" i="6"/>
  <c r="P95" i="6"/>
  <c r="P95" i="4"/>
  <c r="P98" i="4"/>
  <c r="P65" i="5"/>
  <c r="P62" i="5"/>
  <c r="P84" i="3"/>
  <c r="P87" i="3"/>
  <c r="P18" i="5"/>
  <c r="P21" i="5"/>
  <c r="P32" i="3"/>
  <c r="P29" i="3"/>
  <c r="P21" i="3"/>
  <c r="P18" i="3"/>
  <c r="P76" i="4"/>
  <c r="P73" i="4"/>
  <c r="P65" i="4"/>
  <c r="P62" i="4"/>
  <c r="P106" i="6"/>
  <c r="P109" i="6"/>
  <c r="P54" i="4"/>
  <c r="P51" i="4"/>
  <c r="P18" i="4"/>
  <c r="P21" i="4"/>
  <c r="P29" i="5"/>
  <c r="P32" i="5"/>
  <c r="P51" i="2"/>
  <c r="P54" i="2"/>
  <c r="P65" i="2"/>
  <c r="P62" i="2"/>
  <c r="P76" i="3"/>
  <c r="P73" i="3"/>
  <c r="P10" i="5"/>
  <c r="P7" i="5"/>
  <c r="P106" i="4"/>
  <c r="P109" i="4"/>
  <c r="J43" i="2" l="1"/>
  <c r="J42" i="3"/>
  <c r="J111" i="6"/>
  <c r="J112" i="6"/>
  <c r="N43" i="2"/>
  <c r="N10" i="5"/>
  <c r="N75" i="5"/>
  <c r="N64" i="3"/>
  <c r="J54" i="2"/>
  <c r="N32" i="5"/>
  <c r="J53" i="6"/>
  <c r="J21" i="3"/>
  <c r="J76" i="3"/>
  <c r="N75" i="2"/>
  <c r="J76" i="4"/>
  <c r="J10" i="5"/>
  <c r="J21" i="4"/>
  <c r="J32" i="5"/>
  <c r="J13" i="5"/>
  <c r="J12" i="5"/>
  <c r="J89" i="3"/>
  <c r="J90" i="3"/>
  <c r="J86" i="6"/>
  <c r="J109" i="4"/>
  <c r="N65" i="4"/>
  <c r="J79" i="4"/>
  <c r="J78" i="4"/>
  <c r="J23" i="4"/>
  <c r="J24" i="4"/>
  <c r="N75" i="6"/>
  <c r="N32" i="3"/>
  <c r="J108" i="2"/>
  <c r="J24" i="3"/>
  <c r="J23" i="3"/>
  <c r="J46" i="2"/>
  <c r="J45" i="2"/>
  <c r="N9" i="4"/>
  <c r="J97" i="3"/>
  <c r="J78" i="3"/>
  <c r="J79" i="3"/>
  <c r="J42" i="6"/>
  <c r="J34" i="5"/>
  <c r="J35" i="5"/>
  <c r="N21" i="3"/>
  <c r="N42" i="4"/>
  <c r="N108" i="2"/>
  <c r="J97" i="5"/>
  <c r="N42" i="3"/>
  <c r="N97" i="5"/>
  <c r="N76" i="3"/>
  <c r="J87" i="3"/>
  <c r="N98" i="4"/>
  <c r="J75" i="2"/>
  <c r="J109" i="6"/>
  <c r="J67" i="4"/>
  <c r="J68" i="4"/>
  <c r="J9" i="4"/>
  <c r="N21" i="4"/>
  <c r="J75" i="6"/>
  <c r="N86" i="6"/>
  <c r="N20" i="6"/>
  <c r="N97" i="2"/>
  <c r="J43" i="5"/>
  <c r="J9" i="3"/>
  <c r="J9" i="6"/>
  <c r="N109" i="6"/>
  <c r="N65" i="5"/>
  <c r="N76" i="4"/>
  <c r="J68" i="5"/>
  <c r="J67" i="5"/>
  <c r="J87" i="2"/>
  <c r="J112" i="4"/>
  <c r="J111" i="4"/>
  <c r="N108" i="5"/>
  <c r="J97" i="2"/>
  <c r="N43" i="5"/>
  <c r="J21" i="5"/>
  <c r="N65" i="2"/>
  <c r="J57" i="4"/>
  <c r="J56" i="4"/>
  <c r="J53" i="5"/>
  <c r="N9" i="6"/>
  <c r="J64" i="3"/>
  <c r="J98" i="4"/>
  <c r="J65" i="5"/>
  <c r="J56" i="2"/>
  <c r="J57" i="2"/>
  <c r="N97" i="3"/>
  <c r="N54" i="2"/>
  <c r="J65" i="4"/>
  <c r="N42" i="6"/>
  <c r="N87" i="2"/>
  <c r="J35" i="3"/>
  <c r="J34" i="3"/>
  <c r="N9" i="3"/>
  <c r="J20" i="6"/>
  <c r="J98" i="6"/>
  <c r="J46" i="5"/>
  <c r="J45" i="5"/>
  <c r="N21" i="5"/>
  <c r="J65" i="2"/>
  <c r="J54" i="4"/>
  <c r="J90" i="2"/>
  <c r="J89" i="2"/>
  <c r="N109" i="4"/>
  <c r="J42" i="4"/>
  <c r="J23" i="5"/>
  <c r="J24" i="5"/>
  <c r="N98" i="6"/>
  <c r="J101" i="4"/>
  <c r="J100" i="4"/>
  <c r="J75" i="5"/>
  <c r="N53" i="6"/>
  <c r="J32" i="3"/>
  <c r="N87" i="3"/>
  <c r="J108" i="5"/>
  <c r="N53" i="5"/>
  <c r="J101" i="6"/>
  <c r="J100" i="6"/>
  <c r="J67" i="2"/>
  <c r="J68" i="2"/>
  <c r="N54" i="4"/>
  <c r="H76" i="5"/>
  <c r="M54" i="6"/>
  <c r="D65" i="3"/>
  <c r="D98" i="2"/>
  <c r="H109" i="5"/>
  <c r="D10" i="4"/>
  <c r="L43" i="4"/>
  <c r="D76" i="2"/>
  <c r="D76" i="5"/>
  <c r="L54" i="6"/>
  <c r="H87" i="6"/>
  <c r="H54" i="6"/>
  <c r="L76" i="2"/>
  <c r="L10" i="4"/>
  <c r="D98" i="3"/>
  <c r="L98" i="5"/>
  <c r="L98" i="3"/>
  <c r="L109" i="2"/>
  <c r="L98" i="2"/>
  <c r="D109" i="5"/>
  <c r="L87" i="6"/>
  <c r="L21" i="6"/>
  <c r="M76" i="6"/>
  <c r="L54" i="5"/>
  <c r="D43" i="4"/>
  <c r="D43" i="6"/>
  <c r="D98" i="5"/>
  <c r="D109" i="2"/>
  <c r="H43" i="3"/>
  <c r="H54" i="5"/>
  <c r="M43" i="4"/>
  <c r="L109" i="5"/>
  <c r="L76" i="5"/>
  <c r="M65" i="3"/>
  <c r="M109" i="2"/>
  <c r="L43" i="3"/>
  <c r="H98" i="3"/>
  <c r="M98" i="3"/>
  <c r="H65" i="3"/>
  <c r="M10" i="3"/>
  <c r="H10" i="3"/>
  <c r="L10" i="3"/>
  <c r="M76" i="5"/>
  <c r="H10" i="4"/>
  <c r="L65" i="3"/>
  <c r="M87" i="6"/>
  <c r="H76" i="6"/>
  <c r="L43" i="6"/>
  <c r="H43" i="4"/>
  <c r="H21" i="6"/>
  <c r="D10" i="3"/>
  <c r="D54" i="6"/>
  <c r="M76" i="2"/>
  <c r="M43" i="3"/>
  <c r="L10" i="6"/>
  <c r="H43" i="6"/>
  <c r="M21" i="6"/>
  <c r="M98" i="5"/>
  <c r="H98" i="2"/>
  <c r="L76" i="6"/>
  <c r="D21" i="6"/>
  <c r="M109" i="5"/>
  <c r="D76" i="6"/>
  <c r="H10" i="6"/>
  <c r="D87" i="6"/>
  <c r="H98" i="5"/>
  <c r="M54" i="5"/>
  <c r="M43" i="6"/>
  <c r="M10" i="4"/>
  <c r="D54" i="5"/>
  <c r="D43" i="3"/>
  <c r="M98" i="2"/>
  <c r="H76" i="2"/>
  <c r="D10" i="6"/>
  <c r="H109" i="2"/>
  <c r="M10" i="6"/>
  <c r="P95" i="3"/>
  <c r="P98" i="3"/>
  <c r="P76" i="5"/>
  <c r="P73" i="5"/>
  <c r="P62" i="3"/>
  <c r="P65" i="3"/>
  <c r="P43" i="4"/>
  <c r="P40" i="4"/>
  <c r="P10" i="3"/>
  <c r="P7" i="3"/>
  <c r="P54" i="6"/>
  <c r="P51" i="6"/>
  <c r="P21" i="6"/>
  <c r="P18" i="6"/>
  <c r="P109" i="5"/>
  <c r="P106" i="5"/>
  <c r="P76" i="6"/>
  <c r="P73" i="6"/>
  <c r="P87" i="6"/>
  <c r="P84" i="6"/>
  <c r="P98" i="5"/>
  <c r="P95" i="5"/>
  <c r="P40" i="6"/>
  <c r="P43" i="6"/>
  <c r="P7" i="4"/>
  <c r="P10" i="4"/>
  <c r="P54" i="5"/>
  <c r="P51" i="5"/>
  <c r="P43" i="3"/>
  <c r="P40" i="3"/>
  <c r="P95" i="2"/>
  <c r="P98" i="2"/>
  <c r="P76" i="2"/>
  <c r="P73" i="2"/>
  <c r="P109" i="2"/>
  <c r="P106" i="2"/>
  <c r="P7" i="6"/>
  <c r="P10" i="6"/>
  <c r="J46" i="6" l="1"/>
  <c r="J45" i="6"/>
  <c r="J13" i="4"/>
  <c r="J12" i="4"/>
  <c r="J76" i="2"/>
  <c r="N76" i="2"/>
  <c r="N76" i="5"/>
  <c r="J12" i="3"/>
  <c r="J13" i="3"/>
  <c r="J78" i="5"/>
  <c r="J79" i="5"/>
  <c r="N10" i="3"/>
  <c r="N10" i="4"/>
  <c r="J67" i="3"/>
  <c r="J68" i="3"/>
  <c r="J76" i="5"/>
  <c r="N98" i="5"/>
  <c r="J111" i="5"/>
  <c r="J112" i="5"/>
  <c r="J57" i="6"/>
  <c r="J56" i="6"/>
  <c r="J109" i="2"/>
  <c r="J76" i="6"/>
  <c r="J98" i="2"/>
  <c r="J54" i="6"/>
  <c r="J101" i="5"/>
  <c r="J100" i="5"/>
  <c r="N109" i="5"/>
  <c r="N76" i="6"/>
  <c r="J43" i="6"/>
  <c r="N109" i="2"/>
  <c r="N43" i="6"/>
  <c r="N43" i="3"/>
  <c r="J78" i="2"/>
  <c r="J79" i="2"/>
  <c r="J65" i="3"/>
  <c r="N54" i="6"/>
  <c r="J111" i="2"/>
  <c r="J112" i="2"/>
  <c r="N98" i="2"/>
  <c r="N65" i="3"/>
  <c r="J10" i="3"/>
  <c r="J79" i="6"/>
  <c r="J78" i="6"/>
  <c r="J46" i="3"/>
  <c r="J45" i="3"/>
  <c r="J10" i="4"/>
  <c r="J43" i="3"/>
  <c r="J98" i="5"/>
  <c r="J109" i="5"/>
  <c r="J12" i="6"/>
  <c r="J13" i="6"/>
  <c r="J100" i="3"/>
  <c r="J101" i="3"/>
  <c r="N43" i="4"/>
  <c r="J10" i="6"/>
  <c r="J98" i="3"/>
  <c r="N10" i="6"/>
  <c r="J45" i="4"/>
  <c r="J46" i="4"/>
  <c r="N98" i="3"/>
  <c r="J87" i="6"/>
  <c r="J56" i="5"/>
  <c r="J57" i="5"/>
  <c r="J23" i="6"/>
  <c r="J24" i="6"/>
  <c r="J101" i="2"/>
  <c r="J100" i="2"/>
  <c r="J43" i="4"/>
  <c r="N21" i="6"/>
  <c r="N54" i="5"/>
  <c r="J90" i="6"/>
  <c r="J89" i="6"/>
  <c r="J54" i="5"/>
  <c r="J21" i="6"/>
  <c r="N87" i="6"/>
</calcChain>
</file>

<file path=xl/sharedStrings.xml><?xml version="1.0" encoding="utf-8"?>
<sst xmlns="http://schemas.openxmlformats.org/spreadsheetml/2006/main" count="16366" uniqueCount="195">
  <si>
    <t>Anchor</t>
  </si>
  <si>
    <t>Proposal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</si>
  <si>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</si>
  <si>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</si>
  <si>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</si>
  <si>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</si>
  <si>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</si>
  <si>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</si>
  <si>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</si>
  <si>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</si>
  <si>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</si>
  <si>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</si>
  <si>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</si>
  <si>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</si>
  <si>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</si>
  <si>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</si>
  <si>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</si>
  <si>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</si>
  <si>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</si>
  <si>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</si>
  <si>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</si>
  <si>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</si>
  <si>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</si>
  <si>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</si>
  <si>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</si>
  <si>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</si>
  <si>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</si>
  <si>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</si>
  <si>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</si>
  <si>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</si>
  <si>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</si>
  <si>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</si>
  <si>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</si>
  <si>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</si>
  <si>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</si>
  <si>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</si>
  <si>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</si>
  <si>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</si>
  <si>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</si>
  <si>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</si>
  <si>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</si>
  <si>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</si>
  <si>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</si>
  <si>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</si>
  <si>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</si>
  <si>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</si>
  <si>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</si>
  <si>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</si>
  <si>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</si>
  <si>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</si>
  <si>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</si>
  <si>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</si>
  <si>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</si>
  <si>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</si>
  <si>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</si>
  <si>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</si>
  <si>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</si>
  <si>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</si>
  <si>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</si>
  <si>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</si>
  <si>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</si>
  <si>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</si>
  <si>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</si>
  <si>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</si>
  <si>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</si>
  <si>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</si>
  <si>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</si>
  <si>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</si>
  <si>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</si>
  <si>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</si>
  <si>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</si>
  <si>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</si>
  <si>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</si>
  <si>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</si>
  <si>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</si>
  <si>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</si>
  <si>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</si>
  <si>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</si>
  <si>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</si>
  <si>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</si>
  <si>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</si>
  <si>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</si>
  <si>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</si>
  <si>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</si>
  <si>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</si>
  <si>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</si>
  <si>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</si>
  <si>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</si>
  <si>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</si>
  <si>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</si>
  <si>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</si>
  <si>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</si>
  <si>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</si>
  <si>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</si>
  <si>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</si>
  <si>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</si>
  <si>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</si>
  <si>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</si>
  <si>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</si>
  <si>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</si>
  <si>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</si>
  <si>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</si>
  <si>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</si>
  <si>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</si>
  <si>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</si>
  <si>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</si>
  <si>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</si>
  <si>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</si>
  <si>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</si>
  <si>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</si>
  <si>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</si>
  <si>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</si>
  <si>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</si>
  <si>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</si>
  <si>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</si>
  <si>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</si>
  <si>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</si>
  <si>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</si>
  <si>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</si>
  <si>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</si>
  <si>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</si>
  <si>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</si>
  <si>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</si>
  <si>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</si>
  <si>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</si>
  <si>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</si>
  <si>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</si>
  <si>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</si>
  <si>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</si>
  <si>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</si>
  <si>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</si>
  <si>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</si>
  <si>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</si>
  <si>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</si>
  <si>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</si>
  <si>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</si>
  <si>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</si>
  <si>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</si>
  <si>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</si>
  <si>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</si>
  <si>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</si>
  <si>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</si>
  <si>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</si>
  <si>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</si>
  <si>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</si>
  <si>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</si>
  <si>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</si>
  <si>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</si>
  <si>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</si>
  <si>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</si>
  <si>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</si>
  <si>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</si>
  <si>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</si>
  <si>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</si>
  <si>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</si>
  <si>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</si>
  <si>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</si>
  <si>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</si>
  <si>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</si>
  <si>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</si>
  <si>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</si>
  <si>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</si>
  <si>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</si>
  <si>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</si>
  <si>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</si>
  <si>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</si>
  <si>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</si>
  <si>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</si>
  <si>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</si>
  <si>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</si>
  <si>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</si>
  <si>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</si>
  <si>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</si>
  <si>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</si>
  <si>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</si>
  <si>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</si>
  <si>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</si>
  <si>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</si>
  <si>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</si>
  <si>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</si>
  <si>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</si>
  <si>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</si>
  <si>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</si>
  <si>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</si>
  <si>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</si>
  <si>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</si>
  <si>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</si>
  <si>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</si>
  <si>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</si>
  <si>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</si>
  <si>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</si>
  <si>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</si>
  <si>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</si>
  <si>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15-bit</t>
    <phoneticPr fontId="27" type="noConversion"/>
  </si>
  <si>
    <t>18-bit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</si>
</sst>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7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1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3" xfId="0" quotePrefix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34.749182266666672</c:v>
                </c:pt>
                <c:pt idx="1">
                  <c:v>37.375619733333338</c:v>
                </c:pt>
                <c:pt idx="2">
                  <c:v>38.600735666666658</c:v>
                </c:pt>
                <c:pt idx="3">
                  <c:v>39.234061666666669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66-4A42-99E5-04C431F9245D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18-bit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29.711103999999999</c:v>
                </c:pt>
                <c:pt idx="1">
                  <c:v>39.556479999999993</c:v>
                </c:pt>
                <c:pt idx="2">
                  <c:v>53.586264</c:v>
                </c:pt>
                <c:pt idx="3">
                  <c:v>74.999960000000002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36.564946999999997</c:v>
                </c:pt>
                <c:pt idx="1">
                  <c:v>39.874597466666678</c:v>
                </c:pt>
                <c:pt idx="2">
                  <c:v>41.624954600000002</c:v>
                </c:pt>
                <c:pt idx="3">
                  <c:v>42.638489133333337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66-4A42-99E5-04C431F9245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66-4A42-99E5-04C431F9245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66-4A42-99E5-04C431F92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76-4571-93C0-7A14E6B182D9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18-bit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36.970544000000004</c:v>
                </c:pt>
                <c:pt idx="1">
                  <c:v>53.164592000000006</c:v>
                </c:pt>
                <c:pt idx="2">
                  <c:v>76.662967999999992</c:v>
                </c:pt>
                <c:pt idx="3">
                  <c:v>108.73024799999999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27.809558000000003</c:v>
                </c:pt>
                <c:pt idx="1">
                  <c:v>31.721258533333337</c:v>
                </c:pt>
                <c:pt idx="2">
                  <c:v>37.335414666666665</c:v>
                </c:pt>
                <c:pt idx="3">
                  <c:v>40.9735862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76-4571-93C0-7A14E6B182D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36.970544000000004</c:v>
                </c:pt>
                <c:pt idx="1">
                  <c:v>108.862088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76-4571-93C0-7A14E6B182D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36.970544000000004</c:v>
                </c:pt>
                <c:pt idx="1">
                  <c:v>108.862088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76-4571-93C0-7A14E6B18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27.22274933333334</c:v>
                </c:pt>
                <c:pt idx="1">
                  <c:v>30.713218200000004</c:v>
                </c:pt>
                <c:pt idx="2">
                  <c:v>35.10646113333334</c:v>
                </c:pt>
                <c:pt idx="3">
                  <c:v>37.603516266666666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D5-4704-A5E5-8799E3A2198A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18-bit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37.879088000000003</c:v>
                </c:pt>
                <c:pt idx="1">
                  <c:v>54.599632</c:v>
                </c:pt>
                <c:pt idx="2">
                  <c:v>78.926456000000016</c:v>
                </c:pt>
                <c:pt idx="3">
                  <c:v>112.01134399999999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27.726285266666668</c:v>
                </c:pt>
                <c:pt idx="1">
                  <c:v>31.810125133333337</c:v>
                </c:pt>
                <c:pt idx="2">
                  <c:v>37.239861266666665</c:v>
                </c:pt>
                <c:pt idx="3">
                  <c:v>40.659810666666665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D5-4704-A5E5-8799E3A2198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37.879088000000003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D5-4704-A5E5-8799E3A2198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37.879088000000003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D5-4704-A5E5-8799E3A21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30.713581809523816</c:v>
                </c:pt>
                <c:pt idx="1">
                  <c:v>33.293589285714276</c:v>
                </c:pt>
                <c:pt idx="2">
                  <c:v>36.446848571428575</c:v>
                </c:pt>
                <c:pt idx="3">
                  <c:v>39.467625952380949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4B-4DCA-A7E3-EC1407CCAAE1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18-bit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27.415224000000006</c:v>
                </c:pt>
                <c:pt idx="1">
                  <c:v>39.677111999999994</c:v>
                </c:pt>
                <c:pt idx="2">
                  <c:v>59.477632</c:v>
                </c:pt>
                <c:pt idx="3">
                  <c:v>86.908087999999992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31.041586142857145</c:v>
                </c:pt>
                <c:pt idx="1">
                  <c:v>34.260933428571441</c:v>
                </c:pt>
                <c:pt idx="2">
                  <c:v>38.469109333333336</c:v>
                </c:pt>
                <c:pt idx="3">
                  <c:v>42.746960476190488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4B-4DCA-A7E3-EC1407CCAAE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27.415224000000006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4B-4DCA-A7E3-EC1407CCAAE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27.415224000000006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4B-4DCA-A7E3-EC1407CCA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30.541978380952383</c:v>
                </c:pt>
                <c:pt idx="1">
                  <c:v>33.228850857142866</c:v>
                </c:pt>
                <c:pt idx="2">
                  <c:v>36.326138</c:v>
                </c:pt>
                <c:pt idx="3">
                  <c:v>39.080388285714292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D2-4561-844D-65A80ED991A6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18-bit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28.273496000000005</c:v>
                </c:pt>
                <c:pt idx="1">
                  <c:v>41.069816000000003</c:v>
                </c:pt>
                <c:pt idx="2">
                  <c:v>61.792360000000002</c:v>
                </c:pt>
                <c:pt idx="3">
                  <c:v>90.335440000000006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30.93851438095238</c:v>
                </c:pt>
                <c:pt idx="1">
                  <c:v>34.316538333333334</c:v>
                </c:pt>
                <c:pt idx="2">
                  <c:v>38.46544466666667</c:v>
                </c:pt>
                <c:pt idx="3">
                  <c:v>42.625868333333337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D2-4561-844D-65A80ED991A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D2-4561-844D-65A80ED991A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D2-4561-844D-65A80ED9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27.700256499999991</c:v>
                </c:pt>
                <c:pt idx="1">
                  <c:v>32.126857718749996</c:v>
                </c:pt>
                <c:pt idx="2">
                  <c:v>36.681857406249996</c:v>
                </c:pt>
                <c:pt idx="3">
                  <c:v>39.778941062500003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34-4604-A002-E04A231F5BFE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18-bit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126.339968</c:v>
                </c:pt>
                <c:pt idx="1">
                  <c:v>180.87333600000002</c:v>
                </c:pt>
                <c:pt idx="2">
                  <c:v>255.82339200000004</c:v>
                </c:pt>
                <c:pt idx="3">
                  <c:v>355.82745600000004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27.998992281250004</c:v>
                </c:pt>
                <c:pt idx="1">
                  <c:v>32.901157968749999</c:v>
                </c:pt>
                <c:pt idx="2">
                  <c:v>38.409424031249983</c:v>
                </c:pt>
                <c:pt idx="3">
                  <c:v>42.868932718749996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34-4604-A002-E04A231F5BF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34-4604-A002-E04A231F5BF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34-4604-A002-E04A231F5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18-bit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132.225224</c:v>
                </c:pt>
                <c:pt idx="1">
                  <c:v>189.44512</c:v>
                </c:pt>
                <c:pt idx="2">
                  <c:v>267.781296</c:v>
                </c:pt>
                <c:pt idx="3">
                  <c:v>371.91108000000003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27.857606593750006</c:v>
                </c:pt>
                <c:pt idx="1">
                  <c:v>32.835196406249999</c:v>
                </c:pt>
                <c:pt idx="2">
                  <c:v>38.128147812500004</c:v>
                </c:pt>
                <c:pt idx="3">
                  <c:v>42.105701593750005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B2-47E8-BA96-3DC9570CC0F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B2-47E8-BA96-3DC9570CC0F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B2-47E8-BA96-3DC9570CC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18-bit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37.901415999999998</c:v>
                </c:pt>
                <c:pt idx="1">
                  <c:v>56.021295999999992</c:v>
                </c:pt>
                <c:pt idx="2">
                  <c:v>83.816504000000023</c:v>
                </c:pt>
                <c:pt idx="3">
                  <c:v>121.29911199999999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31.83454728571429</c:v>
                </c:pt>
                <c:pt idx="1">
                  <c:v>35.27587476190476</c:v>
                </c:pt>
                <c:pt idx="2">
                  <c:v>39.517807285714284</c:v>
                </c:pt>
                <c:pt idx="3">
                  <c:v>43.540603666666669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F3-4174-B06E-F431D0CC665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F3-4174-B06E-F431D0CC665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F3-4174-B06E-F431D0CC6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18-bit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39.075911999999988</c:v>
                </c:pt>
                <c:pt idx="1">
                  <c:v>57.882920000000006</c:v>
                </c:pt>
                <c:pt idx="2">
                  <c:v>86.784999999999982</c:v>
                </c:pt>
                <c:pt idx="3">
                  <c:v>125.58133600000001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31.55716547619047</c:v>
                </c:pt>
                <c:pt idx="1">
                  <c:v>35.149637857142864</c:v>
                </c:pt>
                <c:pt idx="2">
                  <c:v>39.309118095238091</c:v>
                </c:pt>
                <c:pt idx="3">
                  <c:v>43.20269857142857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09-4280-A774-62B589C5A7E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09-4280-A774-62B589C5A7E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09-4280-A774-62B589C5A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E9-4746-AFD1-0C09193CDD82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18-bit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3.8008320000000002</c:v>
                </c:pt>
                <c:pt idx="1">
                  <c:v>4.810416</c:v>
                </c:pt>
                <c:pt idx="2">
                  <c:v>6.1616879999999989</c:v>
                </c:pt>
                <c:pt idx="3">
                  <c:v>8.6073920000000008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45.104957291666672</c:v>
                </c:pt>
                <c:pt idx="1">
                  <c:v>49.30873979166666</c:v>
                </c:pt>
                <c:pt idx="2">
                  <c:v>51.38024487500001</c:v>
                </c:pt>
                <c:pt idx="3">
                  <c:v>53.564287875000012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E9-4746-AFD1-0C09193CDD8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E9-4746-AFD1-0C09193CDD8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5E9-4746-AFD1-0C09193CD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38.896995266666664</c:v>
                </c:pt>
                <c:pt idx="1">
                  <c:v>41.334714466666675</c:v>
                </c:pt>
                <c:pt idx="2">
                  <c:v>42.532670000000003</c:v>
                </c:pt>
                <c:pt idx="3">
                  <c:v>43.189662066666671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2F-493A-A354-A7917D23FA0C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18-bit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29.711103999999999</c:v>
                </c:pt>
                <c:pt idx="1">
                  <c:v>39.556479999999993</c:v>
                </c:pt>
                <c:pt idx="2">
                  <c:v>53.586264</c:v>
                </c:pt>
                <c:pt idx="3">
                  <c:v>74.999960000000002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41.123993266666666</c:v>
                </c:pt>
                <c:pt idx="1">
                  <c:v>43.845234933333337</c:v>
                </c:pt>
                <c:pt idx="2">
                  <c:v>45.26355246666666</c:v>
                </c:pt>
                <c:pt idx="3">
                  <c:v>46.115974399999999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2F-493A-A354-A7917D23FA0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2F-493A-A354-A7917D23FA0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52F-493A-A354-A7917D23F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32.467099999999995</c:v>
                </c:pt>
                <c:pt idx="1">
                  <c:v>35.240454933333332</c:v>
                </c:pt>
                <c:pt idx="2">
                  <c:v>39.284910999999994</c:v>
                </c:pt>
                <c:pt idx="3">
                  <c:v>41.927219866666668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FC-4E65-A243-C4C5F873FCDB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18-bit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36.970544000000004</c:v>
                </c:pt>
                <c:pt idx="1">
                  <c:v>53.164592000000006</c:v>
                </c:pt>
                <c:pt idx="2">
                  <c:v>76.662967999999992</c:v>
                </c:pt>
                <c:pt idx="3">
                  <c:v>108.73024799999999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33.756665066666663</c:v>
                </c:pt>
                <c:pt idx="1">
                  <c:v>36.643142933333337</c:v>
                </c:pt>
                <c:pt idx="2">
                  <c:v>41.027989733333335</c:v>
                </c:pt>
                <c:pt idx="3">
                  <c:v>44.275380599999991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FC-4E65-A243-C4C5F873FCD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36.970544000000004</c:v>
                </c:pt>
                <c:pt idx="1">
                  <c:v>108.862088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FC-4E65-A243-C4C5F873FCD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36.970544000000004</c:v>
                </c:pt>
                <c:pt idx="1">
                  <c:v>108.862088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FC-4E65-A243-C4C5F873F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32.317823466666667</c:v>
                </c:pt>
                <c:pt idx="1">
                  <c:v>35.228296533333335</c:v>
                </c:pt>
                <c:pt idx="2">
                  <c:v>39.209074666666666</c:v>
                </c:pt>
                <c:pt idx="3">
                  <c:v>41.685257266666667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F2-42A1-BEAD-A51ACC3D87A6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18-bit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37.879088000000003</c:v>
                </c:pt>
                <c:pt idx="1">
                  <c:v>54.599632</c:v>
                </c:pt>
                <c:pt idx="2">
                  <c:v>78.926456000000016</c:v>
                </c:pt>
                <c:pt idx="3">
                  <c:v>112.01134399999999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33.705442533333333</c:v>
                </c:pt>
                <c:pt idx="1">
                  <c:v>36.669274599999994</c:v>
                </c:pt>
                <c:pt idx="2">
                  <c:v>40.933583333333331</c:v>
                </c:pt>
                <c:pt idx="3">
                  <c:v>44.003807866666669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F2-42A1-BEAD-A51ACC3D87A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37.879088000000003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F2-42A1-BEAD-A51ACC3D87A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37.879088000000003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F2-42A1-BEAD-A51ACC3D8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34.314412904761902</c:v>
                </c:pt>
                <c:pt idx="1">
                  <c:v>36.934864238095237</c:v>
                </c:pt>
                <c:pt idx="2">
                  <c:v>40.48651685714286</c:v>
                </c:pt>
                <c:pt idx="3">
                  <c:v>43.660332190476183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B7-4491-A433-0B202A620CD2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18-bit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27.415224000000006</c:v>
                </c:pt>
                <c:pt idx="1">
                  <c:v>39.677111999999994</c:v>
                </c:pt>
                <c:pt idx="2">
                  <c:v>59.477632</c:v>
                </c:pt>
                <c:pt idx="3">
                  <c:v>86.908087999999992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34.981666571428569</c:v>
                </c:pt>
                <c:pt idx="1">
                  <c:v>37.707143523809521</c:v>
                </c:pt>
                <c:pt idx="2">
                  <c:v>41.745591476190484</c:v>
                </c:pt>
                <c:pt idx="3">
                  <c:v>45.787597285714284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B7-4491-A433-0B202A620CD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27.415224000000006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B7-4491-A433-0B202A620CD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27.415224000000006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B7-4491-A433-0B202A620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34.175089714285711</c:v>
                </c:pt>
                <c:pt idx="1">
                  <c:v>36.840509571428569</c:v>
                </c:pt>
                <c:pt idx="2">
                  <c:v>40.399201142857144</c:v>
                </c:pt>
                <c:pt idx="3">
                  <c:v>43.319599333333336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45-46E1-B255-A26786A15AB7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18-bit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28.273496000000005</c:v>
                </c:pt>
                <c:pt idx="1">
                  <c:v>41.069816000000003</c:v>
                </c:pt>
                <c:pt idx="2">
                  <c:v>61.792360000000002</c:v>
                </c:pt>
                <c:pt idx="3">
                  <c:v>90.335440000000006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34.889147999999999</c:v>
                </c:pt>
                <c:pt idx="1">
                  <c:v>37.738539619047621</c:v>
                </c:pt>
                <c:pt idx="2">
                  <c:v>41.770173190476193</c:v>
                </c:pt>
                <c:pt idx="3">
                  <c:v>45.662427904761898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45-46E1-B255-A26786A15AB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45-46E1-B255-A26786A15AB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45-46E1-B255-A26786A15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31.727322375000004</c:v>
                </c:pt>
                <c:pt idx="1">
                  <c:v>35.829733562499996</c:v>
                </c:pt>
                <c:pt idx="2">
                  <c:v>40.548064250000003</c:v>
                </c:pt>
                <c:pt idx="3">
                  <c:v>43.708715093749994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7C-41F6-936B-A344AFF94222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18-bit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126.339968</c:v>
                </c:pt>
                <c:pt idx="1">
                  <c:v>180.87333600000002</c:v>
                </c:pt>
                <c:pt idx="2">
                  <c:v>255.82339200000004</c:v>
                </c:pt>
                <c:pt idx="3">
                  <c:v>355.82745600000004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32.0887208125</c:v>
                </c:pt>
                <c:pt idx="1">
                  <c:v>36.405127687499999</c:v>
                </c:pt>
                <c:pt idx="2">
                  <c:v>41.731637187499992</c:v>
                </c:pt>
                <c:pt idx="3">
                  <c:v>45.918135499999991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7C-41F6-936B-A344AFF9422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126.339968</c:v>
                </c:pt>
                <c:pt idx="1">
                  <c:v>356.432816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7C-41F6-936B-A344AFF9422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126.339968</c:v>
                </c:pt>
                <c:pt idx="1">
                  <c:v>356.432816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7C-41F6-936B-A344AFF94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15-bit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31.633154781249999</c:v>
                </c:pt>
                <c:pt idx="1">
                  <c:v>35.796777500000005</c:v>
                </c:pt>
                <c:pt idx="2">
                  <c:v>40.292257375000013</c:v>
                </c:pt>
                <c:pt idx="3">
                  <c:v>43.124703437500003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3-42E7-8D1D-BA143A035A92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18-bit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132.225224</c:v>
                </c:pt>
                <c:pt idx="1">
                  <c:v>189.44512</c:v>
                </c:pt>
                <c:pt idx="2">
                  <c:v>267.781296</c:v>
                </c:pt>
                <c:pt idx="3">
                  <c:v>371.91108000000003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31.991959437500004</c:v>
                </c:pt>
                <c:pt idx="1">
                  <c:v>36.345007000000003</c:v>
                </c:pt>
                <c:pt idx="2">
                  <c:v>41.446918343750006</c:v>
                </c:pt>
                <c:pt idx="3">
                  <c:v>45.181799812499996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23-42E7-8D1D-BA143A035A9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132.225224</c:v>
                </c:pt>
                <c:pt idx="1">
                  <c:v>372.53076799999991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23-42E7-8D1D-BA143A035A9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132.225224</c:v>
                </c:pt>
                <c:pt idx="1">
                  <c:v>372.53076799999991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23-42E7-8D1D-BA143A035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15-bit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37.948527999999996</c:v>
                </c:pt>
                <c:pt idx="1">
                  <c:v>56.081432</c:v>
                </c:pt>
                <c:pt idx="2">
                  <c:v>83.899416000000002</c:v>
                </c:pt>
                <c:pt idx="3">
                  <c:v>121.390568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34.971935000000002</c:v>
                </c:pt>
                <c:pt idx="1">
                  <c:v>37.957441523809521</c:v>
                </c:pt>
                <c:pt idx="2">
                  <c:v>41.642704333333349</c:v>
                </c:pt>
                <c:pt idx="3">
                  <c:v>44.420052047619052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91-4E36-9086-02379F9A3A54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18-bit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37.901415999999998</c:v>
                </c:pt>
                <c:pt idx="1">
                  <c:v>56.021295999999992</c:v>
                </c:pt>
                <c:pt idx="2">
                  <c:v>83.816504000000023</c:v>
                </c:pt>
                <c:pt idx="3">
                  <c:v>121.29911199999999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35.613187666666668</c:v>
                </c:pt>
                <c:pt idx="1">
                  <c:v>38.73788561904761</c:v>
                </c:pt>
                <c:pt idx="2">
                  <c:v>42.897045666666671</c:v>
                </c:pt>
                <c:pt idx="3">
                  <c:v>46.642688761904765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91-4E36-9086-02379F9A3A5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37.901415999999998</c:v>
                </c:pt>
                <c:pt idx="1">
                  <c:v>121.390568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91-4E36-9086-02379F9A3A5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37.901415999999998</c:v>
                </c:pt>
                <c:pt idx="1">
                  <c:v>121.390568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91-4E36-9086-02379F9A3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18-bit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39.075911999999988</c:v>
                </c:pt>
                <c:pt idx="1">
                  <c:v>57.882920000000006</c:v>
                </c:pt>
                <c:pt idx="2">
                  <c:v>86.784999999999982</c:v>
                </c:pt>
                <c:pt idx="3">
                  <c:v>125.58133600000001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35.310882333333339</c:v>
                </c:pt>
                <c:pt idx="1">
                  <c:v>38.59960242857143</c:v>
                </c:pt>
                <c:pt idx="2">
                  <c:v>42.604766952380956</c:v>
                </c:pt>
                <c:pt idx="3">
                  <c:v>46.282475428571423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51-44FB-B038-76338C72191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51-44FB-B038-76338C72191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51-44FB-B038-76338C721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47.254513624999994</c:v>
                </c:pt>
                <c:pt idx="1">
                  <c:v>50.435263208333339</c:v>
                </c:pt>
                <c:pt idx="2">
                  <c:v>51.732762416666652</c:v>
                </c:pt>
                <c:pt idx="3">
                  <c:v>53.154724874999999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4D-4336-BC0F-9C88FFC2DDA6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18-bit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3.8008320000000002</c:v>
                </c:pt>
                <c:pt idx="1">
                  <c:v>4.810416</c:v>
                </c:pt>
                <c:pt idx="2">
                  <c:v>6.1616879999999989</c:v>
                </c:pt>
                <c:pt idx="3">
                  <c:v>8.6073920000000008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48.649522083333324</c:v>
                </c:pt>
                <c:pt idx="1">
                  <c:v>52.228975374999997</c:v>
                </c:pt>
                <c:pt idx="2">
                  <c:v>53.995118416666656</c:v>
                </c:pt>
                <c:pt idx="3">
                  <c:v>55.90598275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4D-4336-BC0F-9C88FFC2DDA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4D-4336-BC0F-9C88FFC2DDA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4D-4336-BC0F-9C88FFC2D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0.98575294599999996</c:v>
                </c:pt>
                <c:pt idx="1">
                  <c:v>0.99170901333333339</c:v>
                </c:pt>
                <c:pt idx="2">
                  <c:v>0.99345479600000008</c:v>
                </c:pt>
                <c:pt idx="3">
                  <c:v>0.99423304933333345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39-44FE-9C62-D65009910C07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18-bit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29.711103999999999</c:v>
                </c:pt>
                <c:pt idx="1">
                  <c:v>39.556479999999993</c:v>
                </c:pt>
                <c:pt idx="2">
                  <c:v>53.586264</c:v>
                </c:pt>
                <c:pt idx="3">
                  <c:v>74.999960000000002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0.98635166799999985</c:v>
                </c:pt>
                <c:pt idx="1">
                  <c:v>0.99224224933333338</c:v>
                </c:pt>
                <c:pt idx="2">
                  <c:v>0.9939756793333332</c:v>
                </c:pt>
                <c:pt idx="3">
                  <c:v>0.99479829800000019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39-44FE-9C62-D65009910C0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39-44FE-9C62-D65009910C0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39-44FE-9C62-D65009910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0.95833688400000006</c:v>
                </c:pt>
                <c:pt idx="1">
                  <c:v>0.97572322399999978</c:v>
                </c:pt>
                <c:pt idx="2">
                  <c:v>0.98810872066666655</c:v>
                </c:pt>
                <c:pt idx="3">
                  <c:v>0.99241338533333334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0A-4050-BC26-034186F68B55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18-bit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36.970544000000004</c:v>
                </c:pt>
                <c:pt idx="1">
                  <c:v>53.164592000000006</c:v>
                </c:pt>
                <c:pt idx="2">
                  <c:v>76.662967999999992</c:v>
                </c:pt>
                <c:pt idx="3">
                  <c:v>108.73024799999999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0.95831626933333325</c:v>
                </c:pt>
                <c:pt idx="1">
                  <c:v>0.97592990266666668</c:v>
                </c:pt>
                <c:pt idx="2">
                  <c:v>0.9884403426666668</c:v>
                </c:pt>
                <c:pt idx="3">
                  <c:v>0.99283995066666675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0A-4050-BC26-034186F68B5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36.970544000000004</c:v>
                </c:pt>
                <c:pt idx="1">
                  <c:v>108.862088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0A-4050-BC26-034186F68B5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36.970544000000004</c:v>
                </c:pt>
                <c:pt idx="1">
                  <c:v>108.862088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0A-4050-BC26-034186F68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0.95698564733333324</c:v>
                </c:pt>
                <c:pt idx="1">
                  <c:v>0.9749194326666667</c:v>
                </c:pt>
                <c:pt idx="2">
                  <c:v>0.98757303066666668</c:v>
                </c:pt>
                <c:pt idx="3">
                  <c:v>0.99193356466666682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EA-4A7D-969C-1BB1784497BF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18-bit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37.879088000000003</c:v>
                </c:pt>
                <c:pt idx="1">
                  <c:v>54.599632</c:v>
                </c:pt>
                <c:pt idx="2">
                  <c:v>78.926456000000016</c:v>
                </c:pt>
                <c:pt idx="3">
                  <c:v>112.01134399999999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0.95693124799999996</c:v>
                </c:pt>
                <c:pt idx="1">
                  <c:v>0.97524233866666654</c:v>
                </c:pt>
                <c:pt idx="2">
                  <c:v>0.98799540800000007</c:v>
                </c:pt>
                <c:pt idx="3">
                  <c:v>0.99239934800000029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EA-4A7D-969C-1BB1784497B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37.879088000000003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EA-4A7D-969C-1BB1784497B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37.879088000000003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EA-4A7D-969C-1BB178449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0.96903136380952382</c:v>
                </c:pt>
                <c:pt idx="1">
                  <c:v>0.98082668380952365</c:v>
                </c:pt>
                <c:pt idx="2">
                  <c:v>0.98939370380952374</c:v>
                </c:pt>
                <c:pt idx="3">
                  <c:v>0.99380515857142848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99-4D41-A1FF-45122729DC18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18-bit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27.415224000000006</c:v>
                </c:pt>
                <c:pt idx="1">
                  <c:v>39.677111999999994</c:v>
                </c:pt>
                <c:pt idx="2">
                  <c:v>59.477632</c:v>
                </c:pt>
                <c:pt idx="3">
                  <c:v>86.908087999999992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0.96906470904761921</c:v>
                </c:pt>
                <c:pt idx="1">
                  <c:v>0.98090105809523798</c:v>
                </c:pt>
                <c:pt idx="2">
                  <c:v>0.9896706833333333</c:v>
                </c:pt>
                <c:pt idx="3">
                  <c:v>0.9941158823809525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99-4D41-A1FF-45122729DC1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27.415224000000006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99-4D41-A1FF-45122729DC1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27.415224000000006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99-4D41-A1FF-45122729D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0.96755116761904758</c:v>
                </c:pt>
                <c:pt idx="1">
                  <c:v>0.97986977619047599</c:v>
                </c:pt>
                <c:pt idx="2">
                  <c:v>0.98891836142857159</c:v>
                </c:pt>
                <c:pt idx="3">
                  <c:v>0.99346047666666659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DD-4FA2-A1D3-8D0E9D2197F8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18-bit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28.273496000000005</c:v>
                </c:pt>
                <c:pt idx="1">
                  <c:v>41.069816000000003</c:v>
                </c:pt>
                <c:pt idx="2">
                  <c:v>61.792360000000002</c:v>
                </c:pt>
                <c:pt idx="3">
                  <c:v>90.335440000000006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0.96773874523809533</c:v>
                </c:pt>
                <c:pt idx="1">
                  <c:v>0.98004221904761923</c:v>
                </c:pt>
                <c:pt idx="2">
                  <c:v>0.98923883238095223</c:v>
                </c:pt>
                <c:pt idx="3">
                  <c:v>0.99384352190476211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DD-4FA2-A1D3-8D0E9D2197F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DD-4FA2-A1D3-8D0E9D2197F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2DD-4FA2-A1D3-8D0E9D219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0.93688656531250003</c:v>
                </c:pt>
                <c:pt idx="1">
                  <c:v>0.97254385749999983</c:v>
                </c:pt>
                <c:pt idx="2">
                  <c:v>0.98944849312499994</c:v>
                </c:pt>
                <c:pt idx="3">
                  <c:v>0.99455648124999985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AB-4DAC-A482-0A1E32E87FBD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18-bit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126.339968</c:v>
                </c:pt>
                <c:pt idx="1">
                  <c:v>180.87333600000002</c:v>
                </c:pt>
                <c:pt idx="2">
                  <c:v>255.82339200000004</c:v>
                </c:pt>
                <c:pt idx="3">
                  <c:v>355.82745600000004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0.93706772312499997</c:v>
                </c:pt>
                <c:pt idx="1">
                  <c:v>0.97290302906250004</c:v>
                </c:pt>
                <c:pt idx="2">
                  <c:v>0.98979494343749996</c:v>
                </c:pt>
                <c:pt idx="3">
                  <c:v>0.99492687781249989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AB-4DAC-A482-0A1E32E87FB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126.339968</c:v>
                </c:pt>
                <c:pt idx="1">
                  <c:v>356.432816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AB-4DAC-A482-0A1E32E87FB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126.339968</c:v>
                </c:pt>
                <c:pt idx="1">
                  <c:v>356.432816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4AB-4DAC-A482-0A1E32E87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18-bit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132.225224</c:v>
                </c:pt>
                <c:pt idx="1">
                  <c:v>189.44512</c:v>
                </c:pt>
                <c:pt idx="2">
                  <c:v>267.781296</c:v>
                </c:pt>
                <c:pt idx="3">
                  <c:v>371.91108000000003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0.92962908062500005</c:v>
                </c:pt>
                <c:pt idx="1">
                  <c:v>0.9699151884374998</c:v>
                </c:pt>
                <c:pt idx="2">
                  <c:v>0.98859257031250014</c:v>
                </c:pt>
                <c:pt idx="3">
                  <c:v>0.99423172625000011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63-4709-95B7-59CB7D0B42B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132.225224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63-4709-95B7-59CB7D0B42B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132.225224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63-4709-95B7-59CB7D0B4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18-bit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37.901415999999998</c:v>
                </c:pt>
                <c:pt idx="1">
                  <c:v>56.021295999999992</c:v>
                </c:pt>
                <c:pt idx="2">
                  <c:v>83.816504000000023</c:v>
                </c:pt>
                <c:pt idx="3">
                  <c:v>121.29911199999999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0.97014404904761908</c:v>
                </c:pt>
                <c:pt idx="1">
                  <c:v>0.98139457666666685</c:v>
                </c:pt>
                <c:pt idx="2">
                  <c:v>0.99027030238095237</c:v>
                </c:pt>
                <c:pt idx="3">
                  <c:v>0.99421662666666677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DD-4038-BE1B-3FE7EFD6A34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37.901415999999998</c:v>
                </c:pt>
                <c:pt idx="1">
                  <c:v>121.390568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DD-4038-BE1B-3FE7EFD6A34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37.901415999999998</c:v>
                </c:pt>
                <c:pt idx="1">
                  <c:v>121.390568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DD-4038-BE1B-3FE7EFD6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18-bit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39.075911999999988</c:v>
                </c:pt>
                <c:pt idx="1">
                  <c:v>57.882920000000006</c:v>
                </c:pt>
                <c:pt idx="2">
                  <c:v>86.784999999999982</c:v>
                </c:pt>
                <c:pt idx="3">
                  <c:v>125.58133600000001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0.96843303619047616</c:v>
                </c:pt>
                <c:pt idx="1">
                  <c:v>0.98017123333333345</c:v>
                </c:pt>
                <c:pt idx="2">
                  <c:v>0.98953955428571427</c:v>
                </c:pt>
                <c:pt idx="3">
                  <c:v>0.99377691190476203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3F-4C58-A49B-64ED0790D2B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3F-4C58-A49B-64ED0790D2B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3F-4C58-A49B-64ED0790D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0.99789476916666675</c:v>
                </c:pt>
                <c:pt idx="1">
                  <c:v>0.99867078999999981</c:v>
                </c:pt>
                <c:pt idx="2">
                  <c:v>0.99891922250000009</c:v>
                </c:pt>
                <c:pt idx="3">
                  <c:v>0.9991094437500001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33-4F6C-A59C-BEB664CC536A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18-bit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3.8008320000000002</c:v>
                </c:pt>
                <c:pt idx="1">
                  <c:v>4.810416</c:v>
                </c:pt>
                <c:pt idx="2">
                  <c:v>6.1616879999999989</c:v>
                </c:pt>
                <c:pt idx="3">
                  <c:v>8.6073920000000008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0.99793273125000015</c:v>
                </c:pt>
                <c:pt idx="1">
                  <c:v>0.99871804125000008</c:v>
                </c:pt>
                <c:pt idx="2">
                  <c:v>0.99896121875000021</c:v>
                </c:pt>
                <c:pt idx="3">
                  <c:v>0.99915662458333321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33-4F6C-A59C-BEB664CC536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33-4F6C-A59C-BEB664CC536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33-4F6C-A59C-BEB664CC5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0.99025311599999999</c:v>
                </c:pt>
                <c:pt idx="1">
                  <c:v>0.99195924199999985</c:v>
                </c:pt>
                <c:pt idx="2">
                  <c:v>0.99302144466666675</c:v>
                </c:pt>
                <c:pt idx="3">
                  <c:v>0.99441893800000003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7E-40A4-A9F4-1E9AD164C184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18-bit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29.711103999999999</c:v>
                </c:pt>
                <c:pt idx="1">
                  <c:v>39.556479999999993</c:v>
                </c:pt>
                <c:pt idx="2">
                  <c:v>53.586264</c:v>
                </c:pt>
                <c:pt idx="3">
                  <c:v>74.999960000000002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0.99332946733333338</c:v>
                </c:pt>
                <c:pt idx="1">
                  <c:v>0.99541585333333349</c:v>
                </c:pt>
                <c:pt idx="2">
                  <c:v>0.9965368619999998</c:v>
                </c:pt>
                <c:pt idx="3">
                  <c:v>0.99774647466666666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7E-40A4-A9F4-1E9AD164C18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7E-40A4-A9F4-1E9AD164C18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7E-40A4-A9F4-1E9AD164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0.95452699866666679</c:v>
                </c:pt>
                <c:pt idx="1">
                  <c:v>0.97254070799999992</c:v>
                </c:pt>
                <c:pt idx="2">
                  <c:v>0.99034704333333323</c:v>
                </c:pt>
                <c:pt idx="3">
                  <c:v>0.9951982220000003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07-4717-AF1C-05C47CF3F704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18-bit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36.970544000000004</c:v>
                </c:pt>
                <c:pt idx="1">
                  <c:v>53.164592000000006</c:v>
                </c:pt>
                <c:pt idx="2">
                  <c:v>76.662967999999992</c:v>
                </c:pt>
                <c:pt idx="3">
                  <c:v>108.73024799999999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0.95586137733333332</c:v>
                </c:pt>
                <c:pt idx="1">
                  <c:v>0.97473070333333356</c:v>
                </c:pt>
                <c:pt idx="2">
                  <c:v>0.99096339466666672</c:v>
                </c:pt>
                <c:pt idx="3">
                  <c:v>0.99631668666666662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07-4717-AF1C-05C47CF3F70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36.970544000000004</c:v>
                </c:pt>
                <c:pt idx="1">
                  <c:v>108.862088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07-4717-AF1C-05C47CF3F70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36.970544000000004</c:v>
                </c:pt>
                <c:pt idx="1">
                  <c:v>108.862088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07-4717-AF1C-05C47CF3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0.95391290933333339</c:v>
                </c:pt>
                <c:pt idx="1">
                  <c:v>0.97218706533333332</c:v>
                </c:pt>
                <c:pt idx="2">
                  <c:v>0.99002121133333343</c:v>
                </c:pt>
                <c:pt idx="3">
                  <c:v>0.99514774999999989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D4-4B04-929C-3F5935920B44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18-bit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37.879088000000003</c:v>
                </c:pt>
                <c:pt idx="1">
                  <c:v>54.599632</c:v>
                </c:pt>
                <c:pt idx="2">
                  <c:v>78.926456000000016</c:v>
                </c:pt>
                <c:pt idx="3">
                  <c:v>112.01134399999999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0.95543285199999994</c:v>
                </c:pt>
                <c:pt idx="1">
                  <c:v>0.97464001533333333</c:v>
                </c:pt>
                <c:pt idx="2">
                  <c:v>0.99075177666666669</c:v>
                </c:pt>
                <c:pt idx="3">
                  <c:v>0.99615281866666672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D4-4B04-929C-3F5935920B4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37.879088000000003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D4-4B04-929C-3F5935920B4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37.879088000000003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D4-4B04-929C-3F5935920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0.97449244047619055</c:v>
                </c:pt>
                <c:pt idx="1">
                  <c:v>0.98494449047619048</c:v>
                </c:pt>
                <c:pt idx="2">
                  <c:v>0.99257969380952371</c:v>
                </c:pt>
                <c:pt idx="3">
                  <c:v>0.99605770809523819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8F-4308-BF3F-77168B0211EB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18-bit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27.415224000000006</c:v>
                </c:pt>
                <c:pt idx="1">
                  <c:v>39.677111999999994</c:v>
                </c:pt>
                <c:pt idx="2">
                  <c:v>59.477632</c:v>
                </c:pt>
                <c:pt idx="3">
                  <c:v>86.908087999999992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0.97481244904761899</c:v>
                </c:pt>
                <c:pt idx="1">
                  <c:v>0.98531723142857131</c:v>
                </c:pt>
                <c:pt idx="2">
                  <c:v>0.9930578719047618</c:v>
                </c:pt>
                <c:pt idx="3">
                  <c:v>0.99662578190476181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8F-4308-BF3F-77168B0211E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27.415224000000006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8F-4308-BF3F-77168B0211E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27.415224000000006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8F-4308-BF3F-77168B02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0.97329683999999994</c:v>
                </c:pt>
                <c:pt idx="1">
                  <c:v>0.98444683619047624</c:v>
                </c:pt>
                <c:pt idx="2">
                  <c:v>0.99233596333333352</c:v>
                </c:pt>
                <c:pt idx="3">
                  <c:v>0.99586930666666673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80-441B-9302-7246B9653D58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18-bit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28.273496000000005</c:v>
                </c:pt>
                <c:pt idx="1">
                  <c:v>41.069816000000003</c:v>
                </c:pt>
                <c:pt idx="2">
                  <c:v>61.792360000000002</c:v>
                </c:pt>
                <c:pt idx="3">
                  <c:v>90.335440000000006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0.97401677571428569</c:v>
                </c:pt>
                <c:pt idx="1">
                  <c:v>0.98515722761904778</c:v>
                </c:pt>
                <c:pt idx="2">
                  <c:v>0.99286957523809516</c:v>
                </c:pt>
                <c:pt idx="3">
                  <c:v>0.99651091571428585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80-441B-9302-7246B9653D5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80-441B-9302-7246B9653D5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80-441B-9302-7246B9653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0.96381933531250008</c:v>
                </c:pt>
                <c:pt idx="1">
                  <c:v>0.98289698375000001</c:v>
                </c:pt>
                <c:pt idx="2">
                  <c:v>0.99287583718749994</c:v>
                </c:pt>
                <c:pt idx="3">
                  <c:v>0.99625927531250025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BC-4ECD-AA22-2803A83B8F72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18-bit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126.339968</c:v>
                </c:pt>
                <c:pt idx="1">
                  <c:v>180.87333600000002</c:v>
                </c:pt>
                <c:pt idx="2">
                  <c:v>255.82339200000004</c:v>
                </c:pt>
                <c:pt idx="3">
                  <c:v>355.82745600000004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0.96422083624999977</c:v>
                </c:pt>
                <c:pt idx="1">
                  <c:v>0.9832600262500002</c:v>
                </c:pt>
                <c:pt idx="2">
                  <c:v>0.99329211562499986</c:v>
                </c:pt>
                <c:pt idx="3">
                  <c:v>0.99679524656250018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BC-4ECD-AA22-2803A83B8F7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126.339968</c:v>
                </c:pt>
                <c:pt idx="1">
                  <c:v>356.432816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BC-4ECD-AA22-2803A83B8F7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126.339968</c:v>
                </c:pt>
                <c:pt idx="1">
                  <c:v>356.432816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BC-4ECD-AA22-2803A83B8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15-bit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0.96216957468750008</c:v>
                </c:pt>
                <c:pt idx="1">
                  <c:v>0.98207449125000013</c:v>
                </c:pt>
                <c:pt idx="2">
                  <c:v>0.99251801968750009</c:v>
                </c:pt>
                <c:pt idx="3">
                  <c:v>0.99602294281250014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D0-4241-9493-76E9B38318ED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18-bit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132.225224</c:v>
                </c:pt>
                <c:pt idx="1">
                  <c:v>189.44512</c:v>
                </c:pt>
                <c:pt idx="2">
                  <c:v>267.781296</c:v>
                </c:pt>
                <c:pt idx="3">
                  <c:v>371.91108000000003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0.96258611624999979</c:v>
                </c:pt>
                <c:pt idx="1">
                  <c:v>0.98245584468750013</c:v>
                </c:pt>
                <c:pt idx="2">
                  <c:v>0.99292841031250001</c:v>
                </c:pt>
                <c:pt idx="3">
                  <c:v>0.9965672553124999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D0-4241-9493-76E9B38318E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132.225224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D0-4241-9493-76E9B38318E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132.225224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D0-4241-9493-76E9B3831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18-bit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37.901415999999998</c:v>
                </c:pt>
                <c:pt idx="1">
                  <c:v>56.021295999999992</c:v>
                </c:pt>
                <c:pt idx="2">
                  <c:v>83.816504000000023</c:v>
                </c:pt>
                <c:pt idx="3">
                  <c:v>121.29911199999999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0.97622234857142853</c:v>
                </c:pt>
                <c:pt idx="1">
                  <c:v>0.98631354952380956</c:v>
                </c:pt>
                <c:pt idx="2">
                  <c:v>0.99357398000000008</c:v>
                </c:pt>
                <c:pt idx="3">
                  <c:v>0.99678671476190484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7F-40D0-9C13-DF74D8CD1FB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37.901415999999998</c:v>
                </c:pt>
                <c:pt idx="1">
                  <c:v>121.390568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7F-40D0-9C13-DF74D8CD1FB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37.901415999999998</c:v>
                </c:pt>
                <c:pt idx="1">
                  <c:v>121.390568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7F-40D0-9C13-DF74D8CD1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18-bit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132.225224</c:v>
                </c:pt>
                <c:pt idx="1">
                  <c:v>189.44512</c:v>
                </c:pt>
                <c:pt idx="2">
                  <c:v>267.781296</c:v>
                </c:pt>
                <c:pt idx="3">
                  <c:v>371.91108000000003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0.96258611624999979</c:v>
                </c:pt>
                <c:pt idx="1">
                  <c:v>0.98245584468750013</c:v>
                </c:pt>
                <c:pt idx="2">
                  <c:v>0.99292841031250001</c:v>
                </c:pt>
                <c:pt idx="3">
                  <c:v>0.9965672553124999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42-4B50-8C19-1CE425C4A18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132.225224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42-4B50-8C19-1CE425C4A18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132.225224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42-4B50-8C19-1CE425C4A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18-bit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39.075911999999988</c:v>
                </c:pt>
                <c:pt idx="1">
                  <c:v>57.882920000000006</c:v>
                </c:pt>
                <c:pt idx="2">
                  <c:v>86.784999999999982</c:v>
                </c:pt>
                <c:pt idx="3">
                  <c:v>125.58133600000001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0.97521802857142859</c:v>
                </c:pt>
                <c:pt idx="1">
                  <c:v>0.98586659857142878</c:v>
                </c:pt>
                <c:pt idx="2">
                  <c:v>0.99313721571428581</c:v>
                </c:pt>
                <c:pt idx="3">
                  <c:v>0.99661846999999981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9-4F56-A749-CF05ACDF0B0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49-4F56-A749-CF05ACDF0B0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49-4F56-A749-CF05ACDF0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0.99837623125000008</c:v>
                </c:pt>
                <c:pt idx="1">
                  <c:v>0.99920279708333315</c:v>
                </c:pt>
                <c:pt idx="2">
                  <c:v>0.99937497375000028</c:v>
                </c:pt>
                <c:pt idx="3">
                  <c:v>0.99952589916666668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C7-4A8D-85ED-842C6E2E7751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18-bit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3.8008320000000002</c:v>
                </c:pt>
                <c:pt idx="1">
                  <c:v>4.810416</c:v>
                </c:pt>
                <c:pt idx="2">
                  <c:v>6.1616879999999989</c:v>
                </c:pt>
                <c:pt idx="3">
                  <c:v>8.6073920000000008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0.99844977416666669</c:v>
                </c:pt>
                <c:pt idx="1">
                  <c:v>0.99931476041666667</c:v>
                </c:pt>
                <c:pt idx="2">
                  <c:v>0.99952233083333342</c:v>
                </c:pt>
                <c:pt idx="3">
                  <c:v>0.99968688625000013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C7-4A8D-85ED-842C6E2E775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C7-4A8D-85ED-842C6E2E775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C7-4A8D-85ED-842C6E2E7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2.3186905733333332E-2</c:v>
                </c:pt>
                <c:pt idx="1">
                  <c:v>1.4264820533333333E-2</c:v>
                </c:pt>
                <c:pt idx="2">
                  <c:v>1.1909770366666666E-2</c:v>
                </c:pt>
                <c:pt idx="3">
                  <c:v>1.10563534E-2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6A-457C-A72B-611BAC1FAA8F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18-bit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29.711103999999999</c:v>
                </c:pt>
                <c:pt idx="1">
                  <c:v>39.556479999999993</c:v>
                </c:pt>
                <c:pt idx="2">
                  <c:v>53.586264</c:v>
                </c:pt>
                <c:pt idx="3">
                  <c:v>74.999960000000002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1.5358108799999999E-2</c:v>
                </c:pt>
                <c:pt idx="1">
                  <c:v>7.8303895400000014E-3</c:v>
                </c:pt>
                <c:pt idx="2">
                  <c:v>5.5947786666666671E-3</c:v>
                </c:pt>
                <c:pt idx="3">
                  <c:v>4.5909214200000005E-3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6A-457C-A72B-611BAC1FAA8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6A-457C-A72B-611BAC1FAA8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E6A-457C-A72B-611BAC1FA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6.6136436800000004E-2</c:v>
                </c:pt>
                <c:pt idx="1">
                  <c:v>4.1030773533333328E-2</c:v>
                </c:pt>
                <c:pt idx="2">
                  <c:v>2.4437460799999998E-2</c:v>
                </c:pt>
                <c:pt idx="3">
                  <c:v>1.7442298933333333E-2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DC-4232-BCEE-A825CE02A5F0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18-bit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36.970544000000004</c:v>
                </c:pt>
                <c:pt idx="1">
                  <c:v>53.164592000000006</c:v>
                </c:pt>
                <c:pt idx="2">
                  <c:v>76.662967999999992</c:v>
                </c:pt>
                <c:pt idx="3">
                  <c:v>108.73024799999999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5.6878528199999993E-2</c:v>
                </c:pt>
                <c:pt idx="1">
                  <c:v>3.22717306E-2</c:v>
                </c:pt>
                <c:pt idx="2">
                  <c:v>1.583383113333333E-2</c:v>
                </c:pt>
                <c:pt idx="3">
                  <c:v>8.9620858000000001E-3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DC-4232-BCEE-A825CE02A5F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36.970544000000004</c:v>
                </c:pt>
                <c:pt idx="1">
                  <c:v>108.862088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DC-4232-BCEE-A825CE02A5F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36.970544000000004</c:v>
                </c:pt>
                <c:pt idx="1">
                  <c:v>108.862088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DC-4232-BCEE-A825CE02A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6.8783966799999999E-2</c:v>
                </c:pt>
                <c:pt idx="1">
                  <c:v>4.2531585266666672E-2</c:v>
                </c:pt>
                <c:pt idx="2">
                  <c:v>2.4929068266666667E-2</c:v>
                </c:pt>
                <c:pt idx="3">
                  <c:v>1.8277800266666668E-2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C0-4135-ADB7-22B4794D37D9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18-bit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37.879088000000003</c:v>
                </c:pt>
                <c:pt idx="1">
                  <c:v>54.599632</c:v>
                </c:pt>
                <c:pt idx="2">
                  <c:v>78.926456000000016</c:v>
                </c:pt>
                <c:pt idx="3">
                  <c:v>112.01134399999999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5.8119479799999998E-2</c:v>
                </c:pt>
                <c:pt idx="1">
                  <c:v>3.2964554666666666E-2</c:v>
                </c:pt>
                <c:pt idx="2">
                  <c:v>1.6206880633333334E-2</c:v>
                </c:pt>
                <c:pt idx="3">
                  <c:v>9.6740602333333318E-3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C0-4135-ADB7-22B4794D37D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37.879088000000003</c:v>
                </c:pt>
                <c:pt idx="1">
                  <c:v>112.14424799999999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C0-4135-ADB7-22B4794D37D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37.879088000000003</c:v>
                </c:pt>
                <c:pt idx="1">
                  <c:v>112.14424799999999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C0-4135-ADB7-22B4794D3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6.1487775095238097E-2</c:v>
                </c:pt>
                <c:pt idx="1">
                  <c:v>4.16115809047619E-2</c:v>
                </c:pt>
                <c:pt idx="2">
                  <c:v>2.6420933619047609E-2</c:v>
                </c:pt>
                <c:pt idx="3">
                  <c:v>1.4465071833333334E-2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4-4964-BB12-084E11BBE08F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18-bit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27.415224000000006</c:v>
                </c:pt>
                <c:pt idx="1">
                  <c:v>39.677111999999994</c:v>
                </c:pt>
                <c:pt idx="2">
                  <c:v>59.477632</c:v>
                </c:pt>
                <c:pt idx="3">
                  <c:v>86.908087999999992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5.3932342333333348E-2</c:v>
                </c:pt>
                <c:pt idx="1">
                  <c:v>3.4539620428571435E-2</c:v>
                </c:pt>
                <c:pt idx="2">
                  <c:v>1.9431120619047618E-2</c:v>
                </c:pt>
                <c:pt idx="3">
                  <c:v>8.6343103333333341E-3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54-4964-BB12-084E11BBE08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27.415224000000006</c:v>
                </c:pt>
                <c:pt idx="1">
                  <c:v>86.991584000000003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54-4964-BB12-084E11BBE08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27.415224000000006</c:v>
                </c:pt>
                <c:pt idx="1">
                  <c:v>86.991584000000003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54-4964-BB12-084E11BBE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6.3508869333333329E-2</c:v>
                </c:pt>
                <c:pt idx="1">
                  <c:v>4.2858485857142858E-2</c:v>
                </c:pt>
                <c:pt idx="2">
                  <c:v>2.7275866380952384E-2</c:v>
                </c:pt>
                <c:pt idx="3">
                  <c:v>1.5456564333333332E-2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6-4D4D-AE66-6AB9EEA28EC7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18-bit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28.273496000000005</c:v>
                </c:pt>
                <c:pt idx="1">
                  <c:v>41.069816000000003</c:v>
                </c:pt>
                <c:pt idx="2">
                  <c:v>61.792360000000002</c:v>
                </c:pt>
                <c:pt idx="3">
                  <c:v>90.335440000000006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5.5211283428571421E-2</c:v>
                </c:pt>
                <c:pt idx="1">
                  <c:v>3.5197017095238092E-2</c:v>
                </c:pt>
                <c:pt idx="2">
                  <c:v>1.9458104714285711E-2</c:v>
                </c:pt>
                <c:pt idx="3">
                  <c:v>8.8797868571428556E-3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6-4D4D-AE66-6AB9EEA28EC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C6-4D4D-AE66-6AB9EEA28EC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0C6-4D4D-AE66-6AB9EEA28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7.5452414593750003E-2</c:v>
                </c:pt>
                <c:pt idx="1">
                  <c:v>3.8158042187500005E-2</c:v>
                </c:pt>
                <c:pt idx="2">
                  <c:v>1.8273288156250001E-2</c:v>
                </c:pt>
                <c:pt idx="3">
                  <c:v>1.0210079965625E-2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18-4F2C-B70F-7DFF4EE6CF64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18-bit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126.339968</c:v>
                </c:pt>
                <c:pt idx="1">
                  <c:v>180.87333600000002</c:v>
                </c:pt>
                <c:pt idx="2">
                  <c:v>255.82339200000004</c:v>
                </c:pt>
                <c:pt idx="3">
                  <c:v>355.82745600000004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7.0042113843750031E-2</c:v>
                </c:pt>
                <c:pt idx="1">
                  <c:v>3.2283474437500001E-2</c:v>
                </c:pt>
                <c:pt idx="2">
                  <c:v>1.2671747515624998E-2</c:v>
                </c:pt>
                <c:pt idx="3">
                  <c:v>5.3831836812499997E-3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18-4F2C-B70F-7DFF4EE6CF6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126.339968</c:v>
                </c:pt>
                <c:pt idx="1">
                  <c:v>356.432816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18-4F2C-B70F-7DFF4EE6CF6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126.339968</c:v>
                </c:pt>
                <c:pt idx="1">
                  <c:v>356.432816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18-4F2C-B70F-7DFF4EE6C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18-bit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132.225224</c:v>
                </c:pt>
                <c:pt idx="1">
                  <c:v>189.44512</c:v>
                </c:pt>
                <c:pt idx="2">
                  <c:v>267.781296</c:v>
                </c:pt>
                <c:pt idx="3">
                  <c:v>371.91108000000003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7.3840705687499994E-2</c:v>
                </c:pt>
                <c:pt idx="1">
                  <c:v>3.3204981437500003E-2</c:v>
                </c:pt>
                <c:pt idx="2">
                  <c:v>1.306700646875E-2</c:v>
                </c:pt>
                <c:pt idx="3">
                  <c:v>5.8289221093749998E-3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9-4F24-9673-A1784E1B876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132.225224</c:v>
                </c:pt>
                <c:pt idx="1">
                  <c:v>372.53076799999991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E9-4F24-9673-A1784E1B876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132.225224</c:v>
                </c:pt>
                <c:pt idx="1">
                  <c:v>372.53076799999991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E9-4F24-9673-A1784E1B8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18-bit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37.901415999999998</c:v>
                </c:pt>
                <c:pt idx="1">
                  <c:v>56.021295999999992</c:v>
                </c:pt>
                <c:pt idx="2">
                  <c:v>83.816504000000023</c:v>
                </c:pt>
                <c:pt idx="3">
                  <c:v>121.29911199999999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5.694643671428571E-2</c:v>
                </c:pt>
                <c:pt idx="1">
                  <c:v>3.7038099333333331E-2</c:v>
                </c:pt>
                <c:pt idx="2">
                  <c:v>1.7936029428571431E-2</c:v>
                </c:pt>
                <c:pt idx="3">
                  <c:v>7.7962029476190478E-3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09-4884-8A09-2A70F469AF6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37.901415999999998</c:v>
                </c:pt>
                <c:pt idx="1">
                  <c:v>121.390568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09-4884-8A09-2A70F469AF6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37.901415999999998</c:v>
                </c:pt>
                <c:pt idx="1">
                  <c:v>121.390568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09-4884-8A09-2A70F469A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18-bit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39.075911999999988</c:v>
                </c:pt>
                <c:pt idx="1">
                  <c:v>57.882920000000006</c:v>
                </c:pt>
                <c:pt idx="2">
                  <c:v>86.784999999999982</c:v>
                </c:pt>
                <c:pt idx="3">
                  <c:v>125.58133600000001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5.9537477571428576E-2</c:v>
                </c:pt>
                <c:pt idx="1">
                  <c:v>3.9041618809523809E-2</c:v>
                </c:pt>
                <c:pt idx="2">
                  <c:v>1.9135710047619044E-2</c:v>
                </c:pt>
                <c:pt idx="3">
                  <c:v>8.5137745904761888E-3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AA-4618-9AF6-41957270B64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AA-4618-9AF6-41957270B64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28.273496000000005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AA-4618-9AF6-41957270B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8.1516018749999992E-3</c:v>
                </c:pt>
                <c:pt idx="1">
                  <c:v>4.5681070708333332E-3</c:v>
                </c:pt>
                <c:pt idx="2">
                  <c:v>3.3346815416666667E-3</c:v>
                </c:pt>
                <c:pt idx="3">
                  <c:v>2.3079262666666667E-3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B4-451A-A7BA-64AD9F7963E0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18-bit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3.8008320000000002</c:v>
                </c:pt>
                <c:pt idx="1">
                  <c:v>4.810416</c:v>
                </c:pt>
                <c:pt idx="2">
                  <c:v>6.1616879999999989</c:v>
                </c:pt>
                <c:pt idx="3">
                  <c:v>8.6073920000000008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6.5739947583333324E-3</c:v>
                </c:pt>
                <c:pt idx="1">
                  <c:v>3.4613698750000001E-3</c:v>
                </c:pt>
                <c:pt idx="2">
                  <c:v>2.2854322291666665E-3</c:v>
                </c:pt>
                <c:pt idx="3">
                  <c:v>1.2657768791666667E-3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B4-451A-A7BA-64AD9F7963E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B4-451A-A7BA-64AD9F7963E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29.711103999999999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B4-451A-A7BA-64AD9F796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bits_single-fram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(auto)"/>
      <sheetName val="RGB-PSNR"/>
      <sheetName val="YUV-PSNR"/>
      <sheetName val="YUV-SSIM"/>
      <sheetName val="YUV-IVSSIM"/>
      <sheetName val="LPIPS"/>
      <sheetName val="fruit"/>
      <sheetName val="breakfast"/>
      <sheetName val="breakfast_track"/>
      <sheetName val="breakfast_semitrack"/>
      <sheetName val="cinema_track"/>
      <sheetName val="cinema_semitrack"/>
      <sheetName val="breakdance_track"/>
      <sheetName val="breakdance_semitrack"/>
      <sheetName val="bartender_track"/>
      <sheetName val="bartender_semitrack"/>
      <sheetName val="Sheet1"/>
    </sheetNames>
    <sheetDataSet>
      <sheetData sheetId="0"/>
      <sheetData sheetId="1">
        <row r="2">
          <cell r="B2" t="str">
            <v>15-bit</v>
          </cell>
          <cell r="F2" t="str">
            <v>20-bit</v>
          </cell>
        </row>
        <row r="18">
          <cell r="D18">
            <v>29.751368000000003</v>
          </cell>
          <cell r="H18">
            <v>29.707768000000002</v>
          </cell>
          <cell r="L18">
            <v>34.749182266666672</v>
          </cell>
          <cell r="M18">
            <v>36.60993586666666</v>
          </cell>
        </row>
        <row r="19">
          <cell r="D19">
            <v>39.615535999999999</v>
          </cell>
          <cell r="H19">
            <v>39.551535999999992</v>
          </cell>
          <cell r="L19">
            <v>37.375619733333338</v>
          </cell>
          <cell r="M19">
            <v>39.892359333333339</v>
          </cell>
        </row>
        <row r="20">
          <cell r="D20">
            <v>53.677455999999999</v>
          </cell>
          <cell r="H20">
            <v>53.579192000000006</v>
          </cell>
          <cell r="L20">
            <v>38.600735666666658</v>
          </cell>
          <cell r="M20">
            <v>41.623637466666665</v>
          </cell>
        </row>
        <row r="21">
          <cell r="D21">
            <v>75.127895999999993</v>
          </cell>
          <cell r="H21">
            <v>74.990671999999989</v>
          </cell>
          <cell r="L21">
            <v>39.234061666666669</v>
          </cell>
          <cell r="M21">
            <v>42.638828799999992</v>
          </cell>
        </row>
        <row r="23">
          <cell r="J23">
            <v>29.707768000000002</v>
          </cell>
        </row>
        <row r="24">
          <cell r="J24">
            <v>75.127895999999993</v>
          </cell>
          <cell r="L24">
            <v>0</v>
          </cell>
          <cell r="M2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selection activeCell="K17" sqref="K17"/>
    </sheetView>
  </sheetViews>
  <sheetFormatPr defaultColWidth="8.59765625" defaultRowHeight="14.4" x14ac:dyDescent="0.25"/>
  <cols>
    <col min="1" max="1" width="1.59765625" style="206" bestFit="1" customWidth="1"/>
    <col min="2" max="2" width="30.69921875" style="206" customWidth="1"/>
    <col min="3" max="3" width="9.59765625" style="206" hidden="1" customWidth="1"/>
    <col min="4" max="5" width="9.59765625" style="206" bestFit="1" customWidth="1"/>
    <col min="6" max="6" width="8.19921875" style="206" customWidth="1"/>
    <col min="7" max="7" width="9.69921875" style="206" customWidth="1"/>
    <col min="8" max="8" width="7.09765625" style="206" customWidth="1"/>
    <col min="9" max="9" width="7.19921875" style="206" customWidth="1"/>
    <col min="10" max="12" width="8.59765625" style="206" customWidth="1"/>
    <col min="13" max="16384" width="8.59765625" style="206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69" t="s">
        <v>193</v>
      </c>
      <c r="D3" s="270"/>
      <c r="E3" s="270"/>
      <c r="F3" s="270"/>
      <c r="G3" s="270"/>
      <c r="H3" s="270"/>
      <c r="I3" s="165"/>
    </row>
    <row r="4" spans="1:9" x14ac:dyDescent="0.25">
      <c r="A4" s="165"/>
      <c r="B4" s="5" t="s">
        <v>1</v>
      </c>
      <c r="C4" s="269" t="s">
        <v>194</v>
      </c>
      <c r="D4" s="270"/>
      <c r="E4" s="270"/>
      <c r="F4" s="270"/>
      <c r="G4" s="270"/>
      <c r="H4" s="270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1"/>
      <c r="C7" s="272"/>
      <c r="D7" s="272"/>
      <c r="E7" s="272"/>
      <c r="F7" s="272"/>
      <c r="G7" s="272"/>
      <c r="H7" s="272"/>
      <c r="I7" s="171"/>
    </row>
    <row r="8" spans="1:9" ht="30" customHeight="1" thickBot="1" x14ac:dyDescent="0.3">
      <c r="A8" s="165"/>
      <c r="B8" s="205" t="s">
        <v>2</v>
      </c>
      <c r="C8" s="16"/>
      <c r="D8" s="17" t="s">
        <v>3</v>
      </c>
      <c r="E8" s="17" t="s">
        <v>4</v>
      </c>
      <c r="F8" s="17" t="s">
        <v>5</v>
      </c>
      <c r="G8" s="17" t="s">
        <v>6</v>
      </c>
      <c r="H8" s="193" t="s">
        <v>7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1" t="s">
        <v>8</v>
      </c>
      <c r="D9" s="215">
        <f t="shared" ref="D9:D18" ca="1" si="1">INDIRECT($C9&amp;"!AM$5")</f>
        <v>-0.23586278541150563</v>
      </c>
      <c r="E9" s="215">
        <f t="shared" ref="E9:E18" ca="1" si="2">INDIRECT($C9&amp;"!AN$5")</f>
        <v>-0.20259578963482217</v>
      </c>
      <c r="F9" s="215">
        <f t="shared" ref="F9:F18" ca="1" si="3">INDIRECT($C9&amp;"!AO$5")</f>
        <v>-2.9912025683389132E-2</v>
      </c>
      <c r="G9" s="215">
        <f t="shared" ref="G9:G18" ca="1" si="4">INDIRECT($C9&amp;"!AP$5")</f>
        <v>-7.1341074189221643E-2</v>
      </c>
      <c r="H9" s="216">
        <f t="shared" ref="H9:H18" ca="1" si="5">INDIRECT($C9&amp;"!AQ$5")</f>
        <v>-0.15099027819198174</v>
      </c>
      <c r="I9" s="217"/>
    </row>
    <row r="10" spans="1:9" ht="15.75" customHeight="1" x14ac:dyDescent="0.25">
      <c r="A10" s="165"/>
      <c r="B10" s="172" t="str">
        <f t="shared" ca="1" si="0"/>
        <v>breakfast</v>
      </c>
      <c r="C10" s="191" t="s">
        <v>9</v>
      </c>
      <c r="D10" s="215">
        <f t="shared" ca="1" si="1"/>
        <v>-0.29577185817340901</v>
      </c>
      <c r="E10" s="215">
        <f t="shared" ca="1" si="2"/>
        <v>-0.34955291026725466</v>
      </c>
      <c r="F10" s="215">
        <f t="shared" ca="1" si="3"/>
        <v>-5.3822869759176162E-2</v>
      </c>
      <c r="G10" s="215">
        <f t="shared" ca="1" si="4"/>
        <v>-0.5299454869129312</v>
      </c>
      <c r="H10" s="218">
        <f t="shared" ca="1" si="5"/>
        <v>-0.33023173675412487</v>
      </c>
      <c r="I10" s="217"/>
    </row>
    <row r="11" spans="1:9" ht="15.75" customHeight="1" x14ac:dyDescent="0.25">
      <c r="A11" s="165"/>
      <c r="B11" s="172" t="str">
        <f t="shared" ca="1" si="0"/>
        <v>breakfast_track</v>
      </c>
      <c r="C11" s="191" t="s">
        <v>10</v>
      </c>
      <c r="D11" s="215">
        <f t="shared" ca="1" si="1"/>
        <v>-0.12246160525217531</v>
      </c>
      <c r="E11" s="215">
        <f t="shared" ca="1" si="2"/>
        <v>-0.1513146593921354</v>
      </c>
      <c r="F11" s="215">
        <f t="shared" ca="1" si="3"/>
        <v>-9.1903610796951751E-3</v>
      </c>
      <c r="G11" s="215">
        <f t="shared" ca="1" si="4"/>
        <v>-3.6846232398485168E-2</v>
      </c>
      <c r="H11" s="218">
        <f t="shared" ca="1" si="5"/>
        <v>-0.1642867674730778</v>
      </c>
      <c r="I11" s="217"/>
    </row>
    <row r="12" spans="1:9" ht="15.75" customHeight="1" x14ac:dyDescent="0.25">
      <c r="A12" s="165"/>
      <c r="B12" s="172" t="str">
        <f t="shared" ca="1" si="0"/>
        <v>breakfast_semitrack</v>
      </c>
      <c r="C12" s="192" t="s">
        <v>11</v>
      </c>
      <c r="D12" s="215">
        <f t="shared" ca="1" si="1"/>
        <v>-0.12097620424505517</v>
      </c>
      <c r="E12" s="215">
        <f t="shared" ca="1" si="2"/>
        <v>-0.1550577646322151</v>
      </c>
      <c r="F12" s="215">
        <f t="shared" ca="1" si="3"/>
        <v>-1.1547381487649777E-2</v>
      </c>
      <c r="G12" s="215">
        <f t="shared" ca="1" si="4"/>
        <v>-4.1044345466018761E-2</v>
      </c>
      <c r="H12" s="218">
        <f t="shared" ca="1" si="5"/>
        <v>-0.17051264630115026</v>
      </c>
      <c r="I12" s="217"/>
    </row>
    <row r="13" spans="1:9" ht="15.75" customHeight="1" x14ac:dyDescent="0.25">
      <c r="A13" s="165"/>
      <c r="B13" s="172" t="str">
        <f t="shared" ca="1" si="0"/>
        <v>cinema_track</v>
      </c>
      <c r="C13" s="192" t="s">
        <v>12</v>
      </c>
      <c r="D13" s="215">
        <f t="shared" ca="1" si="1"/>
        <v>-0.14878773937968115</v>
      </c>
      <c r="E13" s="215">
        <f t="shared" ca="1" si="2"/>
        <v>-0.11438036916414973</v>
      </c>
      <c r="F13" s="215">
        <f t="shared" ca="1" si="3"/>
        <v>-9.0927549409033359E-3</v>
      </c>
      <c r="G13" s="215">
        <f t="shared" ca="1" si="4"/>
        <v>-2.3389770658213238E-2</v>
      </c>
      <c r="H13" s="218">
        <f t="shared" ca="1" si="5"/>
        <v>-0.16193040942175174</v>
      </c>
      <c r="I13" s="217"/>
    </row>
    <row r="14" spans="1:9" ht="15.75" customHeight="1" x14ac:dyDescent="0.25">
      <c r="A14" s="165"/>
      <c r="B14" s="172" t="str">
        <f t="shared" ca="1" si="0"/>
        <v>cinema_semitrack</v>
      </c>
      <c r="C14" s="191" t="s">
        <v>13</v>
      </c>
      <c r="D14" s="215">
        <f t="shared" ca="1" si="1"/>
        <v>-0.15966864267343317</v>
      </c>
      <c r="E14" s="215">
        <f t="shared" ca="1" si="2"/>
        <v>-0.12656291135219089</v>
      </c>
      <c r="F14" s="215">
        <f t="shared" ca="1" si="3"/>
        <v>-1.2354006820840646E-2</v>
      </c>
      <c r="G14" s="215">
        <f t="shared" ca="1" si="4"/>
        <v>-3.3469964304225885E-2</v>
      </c>
      <c r="H14" s="218">
        <f t="shared" ca="1" si="5"/>
        <v>-0.17360420581030733</v>
      </c>
      <c r="I14" s="217"/>
    </row>
    <row r="15" spans="1:9" ht="15.75" customHeight="1" x14ac:dyDescent="0.25">
      <c r="A15" s="165"/>
      <c r="B15" s="172" t="str">
        <f t="shared" ca="1" si="0"/>
        <v>breakdance_track</v>
      </c>
      <c r="C15" s="191" t="s">
        <v>14</v>
      </c>
      <c r="D15" s="215">
        <f t="shared" ca="1" si="1"/>
        <v>-8.4143370363839232E-2</v>
      </c>
      <c r="E15" s="215">
        <f t="shared" ca="1" si="2"/>
        <v>-6.765115134704025E-2</v>
      </c>
      <c r="F15" s="215">
        <f t="shared" ca="1" si="3"/>
        <v>-7.9006717186838049E-3</v>
      </c>
      <c r="G15" s="215">
        <f t="shared" ca="1" si="4"/>
        <v>-1.4191771317602853E-2</v>
      </c>
      <c r="H15" s="218">
        <f t="shared" ca="1" si="5"/>
        <v>-8.4163193529558811E-2</v>
      </c>
      <c r="I15" s="217"/>
    </row>
    <row r="16" spans="1:9" ht="15.75" customHeight="1" x14ac:dyDescent="0.25">
      <c r="A16" s="165"/>
      <c r="B16" s="172" t="str">
        <f t="shared" ca="1" si="0"/>
        <v>breakdance_semitrack</v>
      </c>
      <c r="C16" s="191" t="s">
        <v>15</v>
      </c>
      <c r="D16" s="215">
        <f t="shared" ca="1" si="1"/>
        <v>-8.2745621954122939E-2</v>
      </c>
      <c r="E16" s="215">
        <f t="shared" ca="1" si="2"/>
        <v>-6.7043224687859837E-2</v>
      </c>
      <c r="F16" s="215">
        <f t="shared" ca="1" si="3"/>
        <v>-7.5008790898433153E-3</v>
      </c>
      <c r="G16" s="215">
        <f t="shared" ca="1" si="4"/>
        <v>-1.3915833031644786E-2</v>
      </c>
      <c r="H16" s="218">
        <f t="shared" ca="1" si="5"/>
        <v>-7.2616340967284754E-2</v>
      </c>
      <c r="I16" s="217"/>
    </row>
    <row r="17" spans="1:9" ht="15.75" customHeight="1" x14ac:dyDescent="0.25">
      <c r="A17" s="165"/>
      <c r="B17" s="172" t="str">
        <f t="shared" ca="1" si="0"/>
        <v>bartender_track</v>
      </c>
      <c r="C17" s="191" t="s">
        <v>16</v>
      </c>
      <c r="D17" s="215">
        <f t="shared" ca="1" si="1"/>
        <v>-0.1407584410657986</v>
      </c>
      <c r="E17" s="215">
        <f t="shared" ca="1" si="2"/>
        <v>-0.11014503778223916</v>
      </c>
      <c r="F17" s="215">
        <f t="shared" ca="1" si="3"/>
        <v>-8.964316206713896E-3</v>
      </c>
      <c r="G17" s="215">
        <f t="shared" ca="1" si="4"/>
        <v>-2.3220649247878922E-2</v>
      </c>
      <c r="H17" s="218">
        <f t="shared" ca="1" si="5"/>
        <v>-9.997384339514459E-2</v>
      </c>
      <c r="I17" s="217"/>
    </row>
    <row r="18" spans="1:9" ht="15.75" customHeight="1" thickBot="1" x14ac:dyDescent="0.3">
      <c r="A18" s="165"/>
      <c r="B18" s="172" t="str">
        <f t="shared" ca="1" si="0"/>
        <v>bartender_semitrack</v>
      </c>
      <c r="C18" s="191" t="s">
        <v>17</v>
      </c>
      <c r="D18" s="215">
        <f t="shared" ca="1" si="1"/>
        <v>-0.13289133917814555</v>
      </c>
      <c r="E18" s="215">
        <f t="shared" ca="1" si="2"/>
        <v>-0.10337224184997174</v>
      </c>
      <c r="F18" s="215">
        <f t="shared" ca="1" si="3"/>
        <v>-8.8693509682472582E-3</v>
      </c>
      <c r="G18" s="215">
        <f t="shared" ca="1" si="4"/>
        <v>-3.1475206437140746E-2</v>
      </c>
      <c r="H18" s="218">
        <f t="shared" ca="1" si="5"/>
        <v>-9.0776434528277106E-2</v>
      </c>
      <c r="I18" s="217"/>
    </row>
    <row r="19" spans="1:9" ht="15.75" customHeight="1" thickBot="1" x14ac:dyDescent="0.3">
      <c r="A19" s="165"/>
      <c r="B19" s="267" t="s">
        <v>18</v>
      </c>
      <c r="C19" s="268"/>
      <c r="D19" s="219">
        <f ca="1">IF(COUNTIF(D9:D18,"=0")&gt;0,0,AVERAGE(D9:D18))</f>
        <v>-0.15240676076971654</v>
      </c>
      <c r="E19" s="219">
        <f ca="1">IF(COUNTIF(E9:E18,"=0")&gt;0,0,AVERAGE(E9:E18))</f>
        <v>-0.14476760601098793</v>
      </c>
      <c r="F19" s="219">
        <f ca="1">IF(COUNTIF(F9:F18,"=0")&gt;0,0,AVERAGE(F9:F18))</f>
        <v>-1.5915461775514249E-2</v>
      </c>
      <c r="G19" s="219">
        <f ca="1">IF(COUNTIF(G9:G18,"=0")&gt;0,0,AVERAGE(G9:G18))</f>
        <v>-8.188403339633632E-2</v>
      </c>
      <c r="H19" s="219">
        <f ca="1">IF(COUNTIF(H9:H18,"=0")&gt;0,0,AVERAGE(H9:H18))</f>
        <v>-0.14990858563726592</v>
      </c>
      <c r="I19" s="217"/>
    </row>
    <row r="20" spans="1:9" ht="15.75" customHeight="1" x14ac:dyDescent="0.25">
      <c r="B20" s="217"/>
    </row>
    <row r="21" spans="1:9" ht="15.75" customHeight="1" x14ac:dyDescent="0.25">
      <c r="B21" s="217"/>
    </row>
    <row r="22" spans="1:9" ht="15.75" customHeight="1" x14ac:dyDescent="0.25">
      <c r="B22" s="171"/>
    </row>
    <row r="23" spans="1:9" x14ac:dyDescent="0.25">
      <c r="B23" s="220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tabSelected="1" topLeftCell="J58" zoomScale="85" zoomScaleNormal="85" workbookViewId="0">
      <selection activeCell="P22" sqref="P22"/>
    </sheetView>
  </sheetViews>
  <sheetFormatPr defaultColWidth="9" defaultRowHeight="15.6" x14ac:dyDescent="0.25"/>
  <cols>
    <col min="1" max="1" width="1.59765625" style="207" bestFit="1" customWidth="1"/>
    <col min="2" max="2" width="19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18.5" style="207" bestFit="1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21.5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9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6" t="str">
        <f>'Summary (auto)'!C3</f>
        <v>15-bit</v>
      </c>
      <c r="C2" s="274"/>
      <c r="D2" s="274"/>
      <c r="E2" s="198"/>
      <c r="F2" s="276" t="str">
        <f>'Summary (auto)'!C4</f>
        <v>18-bit</v>
      </c>
      <c r="G2" s="274"/>
      <c r="H2" s="274"/>
      <c r="I2" s="208"/>
      <c r="J2" s="209" t="s">
        <v>19</v>
      </c>
      <c r="K2" s="208"/>
      <c r="L2" s="275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22</v>
      </c>
      <c r="M3" s="85" t="s">
        <v>23</v>
      </c>
      <c r="N3" s="208"/>
      <c r="O3" s="174"/>
      <c r="P3" s="208"/>
      <c r="U3" s="173"/>
      <c r="W3" s="173"/>
    </row>
    <row r="4" spans="1:32" x14ac:dyDescent="0.25">
      <c r="B4" s="277" t="s">
        <v>8</v>
      </c>
      <c r="C4" s="278"/>
      <c r="D4" s="279"/>
      <c r="E4" s="3"/>
      <c r="F4" s="277" t="str">
        <f>B4</f>
        <v>fruit</v>
      </c>
      <c r="G4" s="278"/>
      <c r="H4" s="279"/>
      <c r="I4" s="3"/>
      <c r="J4" s="210"/>
      <c r="L4" s="280" t="str">
        <f>F4</f>
        <v>fruit</v>
      </c>
      <c r="M4" s="278"/>
      <c r="N4" s="279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3" t="s">
        <v>24</v>
      </c>
      <c r="C5" s="274"/>
      <c r="D5" s="69" t="s">
        <v>25</v>
      </c>
      <c r="E5" s="221"/>
      <c r="F5" s="273" t="s">
        <v>24</v>
      </c>
      <c r="G5" s="274"/>
      <c r="H5" s="69" t="s">
        <v>25</v>
      </c>
      <c r="I5" s="10"/>
      <c r="J5" s="211" t="s">
        <v>26</v>
      </c>
      <c r="L5" s="281" t="s">
        <v>27</v>
      </c>
      <c r="M5" s="274"/>
      <c r="N5" s="282"/>
      <c r="O5" s="67"/>
      <c r="P5" s="4"/>
      <c r="Q5" s="67"/>
      <c r="R5" s="275"/>
      <c r="S5" s="274"/>
      <c r="T5" s="274"/>
      <c r="U5" s="209"/>
      <c r="V5" s="209"/>
      <c r="X5" s="275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18-bit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3.8008320000000002</v>
      </c>
      <c r="I7" s="10"/>
      <c r="J7" s="223">
        <f ca="1">H7/D7-1</f>
        <v>-1.2486913966422986E-3</v>
      </c>
      <c r="L7" s="74">
        <f ca="1">INDIRECT($B7&amp;"!"&amp;L$3&amp;"5")</f>
        <v>43.409885083333336</v>
      </c>
      <c r="M7" s="75">
        <f ca="1">INDIRECT($B7&amp;"!"&amp;M$3&amp;"5")</f>
        <v>45.104957291666672</v>
      </c>
      <c r="N7" s="76">
        <f ca="1">M7-L7</f>
        <v>1.6950722083333361</v>
      </c>
      <c r="O7" s="221"/>
      <c r="P7" s="223">
        <f ca="1">bdrate(D7:D10,L7:L10,H7:H10,M7:M10)</f>
        <v>-0.23586278541150452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4.810416</v>
      </c>
      <c r="I8" s="10"/>
      <c r="J8" s="223">
        <f ca="1">H8/D8-1</f>
        <v>-1.2208551966074177E-3</v>
      </c>
      <c r="L8" s="74">
        <f ca="1">INDIRECT($B8&amp;"!"&amp;L$3&amp;"6")</f>
        <v>46.790057708333329</v>
      </c>
      <c r="M8" s="75">
        <f ca="1">INDIRECT($B8&amp;"!"&amp;M$3&amp;"6")</f>
        <v>49.30873979166666</v>
      </c>
      <c r="N8" s="76">
        <f ca="1">M8-L8</f>
        <v>2.5186820833333314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6.1616879999999989</v>
      </c>
      <c r="I9" s="10"/>
      <c r="J9" s="223">
        <f ca="1">H9/D9-1</f>
        <v>-1.6461844167260375E-3</v>
      </c>
      <c r="L9" s="74">
        <f ca="1">INDIRECT($B9&amp;"!"&amp;L$3&amp;"7")</f>
        <v>48.108836500000002</v>
      </c>
      <c r="M9" s="75">
        <f ca="1">INDIRECT($B9&amp;"!"&amp;M$3&amp;"7")</f>
        <v>51.38024487500001</v>
      </c>
      <c r="N9" s="76">
        <f ca="1">M9-L9</f>
        <v>3.2714083750000071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8.6073920000000008</v>
      </c>
      <c r="I10" s="10"/>
      <c r="J10" s="223">
        <f ca="1">H10/D10-1</f>
        <v>-1.8350462286924607E-3</v>
      </c>
      <c r="L10" s="74">
        <f ca="1">INDIRECT($B10&amp;"!"&amp;L$3&amp;"8")</f>
        <v>49.590225416666669</v>
      </c>
      <c r="M10" s="75">
        <f ca="1">INDIRECT($B10&amp;"!"&amp;M$3&amp;"8")</f>
        <v>53.564287875000012</v>
      </c>
      <c r="N10" s="76">
        <f ca="1">M10-L10</f>
        <v>3.9740624583333428</v>
      </c>
      <c r="O10" s="221"/>
      <c r="P10" s="226">
        <f ca="1">bdrate(L7:L10,D7:D10,M7:M10,H7:H10)</f>
        <v>6.5601316317595249E-2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3.8008320000000002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8"/>
      <c r="C14" s="198"/>
      <c r="D14" s="230"/>
      <c r="E14" s="221"/>
      <c r="F14" s="198"/>
      <c r="G14" s="198"/>
      <c r="H14" s="230"/>
      <c r="I14" s="10"/>
      <c r="J14" s="195"/>
      <c r="L14" s="196"/>
      <c r="M14" s="196"/>
      <c r="N14" s="197"/>
      <c r="O14" s="221"/>
      <c r="P14" s="208"/>
      <c r="Q14" s="221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77" t="s">
        <v>9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10"/>
      <c r="L15" s="280" t="str">
        <f>F15</f>
        <v>breakfast</v>
      </c>
      <c r="M15" s="278"/>
      <c r="N15" s="279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3" t="s">
        <v>24</v>
      </c>
      <c r="C16" s="274"/>
      <c r="D16" s="69" t="s">
        <v>25</v>
      </c>
      <c r="E16" s="221"/>
      <c r="F16" s="273" t="s">
        <v>24</v>
      </c>
      <c r="G16" s="274"/>
      <c r="H16" s="69" t="s">
        <v>25</v>
      </c>
      <c r="I16" s="10"/>
      <c r="J16" s="211" t="s">
        <v>26</v>
      </c>
      <c r="L16" s="281" t="s">
        <v>27</v>
      </c>
      <c r="M16" s="274"/>
      <c r="N16" s="282"/>
      <c r="O16" s="67"/>
      <c r="P16" s="4"/>
      <c r="Q16" s="67"/>
      <c r="R16" s="275"/>
      <c r="S16" s="274"/>
      <c r="T16" s="274"/>
      <c r="U16" s="209"/>
      <c r="V16" s="209"/>
      <c r="X16" s="275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18-bit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29.711103999999999</v>
      </c>
      <c r="I18" s="10"/>
      <c r="J18" s="223">
        <f ca="1">H18/D18-1</f>
        <v>-1.3533495333728496E-3</v>
      </c>
      <c r="L18" s="74">
        <f ca="1">INDIRECT($B18&amp;"!"&amp;L$3&amp;"5")</f>
        <v>34.749182266666672</v>
      </c>
      <c r="M18" s="75">
        <f ca="1">INDIRECT($B18&amp;"!"&amp;M$3&amp;"5")</f>
        <v>36.564946999999997</v>
      </c>
      <c r="N18" s="76">
        <f ca="1">M18-L18</f>
        <v>1.8157647333333244</v>
      </c>
      <c r="O18" s="221"/>
      <c r="P18" s="223">
        <f ca="1">bdrate(D18:D21,L18:L21,H18:H21,M18:M21)</f>
        <v>-0.29577185817340956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39.556479999999993</v>
      </c>
      <c r="I19" s="10"/>
      <c r="J19" s="223">
        <f ca="1">H19/D19-1</f>
        <v>-1.4907282839743408E-3</v>
      </c>
      <c r="L19" s="74">
        <f ca="1">INDIRECT($B19&amp;"!"&amp;L$3&amp;"6")</f>
        <v>37.375619733333338</v>
      </c>
      <c r="M19" s="75">
        <f ca="1">INDIRECT($B19&amp;"!"&amp;M$3&amp;"6")</f>
        <v>39.874597466666678</v>
      </c>
      <c r="N19" s="76">
        <f ca="1">M19-L19</f>
        <v>2.4989777333333407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53.586264</v>
      </c>
      <c r="I20" s="10"/>
      <c r="J20" s="223">
        <f ca="1">H20/D20-1</f>
        <v>-1.6988882632589242E-3</v>
      </c>
      <c r="L20" s="74">
        <f ca="1">INDIRECT($B20&amp;"!"&amp;L$3&amp;"7")</f>
        <v>38.600735666666658</v>
      </c>
      <c r="M20" s="75">
        <f ca="1">INDIRECT($B20&amp;"!"&amp;M$3&amp;"7")</f>
        <v>41.624954600000002</v>
      </c>
      <c r="N20" s="76">
        <f ca="1">M20-L20</f>
        <v>3.0242189333333442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74.999960000000002</v>
      </c>
      <c r="I21" s="10"/>
      <c r="J21" s="223">
        <f ca="1">H21/D21-1</f>
        <v>-1.7029093959983754E-3</v>
      </c>
      <c r="L21" s="74">
        <f ca="1">INDIRECT($B21&amp;"!"&amp;L$3&amp;"8")</f>
        <v>39.234061666666669</v>
      </c>
      <c r="M21" s="75">
        <f ca="1">INDIRECT($B21&amp;"!"&amp;M$3&amp;"8")</f>
        <v>42.638489133333337</v>
      </c>
      <c r="N21" s="76">
        <f ca="1">M21-L21</f>
        <v>3.4044274666666681</v>
      </c>
      <c r="O21" s="221"/>
      <c r="P21" s="226">
        <f ca="1">bdrate(L18:L21,D18:D21,M18:M21,H18:H21)</f>
        <v>7.5417245374583386E-2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29.711103999999999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7" t="s">
        <v>10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10"/>
      <c r="L26" s="280" t="str">
        <f>F26</f>
        <v>breakfast_track</v>
      </c>
      <c r="M26" s="278"/>
      <c r="N26" s="279"/>
      <c r="O26" s="178"/>
      <c r="P26" s="210"/>
      <c r="U26" s="208"/>
      <c r="V26" s="208"/>
      <c r="X26" s="283"/>
      <c r="Y26" s="274"/>
      <c r="Z26" s="274"/>
    </row>
    <row r="27" spans="2:28" x14ac:dyDescent="0.25">
      <c r="B27" s="273" t="s">
        <v>24</v>
      </c>
      <c r="C27" s="274"/>
      <c r="D27" s="69" t="s">
        <v>25</v>
      </c>
      <c r="E27" s="221"/>
      <c r="F27" s="273" t="s">
        <v>24</v>
      </c>
      <c r="G27" s="274"/>
      <c r="H27" s="69" t="s">
        <v>25</v>
      </c>
      <c r="I27" s="10"/>
      <c r="J27" s="211" t="s">
        <v>26</v>
      </c>
      <c r="L27" s="281" t="s">
        <v>27</v>
      </c>
      <c r="M27" s="274"/>
      <c r="N27" s="282"/>
      <c r="O27" s="67"/>
      <c r="P27" s="4"/>
      <c r="R27" s="275"/>
      <c r="S27" s="274"/>
      <c r="T27" s="274"/>
      <c r="U27" s="209"/>
      <c r="V27" s="209"/>
      <c r="X27" s="275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18-bit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36.970544000000004</v>
      </c>
      <c r="I29" s="10"/>
      <c r="J29" s="223">
        <f ca="1">H29/D29-1</f>
        <v>-1.6992195600780136E-3</v>
      </c>
      <c r="L29" s="74">
        <f ca="1">INDIRECT($B29&amp;"!"&amp;L$3&amp;"5")</f>
        <v>27.2605434</v>
      </c>
      <c r="M29" s="75">
        <f ca="1">INDIRECT($B29&amp;"!"&amp;M$3&amp;"5")</f>
        <v>27.809558000000003</v>
      </c>
      <c r="N29" s="76">
        <f ca="1">M29-L29</f>
        <v>0.54901460000000313</v>
      </c>
      <c r="O29" s="221"/>
      <c r="P29" s="223">
        <f ca="1">bdrate(D29:D32,L29:L32,H29:H32,M29:M32)</f>
        <v>-0.12246160525217809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53.164592000000006</v>
      </c>
      <c r="I30" s="10"/>
      <c r="J30" s="223">
        <f ca="1">H30/D30-1</f>
        <v>-1.4802959269624161E-3</v>
      </c>
      <c r="L30" s="74">
        <f ca="1">INDIRECT($B30&amp;"!"&amp;L$3&amp;"6")</f>
        <v>30.592747199999998</v>
      </c>
      <c r="M30" s="75">
        <f ca="1">INDIRECT($B30&amp;"!"&amp;M$3&amp;"6")</f>
        <v>31.721258533333337</v>
      </c>
      <c r="N30" s="76">
        <f ca="1">M30-L30</f>
        <v>1.1285113333333392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76.662967999999992</v>
      </c>
      <c r="I31" s="10"/>
      <c r="J31" s="223">
        <f ca="1">H31/D31-1</f>
        <v>-1.4375824439883944E-3</v>
      </c>
      <c r="L31" s="74">
        <f ca="1">INDIRECT($B31&amp;"!"&amp;L$3&amp;"7")</f>
        <v>35.175658733333329</v>
      </c>
      <c r="M31" s="75">
        <f ca="1">INDIRECT($B31&amp;"!"&amp;M$3&amp;"7")</f>
        <v>37.335414666666665</v>
      </c>
      <c r="N31" s="76">
        <f ca="1">M31-L31</f>
        <v>2.1597559333333365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108.73024799999999</v>
      </c>
      <c r="I32" s="10"/>
      <c r="J32" s="223">
        <f ca="1">H32/D32-1</f>
        <v>-1.2110735924889537E-3</v>
      </c>
      <c r="L32" s="74">
        <f ca="1">INDIRECT($B32&amp;"!"&amp;L$3&amp;"8")</f>
        <v>37.845180400000004</v>
      </c>
      <c r="M32" s="75">
        <f ca="1">INDIRECT($B32&amp;"!"&amp;M$3&amp;"8")</f>
        <v>40.9735862</v>
      </c>
      <c r="N32" s="76">
        <f ca="1">M32-L32</f>
        <v>3.1284057999999959</v>
      </c>
      <c r="O32" s="221"/>
      <c r="P32" s="226">
        <f ca="1">bdrate(L29:L32,D29:D32,M29:M32,H29:H32)</f>
        <v>5.5638193780654044E-2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36.970544000000004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7" t="s">
        <v>11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10"/>
      <c r="L37" s="280" t="str">
        <f>F37</f>
        <v>breakfast_semitrack</v>
      </c>
      <c r="M37" s="278"/>
      <c r="N37" s="279"/>
      <c r="O37" s="178"/>
      <c r="P37" s="210"/>
      <c r="U37" s="208"/>
      <c r="V37" s="208"/>
      <c r="X37" s="283"/>
      <c r="Y37" s="274"/>
      <c r="Z37" s="274"/>
    </row>
    <row r="38" spans="2:28" x14ac:dyDescent="0.25">
      <c r="B38" s="273" t="s">
        <v>24</v>
      </c>
      <c r="C38" s="274"/>
      <c r="D38" s="69" t="s">
        <v>25</v>
      </c>
      <c r="E38" s="221"/>
      <c r="F38" s="273" t="s">
        <v>24</v>
      </c>
      <c r="G38" s="274"/>
      <c r="H38" s="69" t="s">
        <v>25</v>
      </c>
      <c r="I38" s="10"/>
      <c r="J38" s="211" t="s">
        <v>26</v>
      </c>
      <c r="L38" s="281" t="s">
        <v>27</v>
      </c>
      <c r="M38" s="274"/>
      <c r="N38" s="282"/>
      <c r="O38" s="67"/>
      <c r="P38" s="4"/>
      <c r="R38" s="275"/>
      <c r="S38" s="274"/>
      <c r="T38" s="274"/>
      <c r="U38" s="209"/>
      <c r="V38" s="209"/>
      <c r="X38" s="275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18-bit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37.879088000000003</v>
      </c>
      <c r="I40" s="10"/>
      <c r="J40" s="223">
        <f ca="1">H40/D40-1</f>
        <v>-1.7425125196308677E-3</v>
      </c>
      <c r="L40" s="74">
        <f ca="1">INDIRECT($B40&amp;"!"&amp;L$3&amp;"5")</f>
        <v>27.22274933333334</v>
      </c>
      <c r="M40" s="75">
        <f ca="1">INDIRECT($B40&amp;"!"&amp;M$3&amp;"5")</f>
        <v>27.726285266666668</v>
      </c>
      <c r="N40" s="76">
        <f ca="1">M40-L40</f>
        <v>0.50353593333332824</v>
      </c>
      <c r="O40" s="221"/>
      <c r="P40" s="223">
        <f ca="1">bdrate(D40:D43,L40:L43,H40:H43,M40:M43)</f>
        <v>-0.12097620424505606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54.599632</v>
      </c>
      <c r="I41" s="10"/>
      <c r="J41" s="223">
        <f ca="1">H41/D41-1</f>
        <v>-1.4984208207051708E-3</v>
      </c>
      <c r="L41" s="74">
        <f ca="1">INDIRECT($B41&amp;"!"&amp;L$3&amp;"6")</f>
        <v>30.713218200000004</v>
      </c>
      <c r="M41" s="75">
        <f ca="1">INDIRECT($B41&amp;"!"&amp;M$3&amp;"6")</f>
        <v>31.810125133333337</v>
      </c>
      <c r="N41" s="76">
        <f ca="1">M41-L41</f>
        <v>1.096906933333333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78.926456000000016</v>
      </c>
      <c r="I42" s="10"/>
      <c r="J42" s="223">
        <f ca="1">H42/D42-1</f>
        <v>-1.4465442097287839E-3</v>
      </c>
      <c r="L42" s="74">
        <f ca="1">INDIRECT($B42&amp;"!"&amp;L$3&amp;"7")</f>
        <v>35.10646113333334</v>
      </c>
      <c r="M42" s="75">
        <f ca="1">INDIRECT($B42&amp;"!"&amp;M$3&amp;"7")</f>
        <v>37.239861266666665</v>
      </c>
      <c r="N42" s="76">
        <f ca="1">M42-L42</f>
        <v>2.1334001333333248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112.01134399999999</v>
      </c>
      <c r="I43" s="10"/>
      <c r="J43" s="223">
        <f ca="1">H43/D43-1</f>
        <v>-1.1851165117269247E-3</v>
      </c>
      <c r="L43" s="74">
        <f ca="1">INDIRECT($B43&amp;"!"&amp;L$3&amp;"8")</f>
        <v>37.603516266666666</v>
      </c>
      <c r="M43" s="75">
        <f ca="1">INDIRECT($B43&amp;"!"&amp;M$3&amp;"8")</f>
        <v>40.659810666666665</v>
      </c>
      <c r="N43" s="76">
        <f ca="1">M43-L43</f>
        <v>3.0562943999999987</v>
      </c>
      <c r="O43" s="221"/>
      <c r="P43" s="226">
        <f ca="1">bdrate(L40:L43,D40:D43,M40:M43,H40:H43)</f>
        <v>5.4621891909060416E-2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37.879088000000003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7" t="s">
        <v>12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10"/>
      <c r="L48" s="280" t="str">
        <f>F48</f>
        <v>cinema_track</v>
      </c>
      <c r="M48" s="278"/>
      <c r="N48" s="279"/>
      <c r="O48" s="178"/>
      <c r="P48" s="210"/>
      <c r="U48" s="208"/>
      <c r="V48" s="208"/>
      <c r="X48" s="283"/>
      <c r="Y48" s="274"/>
      <c r="Z48" s="274"/>
    </row>
    <row r="49" spans="2:28" x14ac:dyDescent="0.25">
      <c r="B49" s="273" t="s">
        <v>24</v>
      </c>
      <c r="C49" s="274"/>
      <c r="D49" s="69" t="s">
        <v>25</v>
      </c>
      <c r="E49" s="221"/>
      <c r="F49" s="273" t="s">
        <v>24</v>
      </c>
      <c r="G49" s="274"/>
      <c r="H49" s="69" t="s">
        <v>25</v>
      </c>
      <c r="I49" s="10"/>
      <c r="J49" s="211" t="s">
        <v>26</v>
      </c>
      <c r="L49" s="281" t="s">
        <v>27</v>
      </c>
      <c r="M49" s="274"/>
      <c r="N49" s="282"/>
      <c r="O49" s="67"/>
      <c r="P49" s="4"/>
      <c r="R49" s="275"/>
      <c r="S49" s="274"/>
      <c r="T49" s="274"/>
      <c r="U49" s="209"/>
      <c r="V49" s="209"/>
      <c r="X49" s="275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18-bit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27.415224000000006</v>
      </c>
      <c r="I51" s="10"/>
      <c r="J51" s="223">
        <f ca="1">H51/D51-1</f>
        <v>-1.5322703298968898E-3</v>
      </c>
      <c r="L51" s="74">
        <f ca="1">INDIRECT($B51&amp;"!"&amp;L$3&amp;"5")</f>
        <v>30.713581809523816</v>
      </c>
      <c r="M51" s="75">
        <f ca="1">INDIRECT($B51&amp;"!"&amp;M$3&amp;"5")</f>
        <v>31.041586142857145</v>
      </c>
      <c r="N51" s="76">
        <f ca="1">M51-L51</f>
        <v>0.3280043333333289</v>
      </c>
      <c r="O51" s="221"/>
      <c r="P51" s="223">
        <f ca="1">bdrate(D51:D54,L51:L54,H51:H54,M51:M54)</f>
        <v>-0.14878773937968037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39.677111999999994</v>
      </c>
      <c r="I52" s="10"/>
      <c r="J52" s="223">
        <f ca="1">H52/D52-1</f>
        <v>-1.3762278832025743E-3</v>
      </c>
      <c r="L52" s="74">
        <f ca="1">INDIRECT($B52&amp;"!"&amp;L$3&amp;"6")</f>
        <v>33.293589285714276</v>
      </c>
      <c r="M52" s="75">
        <f ca="1">INDIRECT($B52&amp;"!"&amp;M$3&amp;"6")</f>
        <v>34.260933428571441</v>
      </c>
      <c r="N52" s="76">
        <f ca="1">M52-L52</f>
        <v>0.96734414285716497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59.477632</v>
      </c>
      <c r="I53" s="10"/>
      <c r="J53" s="223">
        <f ca="1">H53/D53-1</f>
        <v>-1.248522635282856E-3</v>
      </c>
      <c r="L53" s="74">
        <f ca="1">INDIRECT($B53&amp;"!"&amp;L$3&amp;"7")</f>
        <v>36.446848571428575</v>
      </c>
      <c r="M53" s="75">
        <f ca="1">INDIRECT($B53&amp;"!"&amp;M$3&amp;"7")</f>
        <v>38.469109333333336</v>
      </c>
      <c r="N53" s="76">
        <f ca="1">M53-L53</f>
        <v>2.0222607619047608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86.908087999999992</v>
      </c>
      <c r="I54" s="10"/>
      <c r="J54" s="223">
        <f ca="1">H54/D54-1</f>
        <v>-9.5981698643410329E-4</v>
      </c>
      <c r="L54" s="74">
        <f ca="1">INDIRECT($B54&amp;"!"&amp;L$3&amp;"8")</f>
        <v>39.467625952380949</v>
      </c>
      <c r="M54" s="75">
        <f ca="1">INDIRECT($B54&amp;"!"&amp;M$3&amp;"8")</f>
        <v>42.746960476190488</v>
      </c>
      <c r="N54" s="76">
        <f ca="1">M54-L54</f>
        <v>3.2793345238095384</v>
      </c>
      <c r="O54" s="221"/>
      <c r="P54" s="226">
        <f ca="1">bdrate(L51:L54,D51:D54,M51:M54,H51:H54)</f>
        <v>5.0759043069009024E-2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27.415224000000006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7" t="s">
        <v>13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10"/>
      <c r="L59" s="280" t="str">
        <f>F59</f>
        <v>cinema_semitrack</v>
      </c>
      <c r="M59" s="278"/>
      <c r="N59" s="279"/>
      <c r="O59" s="178"/>
      <c r="P59" s="210"/>
      <c r="U59" s="208"/>
      <c r="V59" s="208"/>
      <c r="X59" s="283"/>
      <c r="Y59" s="274"/>
      <c r="Z59" s="274"/>
    </row>
    <row r="60" spans="2:28" x14ac:dyDescent="0.25">
      <c r="B60" s="273" t="s">
        <v>24</v>
      </c>
      <c r="C60" s="274"/>
      <c r="D60" s="69" t="s">
        <v>25</v>
      </c>
      <c r="E60" s="221"/>
      <c r="F60" s="273" t="s">
        <v>24</v>
      </c>
      <c r="G60" s="274"/>
      <c r="H60" s="69" t="s">
        <v>25</v>
      </c>
      <c r="I60" s="10"/>
      <c r="J60" s="211" t="s">
        <v>26</v>
      </c>
      <c r="L60" s="281" t="s">
        <v>27</v>
      </c>
      <c r="M60" s="274"/>
      <c r="N60" s="282"/>
      <c r="O60" s="67"/>
      <c r="P60" s="4"/>
      <c r="R60" s="275"/>
      <c r="S60" s="274"/>
      <c r="T60" s="274"/>
      <c r="U60" s="209"/>
      <c r="V60" s="209"/>
      <c r="X60" s="275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18-bit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28.273496000000005</v>
      </c>
      <c r="I62" s="10"/>
      <c r="J62" s="223">
        <f ca="1">H62/D62-1</f>
        <v>-1.5309613555857249E-3</v>
      </c>
      <c r="L62" s="74">
        <f ca="1">INDIRECT($B62&amp;"!"&amp;L$3&amp;"5")</f>
        <v>30.541978380952383</v>
      </c>
      <c r="M62" s="75">
        <f ca="1">INDIRECT($B62&amp;"!"&amp;M$3&amp;"5")</f>
        <v>30.93851438095238</v>
      </c>
      <c r="N62" s="76">
        <f ca="1">M62-L62</f>
        <v>0.39653599999999756</v>
      </c>
      <c r="O62" s="221"/>
      <c r="P62" s="223">
        <f ca="1">bdrate(D62:D65,L62:L65,H62:H65,M62:M65)</f>
        <v>-0.15966864267343528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41.069816000000003</v>
      </c>
      <c r="I63" s="10"/>
      <c r="J63" s="223">
        <f ca="1">H63/D63-1</f>
        <v>-1.3777984403235966E-3</v>
      </c>
      <c r="L63" s="74">
        <f ca="1">INDIRECT($B63&amp;"!"&amp;L$3&amp;"6")</f>
        <v>33.228850857142866</v>
      </c>
      <c r="M63" s="75">
        <f ca="1">INDIRECT($B63&amp;"!"&amp;M$3&amp;"6")</f>
        <v>34.316538333333334</v>
      </c>
      <c r="N63" s="76">
        <f ca="1">M63-L63</f>
        <v>1.0876874761904674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61.792360000000002</v>
      </c>
      <c r="I64" s="10"/>
      <c r="J64" s="223">
        <f ca="1">H64/D64-1</f>
        <v>-1.174815372300686E-3</v>
      </c>
      <c r="L64" s="74">
        <f ca="1">INDIRECT($B64&amp;"!"&amp;L$3&amp;"7")</f>
        <v>36.326138</v>
      </c>
      <c r="M64" s="75">
        <f ca="1">INDIRECT($B64&amp;"!"&amp;M$3&amp;"7")</f>
        <v>38.46544466666667</v>
      </c>
      <c r="N64" s="76">
        <f ca="1">M64-L64</f>
        <v>2.1393066666666698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90.335440000000006</v>
      </c>
      <c r="I65" s="10"/>
      <c r="J65" s="223">
        <f ca="1">H65/D65-1</f>
        <v>-8.9939077666578715E-4</v>
      </c>
      <c r="L65" s="74">
        <f ca="1">INDIRECT($B65&amp;"!"&amp;L$3&amp;"8")</f>
        <v>39.080388285714292</v>
      </c>
      <c r="M65" s="75">
        <f ca="1">INDIRECT($B65&amp;"!"&amp;M$3&amp;"8")</f>
        <v>42.625868333333337</v>
      </c>
      <c r="N65" s="76">
        <f ca="1">M65-L65</f>
        <v>3.5454800476190442</v>
      </c>
      <c r="O65" s="221"/>
      <c r="P65" s="226">
        <f ca="1">bdrate(L62:L65,D62:D65,M62:M65,H62:H65)</f>
        <v>5.4851662181933269E-2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28.273496000000005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7" t="s">
        <v>14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10"/>
      <c r="L70" s="280" t="str">
        <f>F70</f>
        <v>breakdance_track</v>
      </c>
      <c r="M70" s="278"/>
      <c r="N70" s="279"/>
      <c r="O70" s="178"/>
      <c r="P70" s="210"/>
      <c r="U70" s="208"/>
      <c r="V70" s="208"/>
      <c r="X70" s="283"/>
      <c r="Y70" s="274"/>
      <c r="Z70" s="274"/>
    </row>
    <row r="71" spans="2:28" x14ac:dyDescent="0.25">
      <c r="B71" s="273" t="s">
        <v>24</v>
      </c>
      <c r="C71" s="274"/>
      <c r="D71" s="69" t="s">
        <v>25</v>
      </c>
      <c r="E71" s="221"/>
      <c r="F71" s="273" t="s">
        <v>24</v>
      </c>
      <c r="G71" s="274"/>
      <c r="H71" s="69" t="s">
        <v>25</v>
      </c>
      <c r="I71" s="10"/>
      <c r="J71" s="211" t="s">
        <v>26</v>
      </c>
      <c r="L71" s="281" t="s">
        <v>27</v>
      </c>
      <c r="M71" s="274"/>
      <c r="N71" s="282"/>
      <c r="O71" s="67"/>
      <c r="P71" s="4"/>
      <c r="R71" s="275"/>
      <c r="S71" s="274"/>
      <c r="T71" s="274"/>
      <c r="U71" s="209"/>
      <c r="V71" s="209"/>
      <c r="X71" s="275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18-bit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126.339968</v>
      </c>
      <c r="I73" s="10"/>
      <c r="J73" s="223">
        <f ca="1">H73/D73-1</f>
        <v>-1.9145170930360278E-3</v>
      </c>
      <c r="L73" s="74">
        <f ca="1">INDIRECT($B73&amp;"!"&amp;L$3&amp;"5")</f>
        <v>27.700256499999991</v>
      </c>
      <c r="M73" s="75">
        <f ca="1">INDIRECT($B73&amp;"!"&amp;M$3&amp;"5")</f>
        <v>27.998992281250004</v>
      </c>
      <c r="N73" s="76">
        <f ca="1">M73-L73</f>
        <v>0.29873578125001288</v>
      </c>
      <c r="O73" s="221"/>
      <c r="P73" s="223">
        <f ca="1">bdrate(D73:D76,L73:L76,H73:H76,M73:M76)</f>
        <v>-8.4143370363837233E-2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180.87333600000002</v>
      </c>
      <c r="I74" s="10"/>
      <c r="J74" s="223">
        <f ca="1">H74/D74-1</f>
        <v>-1.7985065984607029E-3</v>
      </c>
      <c r="L74" s="74">
        <f ca="1">INDIRECT($B74&amp;"!"&amp;L$3&amp;"6")</f>
        <v>32.126857718749996</v>
      </c>
      <c r="M74" s="75">
        <f ca="1">INDIRECT($B74&amp;"!"&amp;M$3&amp;"6")</f>
        <v>32.901157968749999</v>
      </c>
      <c r="N74" s="76">
        <f ca="1">M74-L74</f>
        <v>0.77430025000000313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255.82339200000004</v>
      </c>
      <c r="I75" s="10"/>
      <c r="J75" s="223">
        <f ca="1">H75/D75-1</f>
        <v>-1.7695548105763903E-3</v>
      </c>
      <c r="L75" s="74">
        <f ca="1">INDIRECT($B75&amp;"!"&amp;L$3&amp;"7")</f>
        <v>36.681857406249996</v>
      </c>
      <c r="M75" s="75">
        <f ca="1">INDIRECT($B75&amp;"!"&amp;M$3&amp;"7")</f>
        <v>38.409424031249983</v>
      </c>
      <c r="N75" s="76">
        <f ca="1">M75-L75</f>
        <v>1.7275666249999873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355.82745600000004</v>
      </c>
      <c r="I76" s="10"/>
      <c r="J76" s="223">
        <f ca="1">H76/D76-1</f>
        <v>-1.6983845842072354E-3</v>
      </c>
      <c r="L76" s="74">
        <f ca="1">INDIRECT($B76&amp;"!"&amp;L$3&amp;"8")</f>
        <v>39.778941062500003</v>
      </c>
      <c r="M76" s="75">
        <f ca="1">INDIRECT($B76&amp;"!"&amp;M$3&amp;"8")</f>
        <v>42.868932718749996</v>
      </c>
      <c r="N76" s="76">
        <f ca="1">M76-L76</f>
        <v>3.0899916562499925</v>
      </c>
      <c r="O76" s="221"/>
      <c r="P76" s="226">
        <f ca="1">bdrate(L73:L76,D73:D76,M73:M76,H73:H76)</f>
        <v>4.3365837773329918E-2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126.339968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77" t="s">
        <v>15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10"/>
      <c r="L81" s="280" t="str">
        <f>F81</f>
        <v>breakdance_semitrack</v>
      </c>
      <c r="M81" s="278"/>
      <c r="N81" s="279"/>
      <c r="O81" s="178"/>
      <c r="P81" s="210"/>
      <c r="U81" s="208"/>
      <c r="V81" s="208"/>
      <c r="X81" s="283"/>
      <c r="Y81" s="274"/>
      <c r="Z81" s="274"/>
    </row>
    <row r="82" spans="2:28" x14ac:dyDescent="0.25">
      <c r="B82" s="273" t="s">
        <v>24</v>
      </c>
      <c r="C82" s="274"/>
      <c r="D82" s="69" t="s">
        <v>25</v>
      </c>
      <c r="E82" s="221"/>
      <c r="F82" s="273" t="s">
        <v>24</v>
      </c>
      <c r="G82" s="274"/>
      <c r="H82" s="69" t="s">
        <v>25</v>
      </c>
      <c r="I82" s="10"/>
      <c r="J82" s="211" t="s">
        <v>26</v>
      </c>
      <c r="L82" s="281" t="s">
        <v>27</v>
      </c>
      <c r="M82" s="274"/>
      <c r="N82" s="282"/>
      <c r="O82" s="67"/>
      <c r="P82" s="4"/>
      <c r="R82" s="275"/>
      <c r="S82" s="274"/>
      <c r="T82" s="274"/>
      <c r="U82" s="209"/>
      <c r="V82" s="209"/>
      <c r="X82" s="275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18-bit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132.225224</v>
      </c>
      <c r="I84" s="10"/>
      <c r="J84" s="223">
        <f ca="1">H84/D84-1</f>
        <v>-1.8801534148180643E-3</v>
      </c>
      <c r="L84" s="74">
        <f ca="1">INDIRECT($B84&amp;"!"&amp;L$3&amp;"5")</f>
        <v>27.568217999999995</v>
      </c>
      <c r="M84" s="75">
        <f ca="1">INDIRECT($B84&amp;"!"&amp;M$3&amp;"5")</f>
        <v>27.857606593750006</v>
      </c>
      <c r="N84" s="76">
        <f ca="1">M84-L84</f>
        <v>0.28938859375001158</v>
      </c>
      <c r="O84" s="221"/>
      <c r="P84" s="223">
        <f ca="1">bdrate(D84:D87,L84:L87,H84:H87,M84:M87)</f>
        <v>-8.2745621954124826E-2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189.44512</v>
      </c>
      <c r="I85" s="10"/>
      <c r="J85" s="223">
        <f ca="1">H85/D85-1</f>
        <v>-1.7489997736289675E-3</v>
      </c>
      <c r="L85" s="74">
        <f ca="1">INDIRECT($B85&amp;"!"&amp;L$3&amp;"6")</f>
        <v>32.084753374999998</v>
      </c>
      <c r="M85" s="75">
        <f ca="1">INDIRECT($B85&amp;"!"&amp;M$3&amp;"6")</f>
        <v>32.835196406249999</v>
      </c>
      <c r="N85" s="76">
        <f ca="1">M85-L85</f>
        <v>0.75044303125000056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267.781296</v>
      </c>
      <c r="I86" s="10"/>
      <c r="J86" s="223">
        <f ca="1">H86/D86-1</f>
        <v>-1.7232102099936641E-3</v>
      </c>
      <c r="L86" s="74">
        <f ca="1">INDIRECT($B86&amp;"!"&amp;L$3&amp;"7")</f>
        <v>36.447411687500001</v>
      </c>
      <c r="M86" s="75">
        <f ca="1">INDIRECT($B86&amp;"!"&amp;M$3&amp;"7")</f>
        <v>38.128147812500004</v>
      </c>
      <c r="N86" s="76">
        <f ca="1">M86-L86</f>
        <v>1.6807361250000028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371.91108000000003</v>
      </c>
      <c r="I87" s="10"/>
      <c r="J87" s="223">
        <f ca="1">H87/D87-1</f>
        <v>-1.6634545471956308E-3</v>
      </c>
      <c r="L87" s="74">
        <f ca="1">INDIRECT($B87&amp;"!"&amp;L$3&amp;"8")</f>
        <v>39.2270126875</v>
      </c>
      <c r="M87" s="75">
        <f ca="1">INDIRECT($B87&amp;"!"&amp;M$3&amp;"8")</f>
        <v>42.105701593750005</v>
      </c>
      <c r="N87" s="76">
        <f ca="1">M87-L87</f>
        <v>2.8786889062500052</v>
      </c>
      <c r="O87" s="221"/>
      <c r="P87" s="226">
        <f ca="1">bdrate(L84:L87,D84:D87,M84:M87,H84:H87)</f>
        <v>4.1871292178804032E-2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132.225224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7" t="s">
        <v>16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10"/>
      <c r="L92" s="280" t="str">
        <f>F92</f>
        <v>bartender_track</v>
      </c>
      <c r="M92" s="278"/>
      <c r="N92" s="279"/>
      <c r="O92" s="178"/>
      <c r="P92" s="210"/>
      <c r="U92" s="208"/>
      <c r="V92" s="208"/>
      <c r="X92" s="283"/>
      <c r="Y92" s="274"/>
      <c r="Z92" s="274"/>
    </row>
    <row r="93" spans="2:28" x14ac:dyDescent="0.25">
      <c r="B93" s="273" t="s">
        <v>24</v>
      </c>
      <c r="C93" s="274"/>
      <c r="D93" s="69" t="s">
        <v>25</v>
      </c>
      <c r="E93" s="221"/>
      <c r="F93" s="273" t="s">
        <v>24</v>
      </c>
      <c r="G93" s="274"/>
      <c r="H93" s="69" t="s">
        <v>25</v>
      </c>
      <c r="I93" s="10"/>
      <c r="J93" s="211" t="s">
        <v>26</v>
      </c>
      <c r="L93" s="281" t="s">
        <v>27</v>
      </c>
      <c r="M93" s="274"/>
      <c r="N93" s="282"/>
      <c r="O93" s="67"/>
      <c r="P93" s="4"/>
      <c r="R93" s="275"/>
      <c r="S93" s="274"/>
      <c r="T93" s="274"/>
      <c r="U93" s="209"/>
      <c r="V93" s="209"/>
      <c r="X93" s="275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18-bit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37.901415999999998</v>
      </c>
      <c r="I95" s="10"/>
      <c r="J95" s="223">
        <f ca="1">H95/D95-1</f>
        <v>-1.2414710789309114E-3</v>
      </c>
      <c r="L95" s="74">
        <f ca="1">INDIRECT($B95&amp;"!"&amp;L$3&amp;"5")</f>
        <v>31.755635095238102</v>
      </c>
      <c r="M95" s="75">
        <f ca="1">INDIRECT($B95&amp;"!"&amp;M$3&amp;"5")</f>
        <v>31.83454728571429</v>
      </c>
      <c r="N95" s="76">
        <f ca="1">M95-L95</f>
        <v>7.8912190476188471E-2</v>
      </c>
      <c r="O95" s="221"/>
      <c r="P95" s="223">
        <f ca="1">bdrate(D95:D98,L95:L98,H95:H98,M95:M98)</f>
        <v>-0.14075844106579938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56.021295999999992</v>
      </c>
      <c r="I96" s="10"/>
      <c r="J96" s="223">
        <f ca="1">H96/D96-1</f>
        <v>-1.0722978685709927E-3</v>
      </c>
      <c r="L96" s="74">
        <f ca="1">INDIRECT($B96&amp;"!"&amp;L$3&amp;"6")</f>
        <v>34.329895857142851</v>
      </c>
      <c r="M96" s="75">
        <f ca="1">INDIRECT($B96&amp;"!"&amp;M$3&amp;"6")</f>
        <v>35.27587476190476</v>
      </c>
      <c r="N96" s="76">
        <f ca="1">M96-L96</f>
        <v>0.94597890476190827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83.816504000000023</v>
      </c>
      <c r="I97" s="10"/>
      <c r="J97" s="223">
        <f ca="1">H97/D97-1</f>
        <v>-9.88230955028091E-4</v>
      </c>
      <c r="L97" s="74">
        <f ca="1">INDIRECT($B97&amp;"!"&amp;L$3&amp;"7")</f>
        <v>37.467606095238089</v>
      </c>
      <c r="M97" s="75">
        <f ca="1">INDIRECT($B97&amp;"!"&amp;M$3&amp;"7")</f>
        <v>39.517807285714284</v>
      </c>
      <c r="N97" s="76">
        <f ca="1">M97-L97</f>
        <v>2.0502011904761943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121.29911199999999</v>
      </c>
      <c r="I98" s="10"/>
      <c r="J98" s="223">
        <f ca="1">H98/D98-1</f>
        <v>-7.5340285087066583E-4</v>
      </c>
      <c r="L98" s="74">
        <f ca="1">INDIRECT($B98&amp;"!"&amp;L$3&amp;"8")</f>
        <v>39.933718476190471</v>
      </c>
      <c r="M98" s="75">
        <f ca="1">INDIRECT($B98&amp;"!"&amp;M$3&amp;"8")</f>
        <v>43.540603666666669</v>
      </c>
      <c r="N98" s="76">
        <f ca="1">M98-L98</f>
        <v>3.6068851904761985</v>
      </c>
      <c r="O98" s="221"/>
      <c r="P98" s="226">
        <f ca="1">bdrate(L95:L98,D95:D98,M95:M98,H95:H98)</f>
        <v>4.9866956200238732E-2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37.901415999999998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7" t="s">
        <v>17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10"/>
      <c r="L103" s="280" t="str">
        <f>F103</f>
        <v>bartender_semitrack</v>
      </c>
      <c r="M103" s="278"/>
      <c r="N103" s="279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3" t="s">
        <v>24</v>
      </c>
      <c r="C104" s="274"/>
      <c r="D104" s="69" t="s">
        <v>25</v>
      </c>
      <c r="E104" s="221"/>
      <c r="F104" s="273" t="s">
        <v>24</v>
      </c>
      <c r="G104" s="274"/>
      <c r="H104" s="69" t="s">
        <v>25</v>
      </c>
      <c r="I104" s="10"/>
      <c r="J104" s="211" t="s">
        <v>26</v>
      </c>
      <c r="L104" s="281" t="s">
        <v>27</v>
      </c>
      <c r="M104" s="274"/>
      <c r="N104" s="282"/>
      <c r="O104" s="67"/>
      <c r="P104" s="4"/>
      <c r="R104" s="275"/>
      <c r="S104" s="274"/>
      <c r="T104" s="274"/>
      <c r="U104" s="209"/>
      <c r="V104" s="209"/>
      <c r="X104" s="275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18-bit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39.075911999999988</v>
      </c>
      <c r="I106" s="10"/>
      <c r="J106" s="223">
        <f ca="1">H106/D106-1</f>
        <v>-1.207673408794574E-3</v>
      </c>
      <c r="L106" s="74">
        <f ca="1">INDIRECT($B106&amp;"!"&amp;L$3&amp;"5")</f>
        <v>31.51035833333334</v>
      </c>
      <c r="M106" s="75">
        <f ca="1">INDIRECT($B106&amp;"!"&amp;M$3&amp;"5")</f>
        <v>31.55716547619047</v>
      </c>
      <c r="N106" s="76">
        <f ca="1">M106-L106</f>
        <v>4.6807142857129946E-2</v>
      </c>
      <c r="O106" s="221"/>
      <c r="P106" s="223">
        <f ca="1">bdrate(D106:D109,L106:L109,H106:H109,M106:M109)</f>
        <v>-0.1328913391781481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57.882920000000006</v>
      </c>
      <c r="I107" s="10"/>
      <c r="J107" s="223">
        <f ca="1">H107/D107-1</f>
        <v>-1.033019198113716E-3</v>
      </c>
      <c r="L107" s="74">
        <f ca="1">INDIRECT($B107&amp;"!"&amp;L$3&amp;"6")</f>
        <v>34.292316666666672</v>
      </c>
      <c r="M107" s="75">
        <f ca="1">INDIRECT($B107&amp;"!"&amp;M$3&amp;"6")</f>
        <v>35.149637857142864</v>
      </c>
      <c r="N107" s="76">
        <f ca="1">M107-L107</f>
        <v>0.85732119047619193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86.784999999999982</v>
      </c>
      <c r="I108" s="10"/>
      <c r="J108" s="223">
        <f ca="1">H108/D108-1</f>
        <v>-9.9576956788982596E-4</v>
      </c>
      <c r="L108" s="74">
        <f ca="1">INDIRECT($B108&amp;"!"&amp;L$3&amp;"7")</f>
        <v>37.348537952380951</v>
      </c>
      <c r="M108" s="75">
        <f ca="1">INDIRECT($B108&amp;"!"&amp;M$3&amp;"7")</f>
        <v>39.309118095238091</v>
      </c>
      <c r="N108" s="76">
        <f ca="1">M108-L108</f>
        <v>1.9605801428571397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125.58133600000001</v>
      </c>
      <c r="I109" s="10"/>
      <c r="J109" s="223">
        <f ca="1">H109/D109-1</f>
        <v>-7.498036531650154E-4</v>
      </c>
      <c r="L109" s="74">
        <f ca="1">INDIRECT($B109&amp;"!"&amp;L$3&amp;"8")</f>
        <v>40.034859047619051</v>
      </c>
      <c r="M109" s="75">
        <f ca="1">INDIRECT($B109&amp;"!"&amp;M$3&amp;"8")</f>
        <v>43.20269857142857</v>
      </c>
      <c r="N109" s="76">
        <f ca="1">M109-L109</f>
        <v>3.1678395238095192</v>
      </c>
      <c r="O109" s="221"/>
      <c r="P109" s="226">
        <f ca="1">bdrate(L106:L109,D106:D109,M106:M109,H106:H109)</f>
        <v>4.6062339883012449E-2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39.075911999999988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5"/>
    </row>
    <row r="116" spans="28:28" ht="16.5" customHeight="1" x14ac:dyDescent="0.25">
      <c r="AB116" s="225"/>
    </row>
    <row r="118" spans="28:28" ht="16.5" customHeight="1" x14ac:dyDescent="0.25"/>
    <row r="119" spans="28:28" ht="16.5" customHeight="1" x14ac:dyDescent="0.25"/>
    <row r="123" spans="28:28" x14ac:dyDescent="0.25">
      <c r="AB123" s="225"/>
    </row>
    <row r="126" spans="28:28" ht="16.5" customHeight="1" x14ac:dyDescent="0.25">
      <c r="AB126" s="225"/>
    </row>
    <row r="128" spans="28:28" ht="16.5" customHeight="1" x14ac:dyDescent="0.25"/>
    <row r="129" spans="28:28" ht="16.5" customHeight="1" x14ac:dyDescent="0.25"/>
    <row r="133" spans="28:28" x14ac:dyDescent="0.25">
      <c r="AB133" s="225"/>
    </row>
    <row r="136" spans="28:28" ht="16.5" customHeight="1" x14ac:dyDescent="0.25">
      <c r="AB136" s="225"/>
    </row>
    <row r="138" spans="28:28" ht="16.5" customHeight="1" x14ac:dyDescent="0.25"/>
    <row r="139" spans="28:28" ht="16.5" customHeight="1" x14ac:dyDescent="0.25"/>
    <row r="143" spans="28:28" x14ac:dyDescent="0.25">
      <c r="AB143" s="225"/>
    </row>
    <row r="146" spans="28:28" ht="16.5" customHeight="1" x14ac:dyDescent="0.25">
      <c r="AB146" s="225"/>
    </row>
    <row r="148" spans="28:28" ht="16.5" customHeight="1" x14ac:dyDescent="0.25"/>
    <row r="149" spans="28:28" ht="16.5" customHeight="1" x14ac:dyDescent="0.25"/>
    <row r="153" spans="28:28" x14ac:dyDescent="0.25">
      <c r="AB153" s="225"/>
    </row>
    <row r="156" spans="28:28" ht="16.5" customHeight="1" x14ac:dyDescent="0.25">
      <c r="AB156" s="225"/>
    </row>
    <row r="158" spans="28:28" ht="16.5" customHeight="1" x14ac:dyDescent="0.25"/>
    <row r="159" spans="28:28" ht="16.5" customHeight="1" x14ac:dyDescent="0.25"/>
    <row r="163" spans="28:28" x14ac:dyDescent="0.25">
      <c r="AB163" s="225"/>
    </row>
    <row r="166" spans="28:28" ht="16.5" customHeight="1" x14ac:dyDescent="0.25">
      <c r="AB166" s="225"/>
    </row>
    <row r="168" spans="28:28" ht="16.5" customHeight="1" x14ac:dyDescent="0.25"/>
    <row r="169" spans="28:28" ht="16.5" customHeight="1" x14ac:dyDescent="0.25"/>
    <row r="173" spans="28:28" x14ac:dyDescent="0.25">
      <c r="AB173" s="225"/>
    </row>
    <row r="176" spans="28:28" ht="16.5" customHeight="1" x14ac:dyDescent="0.25">
      <c r="AB176" s="225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1"/>
      <c r="E183" s="221"/>
      <c r="F183" s="221"/>
      <c r="G183" s="221"/>
      <c r="H183" s="10"/>
      <c r="I183" s="10"/>
      <c r="J183" s="10"/>
      <c r="L183" s="38"/>
      <c r="M183" s="178"/>
      <c r="N183" s="221"/>
      <c r="O183" s="221"/>
      <c r="P183" s="221"/>
      <c r="Q183" s="221"/>
      <c r="R183" s="10"/>
      <c r="S183" s="10"/>
      <c r="T183" s="10"/>
      <c r="U183" s="10"/>
      <c r="V183" s="224"/>
      <c r="X183" s="7"/>
      <c r="Y183" s="7"/>
      <c r="Z183" s="64"/>
      <c r="AB183" s="225"/>
    </row>
    <row r="184" spans="2:28" x14ac:dyDescent="0.25">
      <c r="B184" s="38"/>
      <c r="C184" s="178"/>
      <c r="D184" s="221"/>
      <c r="E184" s="221"/>
      <c r="F184" s="221"/>
      <c r="G184" s="221"/>
      <c r="H184" s="10"/>
      <c r="I184" s="10"/>
      <c r="J184" s="10"/>
      <c r="L184" s="38"/>
      <c r="M184" s="178"/>
      <c r="N184" s="221"/>
      <c r="O184" s="221"/>
      <c r="P184" s="221"/>
      <c r="Q184" s="221"/>
      <c r="R184" s="10"/>
      <c r="S184" s="10"/>
      <c r="T184" s="10"/>
      <c r="U184" s="10"/>
      <c r="V184" s="224"/>
      <c r="X184" s="7"/>
      <c r="Y184" s="7"/>
      <c r="Z184" s="64"/>
    </row>
    <row r="185" spans="2:28" x14ac:dyDescent="0.25">
      <c r="B185" s="38"/>
      <c r="C185" s="178"/>
      <c r="D185" s="221"/>
      <c r="E185" s="221"/>
      <c r="F185" s="221"/>
      <c r="G185" s="221"/>
      <c r="H185" s="10"/>
      <c r="I185" s="10"/>
      <c r="J185" s="10"/>
      <c r="L185" s="38"/>
      <c r="M185" s="178"/>
      <c r="N185" s="221"/>
      <c r="O185" s="221"/>
      <c r="P185" s="221"/>
      <c r="Q185" s="221"/>
      <c r="R185" s="10"/>
      <c r="S185" s="10"/>
      <c r="T185" s="10"/>
      <c r="U185" s="10"/>
      <c r="V185" s="224"/>
      <c r="X185" s="7"/>
      <c r="Y185" s="7"/>
      <c r="Z185" s="64"/>
    </row>
    <row r="186" spans="2:28" ht="16.5" customHeight="1" x14ac:dyDescent="0.25">
      <c r="B186" s="38"/>
      <c r="C186" s="178"/>
      <c r="D186" s="221"/>
      <c r="E186" s="221"/>
      <c r="F186" s="221"/>
      <c r="G186" s="221"/>
      <c r="H186" s="10"/>
      <c r="I186" s="10"/>
      <c r="J186" s="10"/>
      <c r="L186" s="38"/>
      <c r="M186" s="178"/>
      <c r="N186" s="221"/>
      <c r="O186" s="221"/>
      <c r="P186" s="221"/>
      <c r="Q186" s="221"/>
      <c r="R186" s="10"/>
      <c r="S186" s="10"/>
      <c r="T186" s="10"/>
      <c r="U186" s="10"/>
      <c r="V186" s="224"/>
      <c r="X186" s="7"/>
      <c r="Y186" s="7"/>
      <c r="Z186" s="64"/>
      <c r="AB186" s="225"/>
    </row>
    <row r="187" spans="2:28" x14ac:dyDescent="0.25">
      <c r="B187" s="38"/>
      <c r="C187" s="178"/>
      <c r="D187" s="221"/>
      <c r="E187" s="221"/>
      <c r="F187" s="221"/>
      <c r="G187" s="221"/>
      <c r="H187" s="10"/>
      <c r="I187" s="10"/>
      <c r="J187" s="10"/>
      <c r="L187" s="38"/>
      <c r="M187" s="178"/>
      <c r="N187" s="221"/>
      <c r="O187" s="221"/>
      <c r="P187" s="221"/>
      <c r="Q187" s="221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1"/>
      <c r="E188" s="221"/>
      <c r="F188" s="221"/>
      <c r="G188" s="221"/>
      <c r="H188" s="10"/>
      <c r="I188" s="10"/>
      <c r="J188" s="10"/>
      <c r="L188" s="38"/>
      <c r="M188" s="178"/>
      <c r="N188" s="221"/>
      <c r="O188" s="221"/>
      <c r="P188" s="221"/>
      <c r="Q188" s="221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6" t="str">
        <f>'Summary (auto)'!C3</f>
        <v>15-bit</v>
      </c>
      <c r="C2" s="274"/>
      <c r="D2" s="274"/>
      <c r="E2" s="198"/>
      <c r="F2" s="276" t="str">
        <f>'Summary (auto)'!C4</f>
        <v>18-bit</v>
      </c>
      <c r="G2" s="274"/>
      <c r="H2" s="274"/>
      <c r="I2" s="208"/>
      <c r="J2" s="209" t="s">
        <v>19</v>
      </c>
      <c r="K2" s="208"/>
      <c r="L2" s="275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36</v>
      </c>
      <c r="M3" s="85" t="s">
        <v>37</v>
      </c>
      <c r="N3" s="208"/>
      <c r="O3" s="174"/>
      <c r="P3" s="208"/>
      <c r="U3" s="173"/>
      <c r="W3" s="173"/>
    </row>
    <row r="4" spans="1:32" x14ac:dyDescent="0.25">
      <c r="B4" s="277" t="s">
        <v>8</v>
      </c>
      <c r="C4" s="278"/>
      <c r="D4" s="279"/>
      <c r="E4" s="3"/>
      <c r="F4" s="277" t="str">
        <f>B4</f>
        <v>fruit</v>
      </c>
      <c r="G4" s="278"/>
      <c r="H4" s="279"/>
      <c r="I4" s="3"/>
      <c r="J4" s="210"/>
      <c r="L4" s="280" t="str">
        <f>F4</f>
        <v>fruit</v>
      </c>
      <c r="M4" s="278"/>
      <c r="N4" s="279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3" t="s">
        <v>24</v>
      </c>
      <c r="C5" s="274"/>
      <c r="D5" s="69" t="s">
        <v>25</v>
      </c>
      <c r="E5" s="221"/>
      <c r="F5" s="273" t="s">
        <v>24</v>
      </c>
      <c r="G5" s="274"/>
      <c r="H5" s="69" t="s">
        <v>25</v>
      </c>
      <c r="I5" s="10"/>
      <c r="J5" s="211" t="s">
        <v>26</v>
      </c>
      <c r="L5" s="281" t="s">
        <v>38</v>
      </c>
      <c r="M5" s="274"/>
      <c r="N5" s="282"/>
      <c r="O5" s="67"/>
      <c r="P5" s="4"/>
      <c r="Q5" s="67"/>
      <c r="R5" s="275"/>
      <c r="S5" s="274"/>
      <c r="T5" s="274"/>
      <c r="U5" s="209"/>
      <c r="V5" s="209"/>
      <c r="X5" s="275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18-bit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3.8008320000000002</v>
      </c>
      <c r="I7" s="10"/>
      <c r="J7" s="223">
        <f ca="1">H7/D7-1</f>
        <v>-1.2486913966422986E-3</v>
      </c>
      <c r="L7" s="74">
        <f ca="1">INDIRECT($B7&amp;"!"&amp;L$3&amp;"5")</f>
        <v>47.254513624999994</v>
      </c>
      <c r="M7" s="75">
        <f ca="1">INDIRECT($B7&amp;"!"&amp;M$3&amp;"5")</f>
        <v>48.649522083333324</v>
      </c>
      <c r="N7" s="76">
        <f ca="1">M7-L7</f>
        <v>1.3950084583333293</v>
      </c>
      <c r="O7" s="221"/>
      <c r="P7" s="223">
        <f ca="1">bdrate(D7:D10,L7:L10,H7:H10,M7:M10)</f>
        <v>-0.20259578963482239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4.810416</v>
      </c>
      <c r="I8" s="10"/>
      <c r="J8" s="223">
        <f ca="1">H8/D8-1</f>
        <v>-1.2208551966074177E-3</v>
      </c>
      <c r="L8" s="74">
        <f ca="1">INDIRECT($B8&amp;"!"&amp;L$3&amp;"6")</f>
        <v>50.435263208333339</v>
      </c>
      <c r="M8" s="75">
        <f ca="1">INDIRECT($B8&amp;"!"&amp;M$3&amp;"6")</f>
        <v>52.228975374999997</v>
      </c>
      <c r="N8" s="76">
        <f ca="1">M8-L8</f>
        <v>1.7937121666666584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6.1616879999999989</v>
      </c>
      <c r="I9" s="10"/>
      <c r="J9" s="223">
        <f ca="1">H9/D9-1</f>
        <v>-1.6461844167260375E-3</v>
      </c>
      <c r="L9" s="74">
        <f ca="1">INDIRECT($B9&amp;"!"&amp;L$3&amp;"7")</f>
        <v>51.732762416666652</v>
      </c>
      <c r="M9" s="75">
        <f ca="1">INDIRECT($B9&amp;"!"&amp;M$3&amp;"7")</f>
        <v>53.995118416666656</v>
      </c>
      <c r="N9" s="76">
        <f ca="1">M9-L9</f>
        <v>2.262356000000004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8.6073920000000008</v>
      </c>
      <c r="I10" s="10"/>
      <c r="J10" s="223">
        <f ca="1">H10/D10-1</f>
        <v>-1.8350462286924607E-3</v>
      </c>
      <c r="L10" s="74">
        <f ca="1">INDIRECT($B10&amp;"!"&amp;L$3&amp;"8")</f>
        <v>53.154724874999999</v>
      </c>
      <c r="M10" s="75">
        <f ca="1">INDIRECT($B10&amp;"!"&amp;M$3&amp;"8")</f>
        <v>55.90598275</v>
      </c>
      <c r="N10" s="76">
        <f ca="1">M10-L10</f>
        <v>2.7512578750000003</v>
      </c>
      <c r="O10" s="221"/>
      <c r="P10" s="226">
        <f ca="1">bdrate(L7:L10,D7:D10,M7:M10,H7:H10)</f>
        <v>4.2833778588630134E-2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3.8008320000000002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7" t="s">
        <v>9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10"/>
      <c r="L15" s="280" t="str">
        <f>F15</f>
        <v>breakfast</v>
      </c>
      <c r="M15" s="278"/>
      <c r="N15" s="279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3" t="s">
        <v>24</v>
      </c>
      <c r="C16" s="274"/>
      <c r="D16" s="69" t="s">
        <v>25</v>
      </c>
      <c r="E16" s="221"/>
      <c r="F16" s="273" t="s">
        <v>24</v>
      </c>
      <c r="G16" s="274"/>
      <c r="H16" s="69" t="s">
        <v>25</v>
      </c>
      <c r="I16" s="10"/>
      <c r="J16" s="211" t="s">
        <v>26</v>
      </c>
      <c r="L16" s="281" t="s">
        <v>38</v>
      </c>
      <c r="M16" s="274"/>
      <c r="N16" s="282"/>
      <c r="O16" s="67"/>
      <c r="P16" s="4"/>
      <c r="Q16" s="67"/>
      <c r="R16" s="275"/>
      <c r="S16" s="274"/>
      <c r="T16" s="274"/>
      <c r="U16" s="209"/>
      <c r="V16" s="209"/>
      <c r="X16" s="275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18-bit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29.711103999999999</v>
      </c>
      <c r="I18" s="10"/>
      <c r="J18" s="223">
        <f ca="1">H18/D18-1</f>
        <v>-1.3533495333728496E-3</v>
      </c>
      <c r="L18" s="74">
        <f ca="1">INDIRECT($B18&amp;"!"&amp;L$3&amp;"5")</f>
        <v>38.896995266666664</v>
      </c>
      <c r="M18" s="75">
        <f ca="1">INDIRECT($B18&amp;"!"&amp;M$3&amp;"5")</f>
        <v>41.123993266666666</v>
      </c>
      <c r="N18" s="76">
        <f ca="1">M18-L18</f>
        <v>2.2269980000000018</v>
      </c>
      <c r="O18" s="221"/>
      <c r="P18" s="223">
        <f ca="1">bdrate(D18:D21,L18:L21,H18:H21,M18:M21)</f>
        <v>-0.34955291026725466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39.556479999999993</v>
      </c>
      <c r="I19" s="10"/>
      <c r="J19" s="223">
        <f ca="1">H19/D19-1</f>
        <v>-1.4907282839743408E-3</v>
      </c>
      <c r="L19" s="74">
        <f ca="1">INDIRECT($B19&amp;"!"&amp;L$3&amp;"6")</f>
        <v>41.334714466666675</v>
      </c>
      <c r="M19" s="75">
        <f ca="1">INDIRECT($B19&amp;"!"&amp;M$3&amp;"6")</f>
        <v>43.845234933333337</v>
      </c>
      <c r="N19" s="76">
        <f ca="1">M19-L19</f>
        <v>2.5105204666666623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53.586264</v>
      </c>
      <c r="I20" s="10"/>
      <c r="J20" s="223">
        <f ca="1">H20/D20-1</f>
        <v>-1.6988882632589242E-3</v>
      </c>
      <c r="L20" s="74">
        <f ca="1">INDIRECT($B20&amp;"!"&amp;L$3&amp;"7")</f>
        <v>42.532670000000003</v>
      </c>
      <c r="M20" s="75">
        <f ca="1">INDIRECT($B20&amp;"!"&amp;M$3&amp;"7")</f>
        <v>45.26355246666666</v>
      </c>
      <c r="N20" s="76">
        <f ca="1">M20-L20</f>
        <v>2.7308824666666567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74.999960000000002</v>
      </c>
      <c r="I21" s="10"/>
      <c r="J21" s="223">
        <f ca="1">H21/D21-1</f>
        <v>-1.7029093959983754E-3</v>
      </c>
      <c r="L21" s="74">
        <f ca="1">INDIRECT($B21&amp;"!"&amp;L$3&amp;"8")</f>
        <v>43.189662066666671</v>
      </c>
      <c r="M21" s="75">
        <f ca="1">INDIRECT($B21&amp;"!"&amp;M$3&amp;"8")</f>
        <v>46.115974399999999</v>
      </c>
      <c r="N21" s="76">
        <f ca="1">M21-L21</f>
        <v>2.9263123333333283</v>
      </c>
      <c r="O21" s="221"/>
      <c r="P21" s="226">
        <f ca="1">bdrate(L18:L21,D18:D21,M18:M21,H18:H21)</f>
        <v>6.3742798198043182E-2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29.711103999999999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7" t="s">
        <v>10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10"/>
      <c r="L26" s="280" t="str">
        <f>F26</f>
        <v>breakfast_track</v>
      </c>
      <c r="M26" s="278"/>
      <c r="N26" s="279"/>
      <c r="O26" s="178"/>
      <c r="P26" s="210"/>
      <c r="U26" s="208"/>
      <c r="V26" s="208"/>
      <c r="X26" s="283"/>
      <c r="Y26" s="274"/>
      <c r="Z26" s="274"/>
    </row>
    <row r="27" spans="2:28" x14ac:dyDescent="0.25">
      <c r="B27" s="273" t="s">
        <v>24</v>
      </c>
      <c r="C27" s="274"/>
      <c r="D27" s="69" t="s">
        <v>25</v>
      </c>
      <c r="E27" s="221"/>
      <c r="F27" s="273" t="s">
        <v>24</v>
      </c>
      <c r="G27" s="274"/>
      <c r="H27" s="69" t="s">
        <v>25</v>
      </c>
      <c r="I27" s="10"/>
      <c r="J27" s="211" t="s">
        <v>26</v>
      </c>
      <c r="L27" s="281" t="s">
        <v>38</v>
      </c>
      <c r="M27" s="274"/>
      <c r="N27" s="282"/>
      <c r="O27" s="67"/>
      <c r="P27" s="4"/>
      <c r="R27" s="275"/>
      <c r="S27" s="274"/>
      <c r="T27" s="274"/>
      <c r="U27" s="209"/>
      <c r="V27" s="209"/>
      <c r="X27" s="275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18-bit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36.970544000000004</v>
      </c>
      <c r="I29" s="10"/>
      <c r="J29" s="223">
        <f ca="1">H29/D29-1</f>
        <v>-1.6992195600780136E-3</v>
      </c>
      <c r="L29" s="74">
        <f ca="1">INDIRECT($B29&amp;"!"&amp;L$3&amp;"5")</f>
        <v>32.467099999999995</v>
      </c>
      <c r="M29" s="75">
        <f ca="1">INDIRECT($B29&amp;"!"&amp;M$3&amp;"5")</f>
        <v>33.756665066666663</v>
      </c>
      <c r="N29" s="76">
        <f ca="1">M29-L29</f>
        <v>1.2895650666666683</v>
      </c>
      <c r="O29" s="221"/>
      <c r="P29" s="223">
        <f ca="1">bdrate(D29:D32,L29:L32,H29:H32,M29:M32)</f>
        <v>-0.1513146593921354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53.164592000000006</v>
      </c>
      <c r="I30" s="10"/>
      <c r="J30" s="223">
        <f ca="1">H30/D30-1</f>
        <v>-1.4802959269624161E-3</v>
      </c>
      <c r="L30" s="74">
        <f ca="1">INDIRECT($B30&amp;"!"&amp;L$3&amp;"6")</f>
        <v>35.240454933333332</v>
      </c>
      <c r="M30" s="75">
        <f ca="1">INDIRECT($B30&amp;"!"&amp;M$3&amp;"6")</f>
        <v>36.643142933333337</v>
      </c>
      <c r="N30" s="76">
        <f ca="1">M30-L30</f>
        <v>1.4026880000000048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76.662967999999992</v>
      </c>
      <c r="I31" s="10"/>
      <c r="J31" s="223">
        <f ca="1">H31/D31-1</f>
        <v>-1.4375824439883944E-3</v>
      </c>
      <c r="L31" s="74">
        <f ca="1">INDIRECT($B31&amp;"!"&amp;L$3&amp;"7")</f>
        <v>39.284910999999994</v>
      </c>
      <c r="M31" s="75">
        <f ca="1">INDIRECT($B31&amp;"!"&amp;M$3&amp;"7")</f>
        <v>41.027989733333335</v>
      </c>
      <c r="N31" s="76">
        <f ca="1">M31-L31</f>
        <v>1.7430787333333413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108.73024799999999</v>
      </c>
      <c r="I32" s="10"/>
      <c r="J32" s="223">
        <f ca="1">H32/D32-1</f>
        <v>-1.2110735924889537E-3</v>
      </c>
      <c r="L32" s="74">
        <f ca="1">INDIRECT($B32&amp;"!"&amp;L$3&amp;"8")</f>
        <v>41.927219866666668</v>
      </c>
      <c r="M32" s="75">
        <f ca="1">INDIRECT($B32&amp;"!"&amp;M$3&amp;"8")</f>
        <v>44.275380599999991</v>
      </c>
      <c r="N32" s="76">
        <f ca="1">M32-L32</f>
        <v>2.348160733333323</v>
      </c>
      <c r="O32" s="221"/>
      <c r="P32" s="226">
        <f ca="1">bdrate(L29:L32,D29:D32,M29:M32,H29:H32)</f>
        <v>4.519044202492295E-2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36.970544000000004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7" t="s">
        <v>11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10"/>
      <c r="L37" s="280" t="str">
        <f>F37</f>
        <v>breakfast_semitrack</v>
      </c>
      <c r="M37" s="278"/>
      <c r="N37" s="279"/>
      <c r="O37" s="178"/>
      <c r="P37" s="210"/>
      <c r="U37" s="208"/>
      <c r="V37" s="208"/>
      <c r="X37" s="283"/>
      <c r="Y37" s="274"/>
      <c r="Z37" s="274"/>
    </row>
    <row r="38" spans="2:28" x14ac:dyDescent="0.25">
      <c r="B38" s="273" t="s">
        <v>24</v>
      </c>
      <c r="C38" s="274"/>
      <c r="D38" s="69" t="s">
        <v>25</v>
      </c>
      <c r="E38" s="221"/>
      <c r="F38" s="273" t="s">
        <v>24</v>
      </c>
      <c r="G38" s="274"/>
      <c r="H38" s="69" t="s">
        <v>25</v>
      </c>
      <c r="I38" s="10"/>
      <c r="J38" s="211" t="s">
        <v>26</v>
      </c>
      <c r="L38" s="281" t="s">
        <v>38</v>
      </c>
      <c r="M38" s="274"/>
      <c r="N38" s="282"/>
      <c r="O38" s="67"/>
      <c r="P38" s="4"/>
      <c r="R38" s="275"/>
      <c r="S38" s="274"/>
      <c r="T38" s="274"/>
      <c r="U38" s="209"/>
      <c r="V38" s="209"/>
      <c r="X38" s="275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18-bit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37.879088000000003</v>
      </c>
      <c r="I40" s="10"/>
      <c r="J40" s="223">
        <f ca="1">H40/D40-1</f>
        <v>-1.7425125196308677E-3</v>
      </c>
      <c r="L40" s="74">
        <f ca="1">INDIRECT($B40&amp;"!"&amp;L$3&amp;"5")</f>
        <v>32.317823466666667</v>
      </c>
      <c r="M40" s="75">
        <f ca="1">INDIRECT($B40&amp;"!"&amp;M$3&amp;"5")</f>
        <v>33.705442533333333</v>
      </c>
      <c r="N40" s="76">
        <f ca="1">M40-L40</f>
        <v>1.3876190666666659</v>
      </c>
      <c r="O40" s="221"/>
      <c r="P40" s="223">
        <f ca="1">bdrate(D40:D43,L40:L43,H40:H43,M40:M43)</f>
        <v>-0.15505776463221732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54.599632</v>
      </c>
      <c r="I41" s="10"/>
      <c r="J41" s="223">
        <f ca="1">H41/D41-1</f>
        <v>-1.4984208207051708E-3</v>
      </c>
      <c r="L41" s="74">
        <f ca="1">INDIRECT($B41&amp;"!"&amp;L$3&amp;"6")</f>
        <v>35.228296533333335</v>
      </c>
      <c r="M41" s="75">
        <f ca="1">INDIRECT($B41&amp;"!"&amp;M$3&amp;"6")</f>
        <v>36.669274599999994</v>
      </c>
      <c r="N41" s="76">
        <f ca="1">M41-L41</f>
        <v>1.4409780666666592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78.926456000000016</v>
      </c>
      <c r="I42" s="10"/>
      <c r="J42" s="223">
        <f ca="1">H42/D42-1</f>
        <v>-1.4465442097287839E-3</v>
      </c>
      <c r="L42" s="74">
        <f ca="1">INDIRECT($B42&amp;"!"&amp;L$3&amp;"7")</f>
        <v>39.209074666666666</v>
      </c>
      <c r="M42" s="75">
        <f ca="1">INDIRECT($B42&amp;"!"&amp;M$3&amp;"7")</f>
        <v>40.933583333333331</v>
      </c>
      <c r="N42" s="76">
        <f ca="1">M42-L42</f>
        <v>1.7245086666666651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112.01134399999999</v>
      </c>
      <c r="I43" s="10"/>
      <c r="J43" s="223">
        <f ca="1">H43/D43-1</f>
        <v>-1.1851165117269247E-3</v>
      </c>
      <c r="L43" s="74">
        <f ca="1">INDIRECT($B43&amp;"!"&amp;L$3&amp;"8")</f>
        <v>41.685257266666667</v>
      </c>
      <c r="M43" s="75">
        <f ca="1">INDIRECT($B43&amp;"!"&amp;M$3&amp;"8")</f>
        <v>44.003807866666669</v>
      </c>
      <c r="N43" s="76">
        <f ca="1">M43-L43</f>
        <v>2.3185506000000018</v>
      </c>
      <c r="O43" s="221"/>
      <c r="P43" s="226">
        <f ca="1">bdrate(L40:L43,D40:D43,M40:M43,H40:H43)</f>
        <v>4.5486712904942994E-2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37.879088000000003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7" t="s">
        <v>12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10"/>
      <c r="L48" s="280" t="str">
        <f>F48</f>
        <v>cinema_track</v>
      </c>
      <c r="M48" s="278"/>
      <c r="N48" s="279"/>
      <c r="O48" s="178"/>
      <c r="P48" s="210"/>
      <c r="U48" s="208"/>
      <c r="V48" s="208"/>
      <c r="X48" s="283"/>
      <c r="Y48" s="274"/>
      <c r="Z48" s="274"/>
    </row>
    <row r="49" spans="2:28" x14ac:dyDescent="0.25">
      <c r="B49" s="273" t="s">
        <v>24</v>
      </c>
      <c r="C49" s="274"/>
      <c r="D49" s="69" t="s">
        <v>25</v>
      </c>
      <c r="E49" s="221"/>
      <c r="F49" s="273" t="s">
        <v>24</v>
      </c>
      <c r="G49" s="274"/>
      <c r="H49" s="69" t="s">
        <v>25</v>
      </c>
      <c r="I49" s="10"/>
      <c r="J49" s="211" t="s">
        <v>26</v>
      </c>
      <c r="L49" s="281" t="s">
        <v>38</v>
      </c>
      <c r="M49" s="274"/>
      <c r="N49" s="282"/>
      <c r="O49" s="67"/>
      <c r="P49" s="4"/>
      <c r="R49" s="275"/>
      <c r="S49" s="274"/>
      <c r="T49" s="274"/>
      <c r="U49" s="209"/>
      <c r="V49" s="209"/>
      <c r="X49" s="275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18-bit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27.415224000000006</v>
      </c>
      <c r="I51" s="10"/>
      <c r="J51" s="223">
        <f ca="1">H51/D51-1</f>
        <v>-1.5322703298968898E-3</v>
      </c>
      <c r="L51" s="74">
        <f ca="1">INDIRECT($B51&amp;"!"&amp;L$3&amp;"5")</f>
        <v>34.314412904761902</v>
      </c>
      <c r="M51" s="75">
        <f ca="1">INDIRECT($B51&amp;"!"&amp;M$3&amp;"5")</f>
        <v>34.981666571428569</v>
      </c>
      <c r="N51" s="76">
        <f ca="1">M51-L51</f>
        <v>0.6672536666666673</v>
      </c>
      <c r="O51" s="221"/>
      <c r="P51" s="223">
        <f ca="1">bdrate(D51:D54,L51:L54,H51:H54,M51:M54)</f>
        <v>-0.11438036916415029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39.677111999999994</v>
      </c>
      <c r="I52" s="10"/>
      <c r="J52" s="223">
        <f ca="1">H52/D52-1</f>
        <v>-1.3762278832025743E-3</v>
      </c>
      <c r="L52" s="74">
        <f ca="1">INDIRECT($B52&amp;"!"&amp;L$3&amp;"6")</f>
        <v>36.934864238095237</v>
      </c>
      <c r="M52" s="75">
        <f ca="1">INDIRECT($B52&amp;"!"&amp;M$3&amp;"6")</f>
        <v>37.707143523809521</v>
      </c>
      <c r="N52" s="76">
        <f ca="1">M52-L52</f>
        <v>0.7722792857142835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59.477632</v>
      </c>
      <c r="I53" s="10"/>
      <c r="J53" s="223">
        <f ca="1">H53/D53-1</f>
        <v>-1.248522635282856E-3</v>
      </c>
      <c r="L53" s="74">
        <f ca="1">INDIRECT($B53&amp;"!"&amp;L$3&amp;"7")</f>
        <v>40.48651685714286</v>
      </c>
      <c r="M53" s="75">
        <f ca="1">INDIRECT($B53&amp;"!"&amp;M$3&amp;"7")</f>
        <v>41.745591476190484</v>
      </c>
      <c r="N53" s="76">
        <f ca="1">M53-L53</f>
        <v>1.2590746190476239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86.908087999999992</v>
      </c>
      <c r="I54" s="10"/>
      <c r="J54" s="223">
        <f ca="1">H54/D54-1</f>
        <v>-9.5981698643410329E-4</v>
      </c>
      <c r="L54" s="74">
        <f ca="1">INDIRECT($B54&amp;"!"&amp;L$3&amp;"8")</f>
        <v>43.660332190476183</v>
      </c>
      <c r="M54" s="75">
        <f ca="1">INDIRECT($B54&amp;"!"&amp;M$3&amp;"8")</f>
        <v>45.787597285714284</v>
      </c>
      <c r="N54" s="76">
        <f ca="1">M54-L54</f>
        <v>2.1272650952381014</v>
      </c>
      <c r="O54" s="221"/>
      <c r="P54" s="226">
        <f ca="1">bdrate(L51:L54,D51:D54,M51:M54,H51:H54)</f>
        <v>3.1125036621236557E-2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27.415224000000006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7" t="s">
        <v>13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10"/>
      <c r="L59" s="280" t="str">
        <f>F59</f>
        <v>cinema_semitrack</v>
      </c>
      <c r="M59" s="278"/>
      <c r="N59" s="279"/>
      <c r="O59" s="178"/>
      <c r="P59" s="210"/>
      <c r="U59" s="208"/>
      <c r="V59" s="208"/>
      <c r="X59" s="283"/>
      <c r="Y59" s="274"/>
      <c r="Z59" s="274"/>
    </row>
    <row r="60" spans="2:28" x14ac:dyDescent="0.25">
      <c r="B60" s="273" t="s">
        <v>24</v>
      </c>
      <c r="C60" s="274"/>
      <c r="D60" s="69" t="s">
        <v>25</v>
      </c>
      <c r="E60" s="221"/>
      <c r="F60" s="273" t="s">
        <v>24</v>
      </c>
      <c r="G60" s="274"/>
      <c r="H60" s="69" t="s">
        <v>25</v>
      </c>
      <c r="I60" s="10"/>
      <c r="J60" s="211" t="s">
        <v>26</v>
      </c>
      <c r="L60" s="281" t="s">
        <v>38</v>
      </c>
      <c r="M60" s="274"/>
      <c r="N60" s="282"/>
      <c r="O60" s="67"/>
      <c r="P60" s="4"/>
      <c r="R60" s="275"/>
      <c r="S60" s="274"/>
      <c r="T60" s="274"/>
      <c r="U60" s="209"/>
      <c r="V60" s="209"/>
      <c r="X60" s="275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18-bit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28.273496000000005</v>
      </c>
      <c r="I62" s="10"/>
      <c r="J62" s="223">
        <f ca="1">H62/D62-1</f>
        <v>-1.5309613555857249E-3</v>
      </c>
      <c r="L62" s="74">
        <f ca="1">INDIRECT($B62&amp;"!"&amp;L$3&amp;"5")</f>
        <v>34.175089714285711</v>
      </c>
      <c r="M62" s="75">
        <f ca="1">INDIRECT($B62&amp;"!"&amp;M$3&amp;"5")</f>
        <v>34.889147999999999</v>
      </c>
      <c r="N62" s="76">
        <f ca="1">M62-L62</f>
        <v>0.71405828571428742</v>
      </c>
      <c r="O62" s="221"/>
      <c r="P62" s="223">
        <f ca="1">bdrate(D62:D65,L62:L65,H62:H65,M62:M65)</f>
        <v>-0.12656291135218922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41.069816000000003</v>
      </c>
      <c r="I63" s="10"/>
      <c r="J63" s="223">
        <f ca="1">H63/D63-1</f>
        <v>-1.3777984403235966E-3</v>
      </c>
      <c r="L63" s="74">
        <f ca="1">INDIRECT($B63&amp;"!"&amp;L$3&amp;"6")</f>
        <v>36.840509571428569</v>
      </c>
      <c r="M63" s="75">
        <f ca="1">INDIRECT($B63&amp;"!"&amp;M$3&amp;"6")</f>
        <v>37.738539619047621</v>
      </c>
      <c r="N63" s="76">
        <f ca="1">M63-L63</f>
        <v>0.89803004761905214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61.792360000000002</v>
      </c>
      <c r="I64" s="10"/>
      <c r="J64" s="223">
        <f ca="1">H64/D64-1</f>
        <v>-1.174815372300686E-3</v>
      </c>
      <c r="L64" s="74">
        <f ca="1">INDIRECT($B64&amp;"!"&amp;L$3&amp;"7")</f>
        <v>40.399201142857144</v>
      </c>
      <c r="M64" s="75">
        <f ca="1">INDIRECT($B64&amp;"!"&amp;M$3&amp;"7")</f>
        <v>41.770173190476193</v>
      </c>
      <c r="N64" s="76">
        <f ca="1">M64-L64</f>
        <v>1.3709720476190483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90.335440000000006</v>
      </c>
      <c r="I65" s="10"/>
      <c r="J65" s="223">
        <f ca="1">H65/D65-1</f>
        <v>-8.9939077666578715E-4</v>
      </c>
      <c r="L65" s="74">
        <f ca="1">INDIRECT($B65&amp;"!"&amp;L$3&amp;"8")</f>
        <v>43.319599333333336</v>
      </c>
      <c r="M65" s="75">
        <f ca="1">INDIRECT($B65&amp;"!"&amp;M$3&amp;"8")</f>
        <v>45.662427904761898</v>
      </c>
      <c r="N65" s="76">
        <f ca="1">M65-L65</f>
        <v>2.3428285714285622</v>
      </c>
      <c r="O65" s="221"/>
      <c r="P65" s="226">
        <f ca="1">bdrate(L62:L65,D62:D65,M62:M65,H62:H65)</f>
        <v>3.4459396353115679E-2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28.273496000000005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7" t="s">
        <v>14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10"/>
      <c r="L70" s="280" t="str">
        <f>F70</f>
        <v>breakdance_track</v>
      </c>
      <c r="M70" s="278"/>
      <c r="N70" s="279"/>
      <c r="O70" s="178"/>
      <c r="P70" s="210"/>
      <c r="U70" s="208"/>
      <c r="V70" s="208"/>
      <c r="X70" s="283"/>
      <c r="Y70" s="274"/>
      <c r="Z70" s="274"/>
    </row>
    <row r="71" spans="2:28" x14ac:dyDescent="0.25">
      <c r="B71" s="273" t="s">
        <v>24</v>
      </c>
      <c r="C71" s="274"/>
      <c r="D71" s="69" t="s">
        <v>25</v>
      </c>
      <c r="E71" s="221"/>
      <c r="F71" s="273" t="s">
        <v>24</v>
      </c>
      <c r="G71" s="274"/>
      <c r="H71" s="69" t="s">
        <v>25</v>
      </c>
      <c r="I71" s="10"/>
      <c r="J71" s="211" t="s">
        <v>26</v>
      </c>
      <c r="L71" s="281" t="s">
        <v>38</v>
      </c>
      <c r="M71" s="274"/>
      <c r="N71" s="282"/>
      <c r="O71" s="67"/>
      <c r="P71" s="4"/>
      <c r="R71" s="275"/>
      <c r="S71" s="274"/>
      <c r="T71" s="274"/>
      <c r="U71" s="209"/>
      <c r="V71" s="209"/>
      <c r="X71" s="275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18-bit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126.339968</v>
      </c>
      <c r="I73" s="10"/>
      <c r="J73" s="223">
        <f ca="1">H73/D73-1</f>
        <v>-1.9145170930360278E-3</v>
      </c>
      <c r="L73" s="74">
        <f ca="1">INDIRECT($B73&amp;"!"&amp;L$3&amp;"5")</f>
        <v>31.727322375000004</v>
      </c>
      <c r="M73" s="75">
        <f ca="1">INDIRECT($B73&amp;"!"&amp;M$3&amp;"5")</f>
        <v>32.0887208125</v>
      </c>
      <c r="N73" s="76">
        <f ca="1">M73-L73</f>
        <v>0.36139843749999656</v>
      </c>
      <c r="O73" s="221"/>
      <c r="P73" s="223">
        <f ca="1">bdrate(D73:D76,L73:L76,H73:H76,M73:M76)</f>
        <v>-6.7651151347041028E-2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180.87333600000002</v>
      </c>
      <c r="I74" s="10"/>
      <c r="J74" s="223">
        <f ca="1">H74/D74-1</f>
        <v>-1.7985065984607029E-3</v>
      </c>
      <c r="L74" s="74">
        <f ca="1">INDIRECT($B74&amp;"!"&amp;L$3&amp;"6")</f>
        <v>35.829733562499996</v>
      </c>
      <c r="M74" s="75">
        <f ca="1">INDIRECT($B74&amp;"!"&amp;M$3&amp;"6")</f>
        <v>36.405127687499999</v>
      </c>
      <c r="N74" s="76">
        <f ca="1">M74-L74</f>
        <v>0.57539412500000253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255.82339200000004</v>
      </c>
      <c r="I75" s="10"/>
      <c r="J75" s="223">
        <f ca="1">H75/D75-1</f>
        <v>-1.7695548105763903E-3</v>
      </c>
      <c r="L75" s="74">
        <f ca="1">INDIRECT($B75&amp;"!"&amp;L$3&amp;"7")</f>
        <v>40.548064250000003</v>
      </c>
      <c r="M75" s="75">
        <f ca="1">INDIRECT($B75&amp;"!"&amp;M$3&amp;"7")</f>
        <v>41.731637187499992</v>
      </c>
      <c r="N75" s="76">
        <f ca="1">M75-L75</f>
        <v>1.1835729374999886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355.82745600000004</v>
      </c>
      <c r="I76" s="10"/>
      <c r="J76" s="223">
        <f ca="1">H76/D76-1</f>
        <v>-1.6983845842072354E-3</v>
      </c>
      <c r="L76" s="74">
        <f ca="1">INDIRECT($B76&amp;"!"&amp;L$3&amp;"8")</f>
        <v>43.708715093749994</v>
      </c>
      <c r="M76" s="75">
        <f ca="1">INDIRECT($B76&amp;"!"&amp;M$3&amp;"8")</f>
        <v>45.918135499999991</v>
      </c>
      <c r="N76" s="76">
        <f ca="1">M76-L76</f>
        <v>2.2094204062499969</v>
      </c>
      <c r="O76" s="221"/>
      <c r="P76" s="226">
        <f ca="1">bdrate(L73:L76,D73:D76,M73:M76,H73:H76)</f>
        <v>2.8208237982238149E-2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126.339968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7" t="s">
        <v>15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10"/>
      <c r="L81" s="280" t="str">
        <f>F81</f>
        <v>breakdance_semitrack</v>
      </c>
      <c r="M81" s="278"/>
      <c r="N81" s="279"/>
      <c r="O81" s="178"/>
      <c r="P81" s="210"/>
      <c r="U81" s="208"/>
      <c r="V81" s="208"/>
      <c r="X81" s="283"/>
      <c r="Y81" s="274"/>
      <c r="Z81" s="274"/>
    </row>
    <row r="82" spans="2:28" x14ac:dyDescent="0.25">
      <c r="B82" s="273" t="s">
        <v>24</v>
      </c>
      <c r="C82" s="274"/>
      <c r="D82" s="69" t="s">
        <v>25</v>
      </c>
      <c r="E82" s="221"/>
      <c r="F82" s="273" t="s">
        <v>24</v>
      </c>
      <c r="G82" s="274"/>
      <c r="H82" s="69" t="s">
        <v>25</v>
      </c>
      <c r="I82" s="10"/>
      <c r="J82" s="211" t="s">
        <v>26</v>
      </c>
      <c r="L82" s="281" t="s">
        <v>38</v>
      </c>
      <c r="M82" s="274"/>
      <c r="N82" s="282"/>
      <c r="O82" s="67"/>
      <c r="P82" s="4"/>
      <c r="R82" s="275"/>
      <c r="S82" s="274"/>
      <c r="T82" s="274"/>
      <c r="U82" s="209"/>
      <c r="V82" s="209"/>
      <c r="X82" s="275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18-bit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132.225224</v>
      </c>
      <c r="I84" s="10"/>
      <c r="J84" s="223">
        <f ca="1">H84/D84-1</f>
        <v>-1.8801534148180643E-3</v>
      </c>
      <c r="L84" s="74">
        <f ca="1">INDIRECT($B84&amp;"!"&amp;L$3&amp;"5")</f>
        <v>31.633154781249999</v>
      </c>
      <c r="M84" s="75">
        <f ca="1">INDIRECT($B84&amp;"!"&amp;M$3&amp;"5")</f>
        <v>31.991959437500004</v>
      </c>
      <c r="N84" s="76">
        <f ca="1">M84-L84</f>
        <v>0.35880465625000468</v>
      </c>
      <c r="O84" s="221"/>
      <c r="P84" s="223">
        <f ca="1">bdrate(D84:D87,L84:L87,H84:H87,M84:M87)</f>
        <v>-6.7043224687857728E-2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189.44512</v>
      </c>
      <c r="I85" s="10"/>
      <c r="J85" s="223">
        <f ca="1">H85/D85-1</f>
        <v>-1.7489997736289675E-3</v>
      </c>
      <c r="L85" s="74">
        <f ca="1">INDIRECT($B85&amp;"!"&amp;L$3&amp;"6")</f>
        <v>35.796777500000005</v>
      </c>
      <c r="M85" s="75">
        <f ca="1">INDIRECT($B85&amp;"!"&amp;M$3&amp;"6")</f>
        <v>36.345007000000003</v>
      </c>
      <c r="N85" s="76">
        <f ca="1">M85-L85</f>
        <v>0.54822949999999793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267.781296</v>
      </c>
      <c r="I86" s="10"/>
      <c r="J86" s="223">
        <f ca="1">H86/D86-1</f>
        <v>-1.7232102099936641E-3</v>
      </c>
      <c r="L86" s="74">
        <f ca="1">INDIRECT($B86&amp;"!"&amp;L$3&amp;"7")</f>
        <v>40.292257375000013</v>
      </c>
      <c r="M86" s="75">
        <f ca="1">INDIRECT($B86&amp;"!"&amp;M$3&amp;"7")</f>
        <v>41.446918343750006</v>
      </c>
      <c r="N86" s="76">
        <f ca="1">M86-L86</f>
        <v>1.1546609687499938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371.91108000000003</v>
      </c>
      <c r="I87" s="10"/>
      <c r="J87" s="223">
        <f ca="1">H87/D87-1</f>
        <v>-1.6634545471956308E-3</v>
      </c>
      <c r="L87" s="74">
        <f ca="1">INDIRECT($B87&amp;"!"&amp;L$3&amp;"8")</f>
        <v>43.124703437500003</v>
      </c>
      <c r="M87" s="75">
        <f ca="1">INDIRECT($B87&amp;"!"&amp;M$3&amp;"8")</f>
        <v>45.181799812499996</v>
      </c>
      <c r="N87" s="76">
        <f ca="1">M87-L87</f>
        <v>2.0570963749999933</v>
      </c>
      <c r="O87" s="221"/>
      <c r="P87" s="226">
        <f ca="1">bdrate(L84:L87,D84:D87,M84:M87,H84:H87)</f>
        <v>2.7195149841021005E-2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132.225224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77" t="s">
        <v>16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10"/>
      <c r="L92" s="280" t="str">
        <f>F92</f>
        <v>bartender_track</v>
      </c>
      <c r="M92" s="278"/>
      <c r="N92" s="279"/>
      <c r="O92" s="178"/>
      <c r="P92" s="210"/>
      <c r="U92" s="208"/>
      <c r="V92" s="208"/>
      <c r="X92" s="283"/>
      <c r="Y92" s="274"/>
      <c r="Z92" s="274"/>
    </row>
    <row r="93" spans="2:28" x14ac:dyDescent="0.25">
      <c r="B93" s="273" t="s">
        <v>24</v>
      </c>
      <c r="C93" s="274"/>
      <c r="D93" s="69" t="s">
        <v>25</v>
      </c>
      <c r="E93" s="221"/>
      <c r="F93" s="273" t="s">
        <v>24</v>
      </c>
      <c r="G93" s="274"/>
      <c r="H93" s="69" t="s">
        <v>25</v>
      </c>
      <c r="I93" s="10"/>
      <c r="J93" s="211" t="s">
        <v>26</v>
      </c>
      <c r="L93" s="281" t="s">
        <v>38</v>
      </c>
      <c r="M93" s="274"/>
      <c r="N93" s="282"/>
      <c r="O93" s="67"/>
      <c r="P93" s="4"/>
      <c r="R93" s="275"/>
      <c r="S93" s="274"/>
      <c r="T93" s="274"/>
      <c r="U93" s="209"/>
      <c r="V93" s="209"/>
      <c r="X93" s="275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18-bit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37.901415999999998</v>
      </c>
      <c r="I95" s="10"/>
      <c r="J95" s="223">
        <f ca="1">H95/D95-1</f>
        <v>-1.2414710789309114E-3</v>
      </c>
      <c r="L95" s="74">
        <f ca="1">INDIRECT($B95&amp;"!"&amp;L$3&amp;"5")</f>
        <v>34.971935000000002</v>
      </c>
      <c r="M95" s="75">
        <f ca="1">INDIRECT($B95&amp;"!"&amp;M$3&amp;"5")</f>
        <v>35.613187666666668</v>
      </c>
      <c r="N95" s="76">
        <f ca="1">M95-L95</f>
        <v>0.64125266666666647</v>
      </c>
      <c r="O95" s="221"/>
      <c r="P95" s="223">
        <f ca="1">bdrate(D95:D98,L95:L98,H95:H98,M95:M98)</f>
        <v>-0.11014503778223828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56.021295999999992</v>
      </c>
      <c r="I96" s="10"/>
      <c r="J96" s="223">
        <f ca="1">H96/D96-1</f>
        <v>-1.0722978685709927E-3</v>
      </c>
      <c r="L96" s="74">
        <f ca="1">INDIRECT($B96&amp;"!"&amp;L$3&amp;"6")</f>
        <v>37.957441523809521</v>
      </c>
      <c r="M96" s="75">
        <f ca="1">INDIRECT($B96&amp;"!"&amp;M$3&amp;"6")</f>
        <v>38.73788561904761</v>
      </c>
      <c r="N96" s="76">
        <f ca="1">M96-L96</f>
        <v>0.78044409523808866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83.816504000000023</v>
      </c>
      <c r="I97" s="10"/>
      <c r="J97" s="223">
        <f ca="1">H97/D97-1</f>
        <v>-9.88230955028091E-4</v>
      </c>
      <c r="L97" s="74">
        <f ca="1">INDIRECT($B97&amp;"!"&amp;L$3&amp;"7")</f>
        <v>41.642704333333349</v>
      </c>
      <c r="M97" s="75">
        <f ca="1">INDIRECT($B97&amp;"!"&amp;M$3&amp;"7")</f>
        <v>42.897045666666671</v>
      </c>
      <c r="N97" s="76">
        <f ca="1">M97-L97</f>
        <v>1.254341333333322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121.29911199999999</v>
      </c>
      <c r="I98" s="10"/>
      <c r="J98" s="223">
        <f ca="1">H98/D98-1</f>
        <v>-7.5340285087066583E-4</v>
      </c>
      <c r="L98" s="74">
        <f ca="1">INDIRECT($B98&amp;"!"&amp;L$3&amp;"8")</f>
        <v>44.420052047619052</v>
      </c>
      <c r="M98" s="75">
        <f ca="1">INDIRECT($B98&amp;"!"&amp;M$3&amp;"8")</f>
        <v>46.642688761904765</v>
      </c>
      <c r="N98" s="76">
        <f ca="1">M98-L98</f>
        <v>2.2226367142857129</v>
      </c>
      <c r="O98" s="221"/>
      <c r="P98" s="226">
        <f ca="1">bdrate(L95:L98,D95:D98,M95:M98,H95:H98)</f>
        <v>3.0407023968499036E-2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37.901415999999998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77" t="s">
        <v>17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10"/>
      <c r="L103" s="280" t="str">
        <f>F103</f>
        <v>bartender_semitrack</v>
      </c>
      <c r="M103" s="278"/>
      <c r="N103" s="279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3" t="s">
        <v>24</v>
      </c>
      <c r="C104" s="274"/>
      <c r="D104" s="69" t="s">
        <v>25</v>
      </c>
      <c r="E104" s="221"/>
      <c r="F104" s="273" t="s">
        <v>24</v>
      </c>
      <c r="G104" s="274"/>
      <c r="H104" s="69" t="s">
        <v>25</v>
      </c>
      <c r="I104" s="10"/>
      <c r="J104" s="211" t="s">
        <v>26</v>
      </c>
      <c r="L104" s="281" t="s">
        <v>38</v>
      </c>
      <c r="M104" s="274"/>
      <c r="N104" s="282"/>
      <c r="O104" s="67"/>
      <c r="P104" s="4"/>
      <c r="R104" s="275"/>
      <c r="S104" s="274"/>
      <c r="T104" s="274"/>
      <c r="U104" s="209"/>
      <c r="V104" s="209"/>
      <c r="X104" s="275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18-bit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39.075911999999988</v>
      </c>
      <c r="I106" s="10"/>
      <c r="J106" s="223">
        <f ca="1">H106/D106-1</f>
        <v>-1.207673408794574E-3</v>
      </c>
      <c r="L106" s="74">
        <f ca="1">INDIRECT($B106&amp;"!"&amp;L$3&amp;"5")</f>
        <v>34.762131904761908</v>
      </c>
      <c r="M106" s="75">
        <f ca="1">INDIRECT($B106&amp;"!"&amp;M$3&amp;"5")</f>
        <v>35.310882333333339</v>
      </c>
      <c r="N106" s="76">
        <f ca="1">M106-L106</f>
        <v>0.54875042857143086</v>
      </c>
      <c r="O106" s="221"/>
      <c r="P106" s="223">
        <f ca="1">bdrate(D106:D109,L106:L109,H106:H109,M106:M109)</f>
        <v>-0.1033722418499724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57.882920000000006</v>
      </c>
      <c r="I107" s="10"/>
      <c r="J107" s="223">
        <f ca="1">H107/D107-1</f>
        <v>-1.033019198113716E-3</v>
      </c>
      <c r="L107" s="74">
        <f ca="1">INDIRECT($B107&amp;"!"&amp;L$3&amp;"6")</f>
        <v>37.87595809523809</v>
      </c>
      <c r="M107" s="75">
        <f ca="1">INDIRECT($B107&amp;"!"&amp;M$3&amp;"6")</f>
        <v>38.59960242857143</v>
      </c>
      <c r="N107" s="76">
        <f ca="1">M107-L107</f>
        <v>0.72364433333333977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86.784999999999982</v>
      </c>
      <c r="I108" s="10"/>
      <c r="J108" s="223">
        <f ca="1">H108/D108-1</f>
        <v>-9.9576956788982596E-4</v>
      </c>
      <c r="L108" s="74">
        <f ca="1">INDIRECT($B108&amp;"!"&amp;L$3&amp;"7")</f>
        <v>41.419684476190483</v>
      </c>
      <c r="M108" s="75">
        <f ca="1">INDIRECT($B108&amp;"!"&amp;M$3&amp;"7")</f>
        <v>42.604766952380956</v>
      </c>
      <c r="N108" s="76">
        <f ca="1">M108-L108</f>
        <v>1.1850824761904732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125.58133600000001</v>
      </c>
      <c r="I109" s="10"/>
      <c r="J109" s="223">
        <f ca="1">H109/D109-1</f>
        <v>-7.498036531650154E-4</v>
      </c>
      <c r="L109" s="74">
        <f ca="1">INDIRECT($B109&amp;"!"&amp;L$3&amp;"8")</f>
        <v>44.360895238095232</v>
      </c>
      <c r="M109" s="75">
        <f ca="1">INDIRECT($B109&amp;"!"&amp;M$3&amp;"8")</f>
        <v>46.282475428571423</v>
      </c>
      <c r="N109" s="76">
        <f ca="1">M109-L109</f>
        <v>1.9215801904761918</v>
      </c>
      <c r="O109" s="221"/>
      <c r="P109" s="226">
        <f ca="1">bdrate(L106:L109,D106:D109,M106:M109,H106:H109)</f>
        <v>2.7901960875321485E-2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39.075911999999988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8" style="207" bestFit="1" customWidth="1"/>
    <col min="15" max="15" width="4.59765625" style="207" customWidth="1"/>
    <col min="16" max="16" width="9.6992187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6" t="str">
        <f>'Summary (auto)'!C3</f>
        <v>15-bit</v>
      </c>
      <c r="C2" s="274"/>
      <c r="D2" s="274"/>
      <c r="E2" s="198"/>
      <c r="F2" s="276" t="str">
        <f>'Summary (auto)'!C4</f>
        <v>18-bit</v>
      </c>
      <c r="G2" s="274"/>
      <c r="H2" s="274"/>
      <c r="I2" s="208"/>
      <c r="J2" s="209" t="s">
        <v>19</v>
      </c>
      <c r="K2" s="208"/>
      <c r="L2" s="275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39</v>
      </c>
      <c r="M3" s="85" t="s">
        <v>40</v>
      </c>
      <c r="N3" s="208"/>
      <c r="O3" s="174"/>
      <c r="P3" s="208"/>
      <c r="U3" s="173"/>
      <c r="W3" s="173"/>
    </row>
    <row r="4" spans="1:32" x14ac:dyDescent="0.25">
      <c r="B4" s="277" t="s">
        <v>8</v>
      </c>
      <c r="C4" s="278"/>
      <c r="D4" s="279"/>
      <c r="E4" s="3"/>
      <c r="F4" s="277" t="str">
        <f>B4</f>
        <v>fruit</v>
      </c>
      <c r="G4" s="278"/>
      <c r="H4" s="279"/>
      <c r="I4" s="3"/>
      <c r="J4" s="210"/>
      <c r="L4" s="280" t="str">
        <f>F4</f>
        <v>fruit</v>
      </c>
      <c r="M4" s="278"/>
      <c r="N4" s="279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3" t="s">
        <v>24</v>
      </c>
      <c r="C5" s="274"/>
      <c r="D5" s="69" t="s">
        <v>25</v>
      </c>
      <c r="E5" s="221"/>
      <c r="F5" s="273" t="s">
        <v>24</v>
      </c>
      <c r="G5" s="274"/>
      <c r="H5" s="69" t="s">
        <v>25</v>
      </c>
      <c r="I5" s="10"/>
      <c r="J5" s="211" t="s">
        <v>26</v>
      </c>
      <c r="L5" s="281" t="s">
        <v>41</v>
      </c>
      <c r="M5" s="274"/>
      <c r="N5" s="282"/>
      <c r="O5" s="67"/>
      <c r="P5" s="4"/>
      <c r="Q5" s="67"/>
      <c r="R5" s="275"/>
      <c r="S5" s="274"/>
      <c r="T5" s="274"/>
      <c r="U5" s="209"/>
      <c r="V5" s="209"/>
      <c r="X5" s="275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18-bit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3.8008320000000002</v>
      </c>
      <c r="I7" s="10"/>
      <c r="J7" s="223">
        <f ca="1">H7/D7-1</f>
        <v>-1.2486913966422986E-3</v>
      </c>
      <c r="L7" s="74">
        <f ca="1">INDIRECT($B7&amp;"!"&amp;L$3&amp;"5")</f>
        <v>0.99789476916666675</v>
      </c>
      <c r="M7" s="75">
        <f ca="1">INDIRECT($B7&amp;"!"&amp;M$3&amp;"5")</f>
        <v>0.99793273125000015</v>
      </c>
      <c r="N7" s="76">
        <f ca="1">M7-L7</f>
        <v>3.7962083333398233E-5</v>
      </c>
      <c r="O7" s="221"/>
      <c r="P7" s="223">
        <f ca="1">bdrate(D7:D10,L7:L10,H7:H10,M7:M10)</f>
        <v>-2.9912025683387689E-2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4.810416</v>
      </c>
      <c r="I8" s="10"/>
      <c r="J8" s="223">
        <f ca="1">H8/D8-1</f>
        <v>-1.2208551966074177E-3</v>
      </c>
      <c r="L8" s="74">
        <f ca="1">INDIRECT($B8&amp;"!"&amp;L$3&amp;"6")</f>
        <v>0.99867078999999981</v>
      </c>
      <c r="M8" s="75">
        <f ca="1">INDIRECT($B8&amp;"!"&amp;M$3&amp;"6")</f>
        <v>0.99871804125000008</v>
      </c>
      <c r="N8" s="76">
        <f ca="1">M8-L8</f>
        <v>4.7251250000268641E-5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6.1616879999999989</v>
      </c>
      <c r="I9" s="10"/>
      <c r="J9" s="223">
        <f ca="1">H9/D9-1</f>
        <v>-1.6461844167260375E-3</v>
      </c>
      <c r="L9" s="74">
        <f ca="1">INDIRECT($B9&amp;"!"&amp;L$3&amp;"7")</f>
        <v>0.99891922250000009</v>
      </c>
      <c r="M9" s="75">
        <f ca="1">INDIRECT($B9&amp;"!"&amp;M$3&amp;"7")</f>
        <v>0.99896121875000021</v>
      </c>
      <c r="N9" s="76">
        <f ca="1">M9-L9</f>
        <v>4.1996250000120305E-5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8.6073920000000008</v>
      </c>
      <c r="I10" s="10"/>
      <c r="J10" s="223">
        <f ca="1">H10/D10-1</f>
        <v>-1.8350462286924607E-3</v>
      </c>
      <c r="L10" s="74">
        <f ca="1">INDIRECT($B10&amp;"!"&amp;L$3&amp;"8")</f>
        <v>0.9991094437500001</v>
      </c>
      <c r="M10" s="75">
        <f ca="1">INDIRECT($B10&amp;"!"&amp;M$3&amp;"8")</f>
        <v>0.99915662458333321</v>
      </c>
      <c r="N10" s="76">
        <f ca="1">M10-L10</f>
        <v>4.7180833333104744E-5</v>
      </c>
      <c r="O10" s="221"/>
      <c r="P10" s="226">
        <f ca="1">bdrate(L7:L10,D7:D10,M7:M10,H7:H10)</f>
        <v>4.5639181139867091E-5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3.8008320000000002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7" t="s">
        <v>9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10"/>
      <c r="L15" s="280" t="str">
        <f>F15</f>
        <v>breakfast</v>
      </c>
      <c r="M15" s="278"/>
      <c r="N15" s="279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3" t="s">
        <v>24</v>
      </c>
      <c r="C16" s="274"/>
      <c r="D16" s="69" t="s">
        <v>25</v>
      </c>
      <c r="E16" s="221"/>
      <c r="F16" s="273" t="s">
        <v>24</v>
      </c>
      <c r="G16" s="274"/>
      <c r="H16" s="69" t="s">
        <v>25</v>
      </c>
      <c r="I16" s="10"/>
      <c r="J16" s="211" t="s">
        <v>26</v>
      </c>
      <c r="L16" s="281" t="s">
        <v>41</v>
      </c>
      <c r="M16" s="274"/>
      <c r="N16" s="282"/>
      <c r="O16" s="67"/>
      <c r="P16" s="4"/>
      <c r="Q16" s="67"/>
      <c r="R16" s="275"/>
      <c r="S16" s="274"/>
      <c r="T16" s="274"/>
      <c r="U16" s="209"/>
      <c r="V16" s="209"/>
      <c r="X16" s="275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18-bit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29.711103999999999</v>
      </c>
      <c r="I18" s="10"/>
      <c r="J18" s="223">
        <f ca="1">H18/D18-1</f>
        <v>-1.3533495333728496E-3</v>
      </c>
      <c r="L18" s="74">
        <f ca="1">INDIRECT($B18&amp;"!"&amp;L$3&amp;"5")</f>
        <v>0.98575294599999996</v>
      </c>
      <c r="M18" s="75">
        <f ca="1">INDIRECT($B18&amp;"!"&amp;M$3&amp;"5")</f>
        <v>0.98635166799999985</v>
      </c>
      <c r="N18" s="76">
        <f ca="1">M18-L18</f>
        <v>5.9872199999988496E-4</v>
      </c>
      <c r="O18" s="221"/>
      <c r="P18" s="223">
        <f ca="1">bdrate(D18:D21,L18:L21,H18:H21,M18:M21)</f>
        <v>-5.3822869759175163E-2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39.556479999999993</v>
      </c>
      <c r="I19" s="10"/>
      <c r="J19" s="223">
        <f ca="1">H19/D19-1</f>
        <v>-1.4907282839743408E-3</v>
      </c>
      <c r="L19" s="74">
        <f ca="1">INDIRECT($B19&amp;"!"&amp;L$3&amp;"6")</f>
        <v>0.99170901333333339</v>
      </c>
      <c r="M19" s="75">
        <f ca="1">INDIRECT($B19&amp;"!"&amp;M$3&amp;"6")</f>
        <v>0.99224224933333338</v>
      </c>
      <c r="N19" s="76">
        <f ca="1">M19-L19</f>
        <v>5.3323599999999249E-4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53.586264</v>
      </c>
      <c r="I20" s="10"/>
      <c r="J20" s="223">
        <f ca="1">H20/D20-1</f>
        <v>-1.6988882632589242E-3</v>
      </c>
      <c r="L20" s="74">
        <f ca="1">INDIRECT($B20&amp;"!"&amp;L$3&amp;"7")</f>
        <v>0.99345479600000008</v>
      </c>
      <c r="M20" s="75">
        <f ca="1">INDIRECT($B20&amp;"!"&amp;M$3&amp;"7")</f>
        <v>0.9939756793333332</v>
      </c>
      <c r="N20" s="76">
        <f ca="1">M20-L20</f>
        <v>5.2088333333311088E-4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74.999960000000002</v>
      </c>
      <c r="I21" s="10"/>
      <c r="J21" s="223">
        <f ca="1">H21/D21-1</f>
        <v>-1.7029093959983754E-3</v>
      </c>
      <c r="L21" s="74">
        <f ca="1">INDIRECT($B21&amp;"!"&amp;L$3&amp;"8")</f>
        <v>0.99423304933333345</v>
      </c>
      <c r="M21" s="75">
        <f ca="1">INDIRECT($B21&amp;"!"&amp;M$3&amp;"8")</f>
        <v>0.99479829800000019</v>
      </c>
      <c r="N21" s="76">
        <f ca="1">M21-L21</f>
        <v>5.6524866666674001E-4</v>
      </c>
      <c r="O21" s="221"/>
      <c r="P21" s="226">
        <f ca="1">bdrate(L18:L21,D18:D21,M18:M21,H18:H21)</f>
        <v>5.5734836217213868E-4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29.711103999999999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7" t="s">
        <v>10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10"/>
      <c r="L26" s="280" t="str">
        <f>F26</f>
        <v>breakfast_track</v>
      </c>
      <c r="M26" s="278"/>
      <c r="N26" s="279"/>
      <c r="O26" s="178"/>
      <c r="P26" s="210"/>
      <c r="U26" s="208"/>
      <c r="V26" s="208"/>
      <c r="X26" s="283"/>
      <c r="Y26" s="274"/>
      <c r="Z26" s="274"/>
    </row>
    <row r="27" spans="2:28" x14ac:dyDescent="0.25">
      <c r="B27" s="273" t="s">
        <v>24</v>
      </c>
      <c r="C27" s="274"/>
      <c r="D27" s="69" t="s">
        <v>25</v>
      </c>
      <c r="E27" s="221"/>
      <c r="F27" s="273" t="s">
        <v>24</v>
      </c>
      <c r="G27" s="274"/>
      <c r="H27" s="69" t="s">
        <v>25</v>
      </c>
      <c r="I27" s="10"/>
      <c r="J27" s="211" t="s">
        <v>26</v>
      </c>
      <c r="L27" s="281" t="s">
        <v>41</v>
      </c>
      <c r="M27" s="274"/>
      <c r="N27" s="282"/>
      <c r="O27" s="67"/>
      <c r="P27" s="4"/>
      <c r="R27" s="275"/>
      <c r="S27" s="274"/>
      <c r="T27" s="274"/>
      <c r="U27" s="209"/>
      <c r="V27" s="209"/>
      <c r="X27" s="275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18-bit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36.970544000000004</v>
      </c>
      <c r="I29" s="10"/>
      <c r="J29" s="223">
        <f ca="1">H29/D29-1</f>
        <v>-1.6992195600780136E-3</v>
      </c>
      <c r="L29" s="74">
        <f ca="1">INDIRECT($B29&amp;"!"&amp;L$3&amp;"5")</f>
        <v>0.95833688400000006</v>
      </c>
      <c r="M29" s="75">
        <f ca="1">INDIRECT($B29&amp;"!"&amp;M$3&amp;"5")</f>
        <v>0.95831626933333325</v>
      </c>
      <c r="N29" s="76">
        <f ca="1">M29-L29</f>
        <v>-2.0614666666807224E-5</v>
      </c>
      <c r="O29" s="221"/>
      <c r="P29" s="223">
        <f ca="1">bdrate(D29:D32,L29:L32,H29:H32,M29:M32)</f>
        <v>-9.1903610796956192E-3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53.164592000000006</v>
      </c>
      <c r="I30" s="10"/>
      <c r="J30" s="223">
        <f ca="1">H30/D30-1</f>
        <v>-1.4802959269624161E-3</v>
      </c>
      <c r="L30" s="74">
        <f ca="1">INDIRECT($B30&amp;"!"&amp;L$3&amp;"6")</f>
        <v>0.97572322399999978</v>
      </c>
      <c r="M30" s="75">
        <f ca="1">INDIRECT($B30&amp;"!"&amp;M$3&amp;"6")</f>
        <v>0.97592990266666668</v>
      </c>
      <c r="N30" s="76">
        <f ca="1">M30-L30</f>
        <v>2.0667866666690404E-4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76.662967999999992</v>
      </c>
      <c r="I31" s="10"/>
      <c r="J31" s="223">
        <f ca="1">H31/D31-1</f>
        <v>-1.4375824439883944E-3</v>
      </c>
      <c r="L31" s="74">
        <f ca="1">INDIRECT($B31&amp;"!"&amp;L$3&amp;"7")</f>
        <v>0.98810872066666655</v>
      </c>
      <c r="M31" s="75">
        <f ca="1">INDIRECT($B31&amp;"!"&amp;M$3&amp;"7")</f>
        <v>0.9884403426666668</v>
      </c>
      <c r="N31" s="76">
        <f ca="1">M31-L31</f>
        <v>3.3162200000025344E-4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108.73024799999999</v>
      </c>
      <c r="I32" s="10"/>
      <c r="J32" s="223">
        <f ca="1">H32/D32-1</f>
        <v>-1.2110735924889537E-3</v>
      </c>
      <c r="L32" s="74">
        <f ca="1">INDIRECT($B32&amp;"!"&amp;L$3&amp;"8")</f>
        <v>0.99241338533333334</v>
      </c>
      <c r="M32" s="75">
        <f ca="1">INDIRECT($B32&amp;"!"&amp;M$3&amp;"8")</f>
        <v>0.99283995066666675</v>
      </c>
      <c r="N32" s="76">
        <f ca="1">M32-L32</f>
        <v>4.2656533333340629E-4</v>
      </c>
      <c r="O32" s="221"/>
      <c r="P32" s="226">
        <f ca="1">bdrate(L29:L32,D29:D32,M29:M32,H29:H32)</f>
        <v>3.3392039546553676E-4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36.970544000000004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7" t="s">
        <v>11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10"/>
      <c r="L37" s="280" t="str">
        <f>F37</f>
        <v>breakfast_semitrack</v>
      </c>
      <c r="M37" s="278"/>
      <c r="N37" s="279"/>
      <c r="O37" s="178"/>
      <c r="P37" s="210"/>
      <c r="U37" s="208"/>
      <c r="V37" s="208"/>
      <c r="X37" s="283"/>
      <c r="Y37" s="274"/>
      <c r="Z37" s="274"/>
    </row>
    <row r="38" spans="2:28" x14ac:dyDescent="0.25">
      <c r="B38" s="273" t="s">
        <v>24</v>
      </c>
      <c r="C38" s="274"/>
      <c r="D38" s="69" t="s">
        <v>25</v>
      </c>
      <c r="E38" s="221"/>
      <c r="F38" s="273" t="s">
        <v>24</v>
      </c>
      <c r="G38" s="274"/>
      <c r="H38" s="69" t="s">
        <v>25</v>
      </c>
      <c r="I38" s="10"/>
      <c r="J38" s="211" t="s">
        <v>26</v>
      </c>
      <c r="L38" s="281" t="s">
        <v>41</v>
      </c>
      <c r="M38" s="274"/>
      <c r="N38" s="282"/>
      <c r="O38" s="67"/>
      <c r="P38" s="4"/>
      <c r="R38" s="275"/>
      <c r="S38" s="274"/>
      <c r="T38" s="274"/>
      <c r="U38" s="209"/>
      <c r="V38" s="209"/>
      <c r="X38" s="275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18-bit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37.879088000000003</v>
      </c>
      <c r="I40" s="10"/>
      <c r="J40" s="223">
        <f ca="1">H40/D40-1</f>
        <v>-1.7425125196308677E-3</v>
      </c>
      <c r="L40" s="74">
        <f ca="1">INDIRECT($B40&amp;"!"&amp;L$3&amp;"5")</f>
        <v>0.95698564733333324</v>
      </c>
      <c r="M40" s="75">
        <f ca="1">INDIRECT($B40&amp;"!"&amp;M$3&amp;"5")</f>
        <v>0.95693124799999996</v>
      </c>
      <c r="N40" s="76">
        <f ca="1">M40-L40</f>
        <v>-5.4399333333288169E-5</v>
      </c>
      <c r="O40" s="221"/>
      <c r="P40" s="223">
        <f ca="1">bdrate(D40:D43,L40:L43,H40:H43,M40:M43)</f>
        <v>-1.1547381487649777E-2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54.599632</v>
      </c>
      <c r="I41" s="10"/>
      <c r="J41" s="223">
        <f ca="1">H41/D41-1</f>
        <v>-1.4984208207051708E-3</v>
      </c>
      <c r="L41" s="74">
        <f ca="1">INDIRECT($B41&amp;"!"&amp;L$3&amp;"6")</f>
        <v>0.9749194326666667</v>
      </c>
      <c r="M41" s="75">
        <f ca="1">INDIRECT($B41&amp;"!"&amp;M$3&amp;"6")</f>
        <v>0.97524233866666654</v>
      </c>
      <c r="N41" s="76">
        <f ca="1">M41-L41</f>
        <v>3.2290599999984515E-4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78.926456000000016</v>
      </c>
      <c r="I42" s="10"/>
      <c r="J42" s="223">
        <f ca="1">H42/D42-1</f>
        <v>-1.4465442097287839E-3</v>
      </c>
      <c r="L42" s="74">
        <f ca="1">INDIRECT($B42&amp;"!"&amp;L$3&amp;"7")</f>
        <v>0.98757303066666668</v>
      </c>
      <c r="M42" s="75">
        <f ca="1">INDIRECT($B42&amp;"!"&amp;M$3&amp;"7")</f>
        <v>0.98799540800000007</v>
      </c>
      <c r="N42" s="76">
        <f ca="1">M42-L42</f>
        <v>4.2237733333339023E-4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112.01134399999999</v>
      </c>
      <c r="I43" s="10"/>
      <c r="J43" s="223">
        <f ca="1">H43/D43-1</f>
        <v>-1.1851165117269247E-3</v>
      </c>
      <c r="L43" s="74">
        <f ca="1">INDIRECT($B43&amp;"!"&amp;L$3&amp;"8")</f>
        <v>0.99193356466666682</v>
      </c>
      <c r="M43" s="75">
        <f ca="1">INDIRECT($B43&amp;"!"&amp;M$3&amp;"8")</f>
        <v>0.99239934800000029</v>
      </c>
      <c r="N43" s="76">
        <f ca="1">M43-L43</f>
        <v>4.6578333333346933E-4</v>
      </c>
      <c r="O43" s="221"/>
      <c r="P43" s="226">
        <f ca="1">bdrate(L40:L43,D40:D43,M40:M43,H40:H43)</f>
        <v>4.1225112018494769E-4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37.879088000000003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7" t="s">
        <v>12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10"/>
      <c r="L48" s="280" t="str">
        <f>F48</f>
        <v>cinema_track</v>
      </c>
      <c r="M48" s="278"/>
      <c r="N48" s="279"/>
      <c r="O48" s="178"/>
      <c r="P48" s="210"/>
      <c r="U48" s="208"/>
      <c r="V48" s="208"/>
      <c r="X48" s="283"/>
      <c r="Y48" s="274"/>
      <c r="Z48" s="274"/>
    </row>
    <row r="49" spans="2:28" x14ac:dyDescent="0.25">
      <c r="B49" s="273" t="s">
        <v>24</v>
      </c>
      <c r="C49" s="274"/>
      <c r="D49" s="69" t="s">
        <v>25</v>
      </c>
      <c r="E49" s="221"/>
      <c r="F49" s="273" t="s">
        <v>24</v>
      </c>
      <c r="G49" s="274"/>
      <c r="H49" s="69" t="s">
        <v>25</v>
      </c>
      <c r="I49" s="10"/>
      <c r="J49" s="211" t="s">
        <v>26</v>
      </c>
      <c r="L49" s="281" t="s">
        <v>41</v>
      </c>
      <c r="M49" s="274"/>
      <c r="N49" s="282"/>
      <c r="O49" s="67"/>
      <c r="P49" s="4"/>
      <c r="R49" s="275"/>
      <c r="S49" s="274"/>
      <c r="T49" s="274"/>
      <c r="U49" s="209"/>
      <c r="V49" s="209"/>
      <c r="X49" s="275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18-bit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27.415224000000006</v>
      </c>
      <c r="I51" s="10"/>
      <c r="J51" s="223">
        <f ca="1">H51/D51-1</f>
        <v>-1.5322703298968898E-3</v>
      </c>
      <c r="L51" s="74">
        <f ca="1">INDIRECT($B51&amp;"!"&amp;L$3&amp;"5")</f>
        <v>0.96903136380952382</v>
      </c>
      <c r="M51" s="75">
        <f ca="1">INDIRECT($B51&amp;"!"&amp;M$3&amp;"5")</f>
        <v>0.96906470904761921</v>
      </c>
      <c r="N51" s="76">
        <f ca="1">M51-L51</f>
        <v>3.3345238095394691E-5</v>
      </c>
      <c r="O51" s="221"/>
      <c r="P51" s="223">
        <f ca="1">bdrate(D51:D54,L51:L54,H51:H54,M51:M54)</f>
        <v>-9.0927549409010044E-3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39.677111999999994</v>
      </c>
      <c r="I52" s="10"/>
      <c r="J52" s="223">
        <f ca="1">H52/D52-1</f>
        <v>-1.3762278832025743E-3</v>
      </c>
      <c r="L52" s="74">
        <f ca="1">INDIRECT($B52&amp;"!"&amp;L$3&amp;"6")</f>
        <v>0.98082668380952365</v>
      </c>
      <c r="M52" s="75">
        <f ca="1">INDIRECT($B52&amp;"!"&amp;M$3&amp;"6")</f>
        <v>0.98090105809523798</v>
      </c>
      <c r="N52" s="76">
        <f ca="1">M52-L52</f>
        <v>7.4374285714329247E-5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59.477632</v>
      </c>
      <c r="I53" s="10"/>
      <c r="J53" s="223">
        <f ca="1">H53/D53-1</f>
        <v>-1.248522635282856E-3</v>
      </c>
      <c r="L53" s="74">
        <f ca="1">INDIRECT($B53&amp;"!"&amp;L$3&amp;"7")</f>
        <v>0.98939370380952374</v>
      </c>
      <c r="M53" s="75">
        <f ca="1">INDIRECT($B53&amp;"!"&amp;M$3&amp;"7")</f>
        <v>0.9896706833333333</v>
      </c>
      <c r="N53" s="76">
        <f ca="1">M53-L53</f>
        <v>2.7697952380956181E-4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86.908087999999992</v>
      </c>
      <c r="I54" s="10"/>
      <c r="J54" s="223">
        <f ca="1">H54/D54-1</f>
        <v>-9.5981698643410329E-4</v>
      </c>
      <c r="L54" s="74">
        <f ca="1">INDIRECT($B54&amp;"!"&amp;L$3&amp;"8")</f>
        <v>0.99380515857142848</v>
      </c>
      <c r="M54" s="75">
        <f ca="1">INDIRECT($B54&amp;"!"&amp;M$3&amp;"8")</f>
        <v>0.9941158823809525</v>
      </c>
      <c r="N54" s="76">
        <f ca="1">M54-L54</f>
        <v>3.1072380952401613E-4</v>
      </c>
      <c r="O54" s="221"/>
      <c r="P54" s="226">
        <f ca="1">bdrate(L51:L54,D51:D54,M51:M54,H51:H54)</f>
        <v>2.3891046142066052E-4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27.415224000000006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7" t="s">
        <v>13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10"/>
      <c r="L59" s="280" t="str">
        <f>F59</f>
        <v>cinema_semitrack</v>
      </c>
      <c r="M59" s="278"/>
      <c r="N59" s="279"/>
      <c r="O59" s="178"/>
      <c r="P59" s="210"/>
      <c r="U59" s="208"/>
      <c r="V59" s="208"/>
      <c r="X59" s="283"/>
      <c r="Y59" s="274"/>
      <c r="Z59" s="274"/>
    </row>
    <row r="60" spans="2:28" x14ac:dyDescent="0.25">
      <c r="B60" s="273" t="s">
        <v>24</v>
      </c>
      <c r="C60" s="274"/>
      <c r="D60" s="69" t="s">
        <v>25</v>
      </c>
      <c r="E60" s="221"/>
      <c r="F60" s="273" t="s">
        <v>24</v>
      </c>
      <c r="G60" s="274"/>
      <c r="H60" s="69" t="s">
        <v>25</v>
      </c>
      <c r="I60" s="10"/>
      <c r="J60" s="211" t="s">
        <v>26</v>
      </c>
      <c r="L60" s="281" t="s">
        <v>41</v>
      </c>
      <c r="M60" s="274"/>
      <c r="N60" s="282"/>
      <c r="O60" s="67"/>
      <c r="P60" s="4"/>
      <c r="R60" s="275"/>
      <c r="S60" s="274"/>
      <c r="T60" s="274"/>
      <c r="U60" s="209"/>
      <c r="V60" s="209"/>
      <c r="X60" s="275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18-bit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28.273496000000005</v>
      </c>
      <c r="I62" s="10"/>
      <c r="J62" s="223">
        <f ca="1">H62/D62-1</f>
        <v>-1.5309613555857249E-3</v>
      </c>
      <c r="L62" s="74">
        <f ca="1">INDIRECT($B62&amp;"!"&amp;L$3&amp;"5")</f>
        <v>0.96755116761904758</v>
      </c>
      <c r="M62" s="75">
        <f ca="1">INDIRECT($B62&amp;"!"&amp;M$3&amp;"5")</f>
        <v>0.96773874523809533</v>
      </c>
      <c r="N62" s="76">
        <f ca="1">M62-L62</f>
        <v>1.8757761904775183E-4</v>
      </c>
      <c r="O62" s="221"/>
      <c r="P62" s="223">
        <f ca="1">bdrate(D62:D65,L62:L65,H62:H65,M62:M65)</f>
        <v>-1.2354006820840091E-2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41.069816000000003</v>
      </c>
      <c r="I63" s="10"/>
      <c r="J63" s="223">
        <f ca="1">H63/D63-1</f>
        <v>-1.3777984403235966E-3</v>
      </c>
      <c r="L63" s="74">
        <f ca="1">INDIRECT($B63&amp;"!"&amp;L$3&amp;"6")</f>
        <v>0.97986977619047599</v>
      </c>
      <c r="M63" s="75">
        <f ca="1">INDIRECT($B63&amp;"!"&amp;M$3&amp;"6")</f>
        <v>0.98004221904761923</v>
      </c>
      <c r="N63" s="76">
        <f ca="1">M63-L63</f>
        <v>1.7244285714324015E-4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61.792360000000002</v>
      </c>
      <c r="I64" s="10"/>
      <c r="J64" s="223">
        <f ca="1">H64/D64-1</f>
        <v>-1.174815372300686E-3</v>
      </c>
      <c r="L64" s="74">
        <f ca="1">INDIRECT($B64&amp;"!"&amp;L$3&amp;"7")</f>
        <v>0.98891836142857159</v>
      </c>
      <c r="M64" s="75">
        <f ca="1">INDIRECT($B64&amp;"!"&amp;M$3&amp;"7")</f>
        <v>0.98923883238095223</v>
      </c>
      <c r="N64" s="76">
        <f ca="1">M64-L64</f>
        <v>3.2047095238063594E-4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90.335440000000006</v>
      </c>
      <c r="I65" s="10"/>
      <c r="J65" s="223">
        <f ca="1">H65/D65-1</f>
        <v>-8.9939077666578715E-4</v>
      </c>
      <c r="L65" s="74">
        <f ca="1">INDIRECT($B65&amp;"!"&amp;L$3&amp;"8")</f>
        <v>0.99346047666666659</v>
      </c>
      <c r="M65" s="75">
        <f ca="1">INDIRECT($B65&amp;"!"&amp;M$3&amp;"8")</f>
        <v>0.99384352190476211</v>
      </c>
      <c r="N65" s="76">
        <f ca="1">M65-L65</f>
        <v>3.8304523809551405E-4</v>
      </c>
      <c r="O65" s="221"/>
      <c r="P65" s="226">
        <f ca="1">bdrate(L62:L65,D62:D65,M62:M65,H62:H65)</f>
        <v>3.1309554106173643E-4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28.273496000000005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7" t="s">
        <v>14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10"/>
      <c r="L70" s="280" t="str">
        <f>F70</f>
        <v>breakdance_track</v>
      </c>
      <c r="M70" s="278"/>
      <c r="N70" s="279"/>
      <c r="O70" s="178"/>
      <c r="P70" s="210"/>
      <c r="U70" s="208"/>
      <c r="V70" s="208"/>
      <c r="X70" s="283"/>
      <c r="Y70" s="274"/>
      <c r="Z70" s="274"/>
    </row>
    <row r="71" spans="2:28" x14ac:dyDescent="0.25">
      <c r="B71" s="273" t="s">
        <v>24</v>
      </c>
      <c r="C71" s="274"/>
      <c r="D71" s="69" t="s">
        <v>25</v>
      </c>
      <c r="E71" s="221"/>
      <c r="F71" s="273" t="s">
        <v>24</v>
      </c>
      <c r="G71" s="274"/>
      <c r="H71" s="69" t="s">
        <v>25</v>
      </c>
      <c r="I71" s="10"/>
      <c r="J71" s="211" t="s">
        <v>26</v>
      </c>
      <c r="L71" s="281" t="s">
        <v>41</v>
      </c>
      <c r="M71" s="274"/>
      <c r="N71" s="282"/>
      <c r="O71" s="67"/>
      <c r="P71" s="4"/>
      <c r="R71" s="275"/>
      <c r="S71" s="274"/>
      <c r="T71" s="274"/>
      <c r="U71" s="209"/>
      <c r="V71" s="209"/>
      <c r="X71" s="275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18-bit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126.339968</v>
      </c>
      <c r="I73" s="10"/>
      <c r="J73" s="223">
        <f ca="1">H73/D73-1</f>
        <v>-1.9145170930360278E-3</v>
      </c>
      <c r="L73" s="74">
        <f ca="1">INDIRECT($B73&amp;"!"&amp;L$3&amp;"5")</f>
        <v>0.93688656531250003</v>
      </c>
      <c r="M73" s="75">
        <f ca="1">INDIRECT($B73&amp;"!"&amp;M$3&amp;"5")</f>
        <v>0.93706772312499997</v>
      </c>
      <c r="N73" s="76">
        <f ca="1">M73-L73</f>
        <v>1.8115781249994356E-4</v>
      </c>
      <c r="O73" s="221"/>
      <c r="P73" s="223">
        <f ca="1">bdrate(D73:D76,L73:L76,H73:H76,M73:M76)</f>
        <v>-7.9006717186815845E-3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180.87333600000002</v>
      </c>
      <c r="I74" s="10"/>
      <c r="J74" s="223">
        <f ca="1">H74/D74-1</f>
        <v>-1.7985065984607029E-3</v>
      </c>
      <c r="L74" s="74">
        <f ca="1">INDIRECT($B74&amp;"!"&amp;L$3&amp;"6")</f>
        <v>0.97254385749999983</v>
      </c>
      <c r="M74" s="75">
        <f ca="1">INDIRECT($B74&amp;"!"&amp;M$3&amp;"6")</f>
        <v>0.97290302906250004</v>
      </c>
      <c r="N74" s="76">
        <f ca="1">M74-L74</f>
        <v>3.5917156250020454E-4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255.82339200000004</v>
      </c>
      <c r="I75" s="10"/>
      <c r="J75" s="223">
        <f ca="1">H75/D75-1</f>
        <v>-1.7695548105763903E-3</v>
      </c>
      <c r="L75" s="74">
        <f ca="1">INDIRECT($B75&amp;"!"&amp;L$3&amp;"7")</f>
        <v>0.98944849312499994</v>
      </c>
      <c r="M75" s="75">
        <f ca="1">INDIRECT($B75&amp;"!"&amp;M$3&amp;"7")</f>
        <v>0.98979494343749996</v>
      </c>
      <c r="N75" s="76">
        <f ca="1">M75-L75</f>
        <v>3.46450312500024E-4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355.82745600000004</v>
      </c>
      <c r="I76" s="10"/>
      <c r="J76" s="223">
        <f ca="1">H76/D76-1</f>
        <v>-1.6983845842072354E-3</v>
      </c>
      <c r="L76" s="74">
        <f ca="1">INDIRECT($B76&amp;"!"&amp;L$3&amp;"8")</f>
        <v>0.99455648124999985</v>
      </c>
      <c r="M76" s="75">
        <f ca="1">INDIRECT($B76&amp;"!"&amp;M$3&amp;"8")</f>
        <v>0.99492687781249989</v>
      </c>
      <c r="N76" s="76">
        <f ca="1">M76-L76</f>
        <v>3.703965625000416E-4</v>
      </c>
      <c r="O76" s="221"/>
      <c r="P76" s="226">
        <f ca="1">bdrate(L73:L76,D73:D76,M73:M76,H73:H76)</f>
        <v>4.3269643672783076E-4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126.339968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7" t="s">
        <v>15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10"/>
      <c r="L81" s="280" t="str">
        <f>F81</f>
        <v>breakdance_semitrack</v>
      </c>
      <c r="M81" s="278"/>
      <c r="N81" s="279"/>
      <c r="O81" s="178"/>
      <c r="P81" s="210"/>
      <c r="U81" s="208"/>
      <c r="V81" s="208"/>
      <c r="X81" s="283"/>
      <c r="Y81" s="274"/>
      <c r="Z81" s="274"/>
    </row>
    <row r="82" spans="2:28" x14ac:dyDescent="0.25">
      <c r="B82" s="273" t="s">
        <v>24</v>
      </c>
      <c r="C82" s="274"/>
      <c r="D82" s="69" t="s">
        <v>25</v>
      </c>
      <c r="E82" s="221"/>
      <c r="F82" s="273" t="s">
        <v>24</v>
      </c>
      <c r="G82" s="274"/>
      <c r="H82" s="69" t="s">
        <v>25</v>
      </c>
      <c r="I82" s="10"/>
      <c r="J82" s="211" t="s">
        <v>26</v>
      </c>
      <c r="L82" s="281" t="s">
        <v>41</v>
      </c>
      <c r="M82" s="274"/>
      <c r="N82" s="282"/>
      <c r="O82" s="67"/>
      <c r="P82" s="4"/>
      <c r="R82" s="275"/>
      <c r="S82" s="274"/>
      <c r="T82" s="274"/>
      <c r="U82" s="209"/>
      <c r="V82" s="209"/>
      <c r="X82" s="275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18-bit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132.225224</v>
      </c>
      <c r="I84" s="10"/>
      <c r="J84" s="223">
        <f ca="1">H84/D84-1</f>
        <v>-1.8801534148180643E-3</v>
      </c>
      <c r="L84" s="74">
        <f ca="1">INDIRECT($B84&amp;"!"&amp;L$3&amp;"5")</f>
        <v>0.92944511875000002</v>
      </c>
      <c r="M84" s="75">
        <f ca="1">INDIRECT($B84&amp;"!"&amp;M$3&amp;"5")</f>
        <v>0.92962908062500005</v>
      </c>
      <c r="N84" s="76">
        <f ca="1">M84-L84</f>
        <v>1.8396187500002714E-4</v>
      </c>
      <c r="O84" s="221"/>
      <c r="P84" s="223">
        <f ca="1">bdrate(D84:D87,L84:L87,H84:H87,M84:M87)</f>
        <v>-7.5008790898424271E-3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189.44512</v>
      </c>
      <c r="I85" s="10"/>
      <c r="J85" s="223">
        <f ca="1">H85/D85-1</f>
        <v>-1.7489997736289675E-3</v>
      </c>
      <c r="L85" s="74">
        <f ca="1">INDIRECT($B85&amp;"!"&amp;L$3&amp;"6")</f>
        <v>0.96953595656249991</v>
      </c>
      <c r="M85" s="75">
        <f ca="1">INDIRECT($B85&amp;"!"&amp;M$3&amp;"6")</f>
        <v>0.9699151884374998</v>
      </c>
      <c r="N85" s="76">
        <f ca="1">M85-L85</f>
        <v>3.7923187499988575E-4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267.781296</v>
      </c>
      <c r="I86" s="10"/>
      <c r="J86" s="223">
        <f ca="1">H86/D86-1</f>
        <v>-1.7232102099936641E-3</v>
      </c>
      <c r="L86" s="74">
        <f ca="1">INDIRECT($B86&amp;"!"&amp;L$3&amp;"7")</f>
        <v>0.98823150374999991</v>
      </c>
      <c r="M86" s="75">
        <f ca="1">INDIRECT($B86&amp;"!"&amp;M$3&amp;"7")</f>
        <v>0.98859257031250014</v>
      </c>
      <c r="N86" s="76">
        <f ca="1">M86-L86</f>
        <v>3.6106656250023406E-4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371.91108000000003</v>
      </c>
      <c r="I87" s="10"/>
      <c r="J87" s="223">
        <f ca="1">H87/D87-1</f>
        <v>-1.6634545471956308E-3</v>
      </c>
      <c r="L87" s="74">
        <f ca="1">INDIRECT($B87&amp;"!"&amp;L$3&amp;"8")</f>
        <v>0.99383825499999989</v>
      </c>
      <c r="M87" s="75">
        <f ca="1">INDIRECT($B87&amp;"!"&amp;M$3&amp;"8")</f>
        <v>0.99423172625000011</v>
      </c>
      <c r="N87" s="76">
        <f ca="1">M87-L87</f>
        <v>3.9347125000022132E-4</v>
      </c>
      <c r="O87" s="221"/>
      <c r="P87" s="226">
        <f ca="1">bdrate(L84:L87,D84:D87,M84:M87,H84:H87)</f>
        <v>4.5885033102099904E-4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132.225224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7" t="s">
        <v>16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10"/>
      <c r="L92" s="280" t="str">
        <f>F92</f>
        <v>bartender_track</v>
      </c>
      <c r="M92" s="278"/>
      <c r="N92" s="279"/>
      <c r="O92" s="178"/>
      <c r="P92" s="210"/>
      <c r="U92" s="208"/>
      <c r="V92" s="208"/>
      <c r="X92" s="283"/>
      <c r="Y92" s="274"/>
      <c r="Z92" s="274"/>
    </row>
    <row r="93" spans="2:28" x14ac:dyDescent="0.25">
      <c r="B93" s="273" t="s">
        <v>24</v>
      </c>
      <c r="C93" s="274"/>
      <c r="D93" s="69" t="s">
        <v>25</v>
      </c>
      <c r="E93" s="221"/>
      <c r="F93" s="273" t="s">
        <v>24</v>
      </c>
      <c r="G93" s="274"/>
      <c r="H93" s="69" t="s">
        <v>25</v>
      </c>
      <c r="I93" s="10"/>
      <c r="J93" s="211" t="s">
        <v>26</v>
      </c>
      <c r="L93" s="281" t="s">
        <v>41</v>
      </c>
      <c r="M93" s="274"/>
      <c r="N93" s="282"/>
      <c r="O93" s="67"/>
      <c r="P93" s="4"/>
      <c r="R93" s="275"/>
      <c r="S93" s="274"/>
      <c r="T93" s="274"/>
      <c r="U93" s="209"/>
      <c r="V93" s="209"/>
      <c r="X93" s="275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18-bit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37.901415999999998</v>
      </c>
      <c r="I95" s="10"/>
      <c r="J95" s="223">
        <f ca="1">H95/D95-1</f>
        <v>-1.2414710789309114E-3</v>
      </c>
      <c r="L95" s="74">
        <f ca="1">INDIRECT($B95&amp;"!"&amp;L$3&amp;"5")</f>
        <v>0.97019467904761891</v>
      </c>
      <c r="M95" s="75">
        <f ca="1">INDIRECT($B95&amp;"!"&amp;M$3&amp;"5")</f>
        <v>0.97014404904761908</v>
      </c>
      <c r="N95" s="76">
        <f ca="1">M95-L95</f>
        <v>-5.0629999999829423E-5</v>
      </c>
      <c r="O95" s="221"/>
      <c r="P95" s="223">
        <f ca="1">bdrate(D95:D98,L95:L98,H95:H98,M95:M98)</f>
        <v>-8.9643162067165605E-3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56.021295999999992</v>
      </c>
      <c r="I96" s="10"/>
      <c r="J96" s="223">
        <f ca="1">H96/D96-1</f>
        <v>-1.0722978685709927E-3</v>
      </c>
      <c r="L96" s="74">
        <f ca="1">INDIRECT($B96&amp;"!"&amp;L$3&amp;"6")</f>
        <v>0.98123514571428549</v>
      </c>
      <c r="M96" s="75">
        <f ca="1">INDIRECT($B96&amp;"!"&amp;M$3&amp;"6")</f>
        <v>0.98139457666666685</v>
      </c>
      <c r="N96" s="76">
        <f ca="1">M96-L96</f>
        <v>1.5943095238135641E-4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83.816504000000023</v>
      </c>
      <c r="I97" s="10"/>
      <c r="J97" s="223">
        <f ca="1">H97/D97-1</f>
        <v>-9.88230955028091E-4</v>
      </c>
      <c r="L97" s="74">
        <f ca="1">INDIRECT($B97&amp;"!"&amp;L$3&amp;"7")</f>
        <v>0.99006418190476186</v>
      </c>
      <c r="M97" s="75">
        <f ca="1">INDIRECT($B97&amp;"!"&amp;M$3&amp;"7")</f>
        <v>0.99027030238095237</v>
      </c>
      <c r="N97" s="76">
        <f ca="1">M97-L97</f>
        <v>2.0612047619050777E-4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121.29911199999999</v>
      </c>
      <c r="I98" s="10"/>
      <c r="J98" s="223">
        <f ca="1">H98/D98-1</f>
        <v>-7.5340285087066583E-4</v>
      </c>
      <c r="L98" s="74">
        <f ca="1">INDIRECT($B98&amp;"!"&amp;L$3&amp;"8")</f>
        <v>0.99394777333333351</v>
      </c>
      <c r="M98" s="75">
        <f ca="1">INDIRECT($B98&amp;"!"&amp;M$3&amp;"8")</f>
        <v>0.99421662666666677</v>
      </c>
      <c r="N98" s="76">
        <f ca="1">M98-L98</f>
        <v>2.6885333333326322E-4</v>
      </c>
      <c r="O98" s="221"/>
      <c r="P98" s="226">
        <f ca="1">bdrate(L95:L98,D95:D98,M95:M98,H95:H98)</f>
        <v>2.0879837487952635E-4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37.901415999999998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7" t="s">
        <v>17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10"/>
      <c r="L103" s="280" t="str">
        <f>F103</f>
        <v>bartender_semitrack</v>
      </c>
      <c r="M103" s="278"/>
      <c r="N103" s="279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3" t="s">
        <v>24</v>
      </c>
      <c r="C104" s="274"/>
      <c r="D104" s="69" t="s">
        <v>25</v>
      </c>
      <c r="E104" s="221"/>
      <c r="F104" s="273" t="s">
        <v>24</v>
      </c>
      <c r="G104" s="274"/>
      <c r="H104" s="69" t="s">
        <v>25</v>
      </c>
      <c r="I104" s="10"/>
      <c r="J104" s="211" t="s">
        <v>26</v>
      </c>
      <c r="L104" s="281" t="s">
        <v>41</v>
      </c>
      <c r="M104" s="274"/>
      <c r="N104" s="282"/>
      <c r="O104" s="67"/>
      <c r="P104" s="4"/>
      <c r="R104" s="275"/>
      <c r="S104" s="274"/>
      <c r="T104" s="274"/>
      <c r="U104" s="209"/>
      <c r="V104" s="209"/>
      <c r="X104" s="275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18-bit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39.075911999999988</v>
      </c>
      <c r="I106" s="10"/>
      <c r="J106" s="223">
        <f ca="1">H106/D106-1</f>
        <v>-1.207673408794574E-3</v>
      </c>
      <c r="L106" s="74">
        <f ca="1">INDIRECT($B106&amp;"!"&amp;L$3&amp;"5")</f>
        <v>0.96837816095238116</v>
      </c>
      <c r="M106" s="75">
        <f ca="1">INDIRECT($B106&amp;"!"&amp;M$3&amp;"5")</f>
        <v>0.96843303619047616</v>
      </c>
      <c r="N106" s="76">
        <f ca="1">M106-L106</f>
        <v>5.4875238094997947E-5</v>
      </c>
      <c r="O106" s="221"/>
      <c r="P106" s="223">
        <f ca="1">bdrate(D106:D109,L106:L109,H106:H109,M106:M109)</f>
        <v>-8.8693509682479243E-3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57.882920000000006</v>
      </c>
      <c r="I107" s="10"/>
      <c r="J107" s="223">
        <f ca="1">H107/D107-1</f>
        <v>-1.033019198113716E-3</v>
      </c>
      <c r="L107" s="74">
        <f ca="1">INDIRECT($B107&amp;"!"&amp;L$3&amp;"6")</f>
        <v>0.98000944999999984</v>
      </c>
      <c r="M107" s="75">
        <f ca="1">INDIRECT($B107&amp;"!"&amp;M$3&amp;"6")</f>
        <v>0.98017123333333345</v>
      </c>
      <c r="N107" s="76">
        <f ca="1">M107-L107</f>
        <v>1.6178333333360939E-4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86.784999999999982</v>
      </c>
      <c r="I108" s="10"/>
      <c r="J108" s="223">
        <f ca="1">H108/D108-1</f>
        <v>-9.9576956788982596E-4</v>
      </c>
      <c r="L108" s="74">
        <f ca="1">INDIRECT($B108&amp;"!"&amp;L$3&amp;"7")</f>
        <v>0.98935317476190476</v>
      </c>
      <c r="M108" s="75">
        <f ca="1">INDIRECT($B108&amp;"!"&amp;M$3&amp;"7")</f>
        <v>0.98953955428571427</v>
      </c>
      <c r="N108" s="76">
        <f ca="1">M108-L108</f>
        <v>1.8637952380951006E-4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125.58133600000001</v>
      </c>
      <c r="I109" s="10"/>
      <c r="J109" s="223">
        <f ca="1">H109/D109-1</f>
        <v>-7.498036531650154E-4</v>
      </c>
      <c r="L109" s="74">
        <f ca="1">INDIRECT($B109&amp;"!"&amp;L$3&amp;"8")</f>
        <v>0.99349843380952385</v>
      </c>
      <c r="M109" s="75">
        <f ca="1">INDIRECT($B109&amp;"!"&amp;M$3&amp;"8")</f>
        <v>0.99377691190476203</v>
      </c>
      <c r="N109" s="76">
        <f ca="1">M109-L109</f>
        <v>2.7847809523817713E-4</v>
      </c>
      <c r="O109" s="221"/>
      <c r="P109" s="226">
        <f ca="1">bdrate(L106:L109,D106:D109,M106:M109,H106:H109)</f>
        <v>2.1328723314151254E-4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39.075911999999988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79" zoomScaleNormal="100" workbookViewId="0">
      <selection activeCell="F4" sqref="F4:H4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6" t="str">
        <f>'Summary (auto)'!C3</f>
        <v>15-bit</v>
      </c>
      <c r="C2" s="274"/>
      <c r="D2" s="274"/>
      <c r="E2" s="198"/>
      <c r="F2" s="276" t="str">
        <f>'Summary (auto)'!C4</f>
        <v>18-bit</v>
      </c>
      <c r="G2" s="274"/>
      <c r="H2" s="274"/>
      <c r="I2" s="208"/>
      <c r="J2" s="209" t="s">
        <v>19</v>
      </c>
      <c r="K2" s="208"/>
      <c r="L2" s="275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42</v>
      </c>
      <c r="M3" s="85" t="s">
        <v>43</v>
      </c>
      <c r="N3" s="208"/>
      <c r="O3" s="174"/>
      <c r="P3" s="208"/>
      <c r="U3" s="173"/>
      <c r="W3" s="173"/>
    </row>
    <row r="4" spans="1:32" x14ac:dyDescent="0.25">
      <c r="B4" s="277" t="s">
        <v>8</v>
      </c>
      <c r="C4" s="278"/>
      <c r="D4" s="279"/>
      <c r="E4" s="3"/>
      <c r="F4" s="277" t="str">
        <f>B4</f>
        <v>fruit</v>
      </c>
      <c r="G4" s="278"/>
      <c r="H4" s="279"/>
      <c r="I4" s="3"/>
      <c r="J4" s="210"/>
      <c r="L4" s="280" t="str">
        <f>F4</f>
        <v>fruit</v>
      </c>
      <c r="M4" s="278"/>
      <c r="N4" s="279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3" t="s">
        <v>24</v>
      </c>
      <c r="C5" s="274"/>
      <c r="D5" s="69" t="s">
        <v>25</v>
      </c>
      <c r="E5" s="221"/>
      <c r="F5" s="273" t="s">
        <v>24</v>
      </c>
      <c r="G5" s="274"/>
      <c r="H5" s="69" t="s">
        <v>25</v>
      </c>
      <c r="I5" s="10"/>
      <c r="J5" s="211" t="s">
        <v>26</v>
      </c>
      <c r="L5" s="281" t="s">
        <v>44</v>
      </c>
      <c r="M5" s="274"/>
      <c r="N5" s="282"/>
      <c r="O5" s="67"/>
      <c r="P5" s="4"/>
      <c r="Q5" s="67"/>
      <c r="R5" s="275"/>
      <c r="S5" s="274"/>
      <c r="T5" s="274"/>
      <c r="U5" s="209"/>
      <c r="V5" s="209"/>
      <c r="X5" s="275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18-bit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3.8008320000000002</v>
      </c>
      <c r="I7" s="10"/>
      <c r="J7" s="223">
        <f ca="1">H7/D7-1</f>
        <v>-1.2486913966422986E-3</v>
      </c>
      <c r="L7" s="74">
        <f ca="1">INDIRECT($B7&amp;"!"&amp;L$3&amp;"5")</f>
        <v>0.99837623125000008</v>
      </c>
      <c r="M7" s="75">
        <f ca="1">INDIRECT($B7&amp;"!"&amp;M$3&amp;"5")</f>
        <v>0.99844977416666669</v>
      </c>
      <c r="N7" s="76">
        <f ca="1">M7-L7</f>
        <v>7.35429166666135E-5</v>
      </c>
      <c r="O7" s="221"/>
      <c r="P7" s="223">
        <f ca="1">bdrate(D7:D10,L7:L10,H7:H10,M7:M10)</f>
        <v>-7.1341074189220866E-2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4.810416</v>
      </c>
      <c r="I8" s="10"/>
      <c r="J8" s="223">
        <f ca="1">H8/D8-1</f>
        <v>-1.2208551966074177E-3</v>
      </c>
      <c r="L8" s="74">
        <f ca="1">INDIRECT($B8&amp;"!"&amp;L$3&amp;"6")</f>
        <v>0.99920279708333315</v>
      </c>
      <c r="M8" s="75">
        <f ca="1">INDIRECT($B8&amp;"!"&amp;M$3&amp;"6")</f>
        <v>0.99931476041666667</v>
      </c>
      <c r="N8" s="76">
        <f ca="1">M8-L8</f>
        <v>1.1196333333352015E-4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6.1616879999999989</v>
      </c>
      <c r="I9" s="10"/>
      <c r="J9" s="223">
        <f ca="1">H9/D9-1</f>
        <v>-1.6461844167260375E-3</v>
      </c>
      <c r="L9" s="74">
        <f ca="1">INDIRECT($B9&amp;"!"&amp;L$3&amp;"7")</f>
        <v>0.99937497375000028</v>
      </c>
      <c r="M9" s="75">
        <f ca="1">INDIRECT($B9&amp;"!"&amp;M$3&amp;"7")</f>
        <v>0.99952233083333342</v>
      </c>
      <c r="N9" s="76">
        <f ca="1">M9-L9</f>
        <v>1.473570833331328E-4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8.6073920000000008</v>
      </c>
      <c r="I10" s="10"/>
      <c r="J10" s="223">
        <f ca="1">H10/D10-1</f>
        <v>-1.8350462286924607E-3</v>
      </c>
      <c r="L10" s="74">
        <f ca="1">INDIRECT($B10&amp;"!"&amp;L$3&amp;"8")</f>
        <v>0.99952589916666668</v>
      </c>
      <c r="M10" s="75">
        <f ca="1">INDIRECT($B10&amp;"!"&amp;M$3&amp;"8")</f>
        <v>0.99968688625000013</v>
      </c>
      <c r="N10" s="76">
        <f ca="1">M10-L10</f>
        <v>1.6098708333345257E-4</v>
      </c>
      <c r="O10" s="221"/>
      <c r="P10" s="226">
        <f ca="1">bdrate(L7:L10,D7:D10,M7:M10,H7:H10)</f>
        <v>1.3904484935278738E-4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3.8008320000000002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7" t="s">
        <v>9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10"/>
      <c r="L15" s="280" t="str">
        <f>F15</f>
        <v>breakfast</v>
      </c>
      <c r="M15" s="278"/>
      <c r="N15" s="279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3" t="s">
        <v>24</v>
      </c>
      <c r="C16" s="274"/>
      <c r="D16" s="69" t="s">
        <v>25</v>
      </c>
      <c r="E16" s="221"/>
      <c r="F16" s="273" t="s">
        <v>24</v>
      </c>
      <c r="G16" s="274"/>
      <c r="H16" s="69" t="s">
        <v>25</v>
      </c>
      <c r="I16" s="10"/>
      <c r="J16" s="211" t="s">
        <v>26</v>
      </c>
      <c r="L16" s="281" t="s">
        <v>44</v>
      </c>
      <c r="M16" s="274"/>
      <c r="N16" s="282"/>
      <c r="O16" s="67"/>
      <c r="P16" s="4"/>
      <c r="Q16" s="67"/>
      <c r="R16" s="275"/>
      <c r="S16" s="274"/>
      <c r="T16" s="274"/>
      <c r="U16" s="209"/>
      <c r="V16" s="209"/>
      <c r="X16" s="275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18-bit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29.711103999999999</v>
      </c>
      <c r="I18" s="10"/>
      <c r="J18" s="223">
        <f ca="1">H18/D18-1</f>
        <v>-1.3533495333728496E-3</v>
      </c>
      <c r="L18" s="74">
        <f ca="1">INDIRECT($B18&amp;"!"&amp;L$3&amp;"5")</f>
        <v>0.99025311599999999</v>
      </c>
      <c r="M18" s="75">
        <f ca="1">INDIRECT($B18&amp;"!"&amp;M$3&amp;"5")</f>
        <v>0.99332946733333338</v>
      </c>
      <c r="N18" s="76">
        <f ca="1">M18-L18</f>
        <v>3.0763513333333936E-3</v>
      </c>
      <c r="O18" s="221"/>
      <c r="P18" s="223">
        <f ca="1">bdrate(D18:D21,L18:L21,H18:H21,M18:M21)</f>
        <v>-0.52994548691293197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39.556479999999993</v>
      </c>
      <c r="I19" s="10"/>
      <c r="J19" s="223">
        <f ca="1">H19/D19-1</f>
        <v>-1.4907282839743408E-3</v>
      </c>
      <c r="L19" s="74">
        <f ca="1">INDIRECT($B19&amp;"!"&amp;L$3&amp;"6")</f>
        <v>0.99195924199999985</v>
      </c>
      <c r="M19" s="75">
        <f ca="1">INDIRECT($B19&amp;"!"&amp;M$3&amp;"6")</f>
        <v>0.99541585333333349</v>
      </c>
      <c r="N19" s="76">
        <f ca="1">M19-L19</f>
        <v>3.4566113333336368E-3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53.586264</v>
      </c>
      <c r="I20" s="10"/>
      <c r="J20" s="223">
        <f ca="1">H20/D20-1</f>
        <v>-1.6988882632589242E-3</v>
      </c>
      <c r="L20" s="74">
        <f ca="1">INDIRECT($B20&amp;"!"&amp;L$3&amp;"7")</f>
        <v>0.99302144466666675</v>
      </c>
      <c r="M20" s="75">
        <f ca="1">INDIRECT($B20&amp;"!"&amp;M$3&amp;"7")</f>
        <v>0.9965368619999998</v>
      </c>
      <c r="N20" s="76">
        <f ca="1">M20-L20</f>
        <v>3.5154173333330485E-3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74.999960000000002</v>
      </c>
      <c r="I21" s="10"/>
      <c r="J21" s="223">
        <f ca="1">H21/D21-1</f>
        <v>-1.7029093959983754E-3</v>
      </c>
      <c r="L21" s="74">
        <f ca="1">INDIRECT($B21&amp;"!"&amp;L$3&amp;"8")</f>
        <v>0.99441893800000003</v>
      </c>
      <c r="M21" s="75">
        <f ca="1">INDIRECT($B21&amp;"!"&amp;M$3&amp;"8")</f>
        <v>0.99774647466666666</v>
      </c>
      <c r="N21" s="76">
        <f ca="1">M21-L21</f>
        <v>3.3275366666666306E-3</v>
      </c>
      <c r="O21" s="221"/>
      <c r="P21" s="226">
        <f ca="1">bdrate(L18:L21,D18:D21,M18:M21,H18:H21)</f>
        <v>3.4637498548757417E-3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29.711103999999999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7" t="s">
        <v>10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10"/>
      <c r="L26" s="280" t="str">
        <f>F26</f>
        <v>breakfast_track</v>
      </c>
      <c r="M26" s="278"/>
      <c r="N26" s="279"/>
      <c r="O26" s="178"/>
      <c r="P26" s="210"/>
      <c r="U26" s="208"/>
      <c r="V26" s="208"/>
      <c r="X26" s="283"/>
      <c r="Y26" s="274"/>
      <c r="Z26" s="274"/>
    </row>
    <row r="27" spans="2:28" x14ac:dyDescent="0.25">
      <c r="B27" s="273" t="s">
        <v>24</v>
      </c>
      <c r="C27" s="274"/>
      <c r="D27" s="69" t="s">
        <v>25</v>
      </c>
      <c r="E27" s="221"/>
      <c r="F27" s="273" t="s">
        <v>24</v>
      </c>
      <c r="G27" s="274"/>
      <c r="H27" s="69" t="s">
        <v>25</v>
      </c>
      <c r="I27" s="10"/>
      <c r="J27" s="211" t="s">
        <v>26</v>
      </c>
      <c r="L27" s="281" t="s">
        <v>44</v>
      </c>
      <c r="M27" s="274"/>
      <c r="N27" s="282"/>
      <c r="O27" s="67"/>
      <c r="P27" s="4"/>
      <c r="R27" s="275"/>
      <c r="S27" s="274"/>
      <c r="T27" s="274"/>
      <c r="U27" s="209"/>
      <c r="V27" s="209"/>
      <c r="X27" s="275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18-bit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36.970544000000004</v>
      </c>
      <c r="I29" s="10"/>
      <c r="J29" s="223">
        <f ca="1">H29/D29-1</f>
        <v>-1.6992195600780136E-3</v>
      </c>
      <c r="L29" s="74">
        <f ca="1">INDIRECT($B29&amp;"!"&amp;L$3&amp;"5")</f>
        <v>0.95452699866666679</v>
      </c>
      <c r="M29" s="75">
        <f ca="1">INDIRECT($B29&amp;"!"&amp;M$3&amp;"5")</f>
        <v>0.95586137733333332</v>
      </c>
      <c r="N29" s="76">
        <f ca="1">M29-L29</f>
        <v>1.3343786666665247E-3</v>
      </c>
      <c r="O29" s="221"/>
      <c r="P29" s="223">
        <f ca="1">bdrate(D29:D32,L29:L32,H29:H32,M29:M32)</f>
        <v>-3.6846232398482837E-2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53.164592000000006</v>
      </c>
      <c r="I30" s="10"/>
      <c r="J30" s="223">
        <f ca="1">H30/D30-1</f>
        <v>-1.4802959269624161E-3</v>
      </c>
      <c r="L30" s="74">
        <f ca="1">INDIRECT($B30&amp;"!"&amp;L$3&amp;"6")</f>
        <v>0.97254070799999992</v>
      </c>
      <c r="M30" s="75">
        <f ca="1">INDIRECT($B30&amp;"!"&amp;M$3&amp;"6")</f>
        <v>0.97473070333333356</v>
      </c>
      <c r="N30" s="76">
        <f ca="1">M30-L30</f>
        <v>2.1899953333336386E-3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76.662967999999992</v>
      </c>
      <c r="I31" s="10"/>
      <c r="J31" s="223">
        <f ca="1">H31/D31-1</f>
        <v>-1.4375824439883944E-3</v>
      </c>
      <c r="L31" s="74">
        <f ca="1">INDIRECT($B31&amp;"!"&amp;L$3&amp;"7")</f>
        <v>0.99034704333333323</v>
      </c>
      <c r="M31" s="75">
        <f ca="1">INDIRECT($B31&amp;"!"&amp;M$3&amp;"7")</f>
        <v>0.99096339466666672</v>
      </c>
      <c r="N31" s="76">
        <f ca="1">M31-L31</f>
        <v>6.1635133333348691E-4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108.73024799999999</v>
      </c>
      <c r="I32" s="10"/>
      <c r="J32" s="223">
        <f ca="1">H32/D32-1</f>
        <v>-1.2110735924889537E-3</v>
      </c>
      <c r="L32" s="74">
        <f ca="1">INDIRECT($B32&amp;"!"&amp;L$3&amp;"8")</f>
        <v>0.9951982220000003</v>
      </c>
      <c r="M32" s="75">
        <f ca="1">INDIRECT($B32&amp;"!"&amp;M$3&amp;"8")</f>
        <v>0.99631668666666662</v>
      </c>
      <c r="N32" s="76">
        <f ca="1">M32-L32</f>
        <v>1.1184646666663189E-3</v>
      </c>
      <c r="O32" s="221"/>
      <c r="P32" s="226">
        <f ca="1">bdrate(L29:L32,D29:D32,M29:M32,H29:H32)</f>
        <v>1.3509751999951636E-3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36.970544000000004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7" t="s">
        <v>11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10"/>
      <c r="L37" s="280" t="str">
        <f>F37</f>
        <v>breakfast_semitrack</v>
      </c>
      <c r="M37" s="278"/>
      <c r="N37" s="279"/>
      <c r="O37" s="178"/>
      <c r="P37" s="210"/>
      <c r="U37" s="208"/>
      <c r="V37" s="208"/>
      <c r="X37" s="283"/>
      <c r="Y37" s="274"/>
      <c r="Z37" s="274"/>
    </row>
    <row r="38" spans="2:28" x14ac:dyDescent="0.25">
      <c r="B38" s="273" t="s">
        <v>24</v>
      </c>
      <c r="C38" s="274"/>
      <c r="D38" s="69" t="s">
        <v>25</v>
      </c>
      <c r="E38" s="221"/>
      <c r="F38" s="273" t="s">
        <v>24</v>
      </c>
      <c r="G38" s="274"/>
      <c r="H38" s="69" t="s">
        <v>25</v>
      </c>
      <c r="I38" s="10"/>
      <c r="J38" s="211" t="s">
        <v>26</v>
      </c>
      <c r="L38" s="281" t="s">
        <v>44</v>
      </c>
      <c r="M38" s="274"/>
      <c r="N38" s="282"/>
      <c r="O38" s="67"/>
      <c r="P38" s="4"/>
      <c r="R38" s="275"/>
      <c r="S38" s="274"/>
      <c r="T38" s="274"/>
      <c r="U38" s="209"/>
      <c r="V38" s="209"/>
      <c r="X38" s="275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18-bit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37.879088000000003</v>
      </c>
      <c r="I40" s="10"/>
      <c r="J40" s="223">
        <f ca="1">H40/D40-1</f>
        <v>-1.7425125196308677E-3</v>
      </c>
      <c r="L40" s="74">
        <f ca="1">INDIRECT($B40&amp;"!"&amp;L$3&amp;"5")</f>
        <v>0.95391290933333339</v>
      </c>
      <c r="M40" s="75">
        <f ca="1">INDIRECT($B40&amp;"!"&amp;M$3&amp;"5")</f>
        <v>0.95543285199999994</v>
      </c>
      <c r="N40" s="76">
        <f ca="1">M40-L40</f>
        <v>1.5199426666665516E-3</v>
      </c>
      <c r="O40" s="221"/>
      <c r="P40" s="223">
        <f ca="1">bdrate(D40:D43,L40:L43,H40:H43,M40:M43)</f>
        <v>-4.1044345466020093E-2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54.599632</v>
      </c>
      <c r="I41" s="10"/>
      <c r="J41" s="223">
        <f ca="1">H41/D41-1</f>
        <v>-1.4984208207051708E-3</v>
      </c>
      <c r="L41" s="74">
        <f ca="1">INDIRECT($B41&amp;"!"&amp;L$3&amp;"6")</f>
        <v>0.97218706533333332</v>
      </c>
      <c r="M41" s="75">
        <f ca="1">INDIRECT($B41&amp;"!"&amp;M$3&amp;"6")</f>
        <v>0.97464001533333333</v>
      </c>
      <c r="N41" s="76">
        <f ca="1">M41-L41</f>
        <v>2.4529500000000093E-3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78.926456000000016</v>
      </c>
      <c r="I42" s="10"/>
      <c r="J42" s="223">
        <f ca="1">H42/D42-1</f>
        <v>-1.4465442097287839E-3</v>
      </c>
      <c r="L42" s="74">
        <f ca="1">INDIRECT($B42&amp;"!"&amp;L$3&amp;"7")</f>
        <v>0.99002121133333343</v>
      </c>
      <c r="M42" s="75">
        <f ca="1">INDIRECT($B42&amp;"!"&amp;M$3&amp;"7")</f>
        <v>0.99075177666666669</v>
      </c>
      <c r="N42" s="76">
        <f ca="1">M42-L42</f>
        <v>7.3056533333326623E-4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112.01134399999999</v>
      </c>
      <c r="I43" s="10"/>
      <c r="J43" s="223">
        <f ca="1">H43/D43-1</f>
        <v>-1.1851165117269247E-3</v>
      </c>
      <c r="L43" s="74">
        <f ca="1">INDIRECT($B43&amp;"!"&amp;L$3&amp;"8")</f>
        <v>0.99514774999999989</v>
      </c>
      <c r="M43" s="75">
        <f ca="1">INDIRECT($B43&amp;"!"&amp;M$3&amp;"8")</f>
        <v>0.99615281866666672</v>
      </c>
      <c r="N43" s="76">
        <f ca="1">M43-L43</f>
        <v>1.0050686666668307E-3</v>
      </c>
      <c r="O43" s="221"/>
      <c r="P43" s="226">
        <f ca="1">bdrate(L40:L43,D40:D43,M40:M43,H40:H43)</f>
        <v>1.4637567593396295E-3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37.879088000000003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7" t="s">
        <v>12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10"/>
      <c r="L48" s="280" t="str">
        <f>F48</f>
        <v>cinema_track</v>
      </c>
      <c r="M48" s="278"/>
      <c r="N48" s="279"/>
      <c r="O48" s="178"/>
      <c r="P48" s="210"/>
      <c r="U48" s="208"/>
      <c r="V48" s="208"/>
      <c r="X48" s="283"/>
      <c r="Y48" s="274"/>
      <c r="Z48" s="274"/>
    </row>
    <row r="49" spans="2:28" x14ac:dyDescent="0.25">
      <c r="B49" s="273" t="s">
        <v>24</v>
      </c>
      <c r="C49" s="274"/>
      <c r="D49" s="69" t="s">
        <v>25</v>
      </c>
      <c r="E49" s="221"/>
      <c r="F49" s="273" t="s">
        <v>24</v>
      </c>
      <c r="G49" s="274"/>
      <c r="H49" s="69" t="s">
        <v>25</v>
      </c>
      <c r="I49" s="10"/>
      <c r="J49" s="211" t="s">
        <v>26</v>
      </c>
      <c r="L49" s="281" t="s">
        <v>44</v>
      </c>
      <c r="M49" s="274"/>
      <c r="N49" s="282"/>
      <c r="O49" s="67"/>
      <c r="P49" s="4"/>
      <c r="R49" s="275"/>
      <c r="S49" s="274"/>
      <c r="T49" s="274"/>
      <c r="U49" s="209"/>
      <c r="V49" s="209"/>
      <c r="X49" s="275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18-bit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27.415224000000006</v>
      </c>
      <c r="I51" s="10"/>
      <c r="J51" s="223">
        <f ca="1">H51/D51-1</f>
        <v>-1.5322703298968898E-3</v>
      </c>
      <c r="L51" s="74">
        <f ca="1">INDIRECT($B51&amp;"!"&amp;L$3&amp;"5")</f>
        <v>0.97449244047619055</v>
      </c>
      <c r="M51" s="75">
        <f ca="1">INDIRECT($B51&amp;"!"&amp;M$3&amp;"5")</f>
        <v>0.97481244904761899</v>
      </c>
      <c r="N51" s="76">
        <f ca="1">M51-L51</f>
        <v>3.2000857142844286E-4</v>
      </c>
      <c r="O51" s="221"/>
      <c r="P51" s="223">
        <f ca="1">bdrate(D51:D54,L51:L54,H51:H54,M51:M54)</f>
        <v>-2.3389770658214792E-2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39.677111999999994</v>
      </c>
      <c r="I52" s="10"/>
      <c r="J52" s="223">
        <f ca="1">H52/D52-1</f>
        <v>-1.3762278832025743E-3</v>
      </c>
      <c r="L52" s="74">
        <f ca="1">INDIRECT($B52&amp;"!"&amp;L$3&amp;"6")</f>
        <v>0.98494449047619048</v>
      </c>
      <c r="M52" s="75">
        <f ca="1">INDIRECT($B52&amp;"!"&amp;M$3&amp;"6")</f>
        <v>0.98531723142857131</v>
      </c>
      <c r="N52" s="76">
        <f ca="1">M52-L52</f>
        <v>3.7274095238082339E-4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59.477632</v>
      </c>
      <c r="I53" s="10"/>
      <c r="J53" s="223">
        <f ca="1">H53/D53-1</f>
        <v>-1.248522635282856E-3</v>
      </c>
      <c r="L53" s="74">
        <f ca="1">INDIRECT($B53&amp;"!"&amp;L$3&amp;"7")</f>
        <v>0.99257969380952371</v>
      </c>
      <c r="M53" s="75">
        <f ca="1">INDIRECT($B53&amp;"!"&amp;M$3&amp;"7")</f>
        <v>0.9930578719047618</v>
      </c>
      <c r="N53" s="76">
        <f ca="1">M53-L53</f>
        <v>4.7817809523809096E-4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86.908087999999992</v>
      </c>
      <c r="I54" s="10"/>
      <c r="J54" s="223">
        <f ca="1">H54/D54-1</f>
        <v>-9.5981698643410329E-4</v>
      </c>
      <c r="L54" s="74">
        <f ca="1">INDIRECT($B54&amp;"!"&amp;L$3&amp;"8")</f>
        <v>0.99605770809523819</v>
      </c>
      <c r="M54" s="75">
        <f ca="1">INDIRECT($B54&amp;"!"&amp;M$3&amp;"8")</f>
        <v>0.99662578190476181</v>
      </c>
      <c r="N54" s="76">
        <f ca="1">M54-L54</f>
        <v>5.6807380952361708E-4</v>
      </c>
      <c r="O54" s="221"/>
      <c r="P54" s="226">
        <f ca="1">bdrate(L51:L54,D51:D54,M51:M54,H51:H54)</f>
        <v>4.849699746778402E-4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27.415224000000006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7" t="s">
        <v>13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10"/>
      <c r="L59" s="280" t="str">
        <f>F59</f>
        <v>cinema_semitrack</v>
      </c>
      <c r="M59" s="278"/>
      <c r="N59" s="279"/>
      <c r="O59" s="178"/>
      <c r="P59" s="210"/>
      <c r="U59" s="208"/>
      <c r="V59" s="208"/>
      <c r="X59" s="283"/>
      <c r="Y59" s="274"/>
      <c r="Z59" s="274"/>
    </row>
    <row r="60" spans="2:28" x14ac:dyDescent="0.25">
      <c r="B60" s="273" t="s">
        <v>24</v>
      </c>
      <c r="C60" s="274"/>
      <c r="D60" s="69" t="s">
        <v>25</v>
      </c>
      <c r="E60" s="221"/>
      <c r="F60" s="273" t="s">
        <v>24</v>
      </c>
      <c r="G60" s="274"/>
      <c r="H60" s="69" t="s">
        <v>25</v>
      </c>
      <c r="I60" s="10"/>
      <c r="J60" s="211" t="s">
        <v>26</v>
      </c>
      <c r="L60" s="281" t="s">
        <v>44</v>
      </c>
      <c r="M60" s="274"/>
      <c r="N60" s="282"/>
      <c r="O60" s="67"/>
      <c r="P60" s="4"/>
      <c r="R60" s="275"/>
      <c r="S60" s="274"/>
      <c r="T60" s="274"/>
      <c r="U60" s="209"/>
      <c r="V60" s="209"/>
      <c r="X60" s="275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18-bit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28.273496000000005</v>
      </c>
      <c r="I62" s="10"/>
      <c r="J62" s="223">
        <f ca="1">H62/D62-1</f>
        <v>-1.5309613555857249E-3</v>
      </c>
      <c r="L62" s="74">
        <f ca="1">INDIRECT($B62&amp;"!"&amp;L$3&amp;"5")</f>
        <v>0.97329683999999994</v>
      </c>
      <c r="M62" s="75">
        <f ca="1">INDIRECT($B62&amp;"!"&amp;M$3&amp;"5")</f>
        <v>0.97401677571428569</v>
      </c>
      <c r="N62" s="76">
        <f ca="1">M62-L62</f>
        <v>7.1993571428574654E-4</v>
      </c>
      <c r="O62" s="221"/>
      <c r="P62" s="223">
        <f ca="1">bdrate(D62:D65,L62:L65,H62:H65,M62:M65)</f>
        <v>-3.3469964304225219E-2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41.069816000000003</v>
      </c>
      <c r="I63" s="10"/>
      <c r="J63" s="223">
        <f ca="1">H63/D63-1</f>
        <v>-1.3777984403235966E-3</v>
      </c>
      <c r="L63" s="74">
        <f ca="1">INDIRECT($B63&amp;"!"&amp;L$3&amp;"6")</f>
        <v>0.98444683619047624</v>
      </c>
      <c r="M63" s="75">
        <f ca="1">INDIRECT($B63&amp;"!"&amp;M$3&amp;"6")</f>
        <v>0.98515722761904778</v>
      </c>
      <c r="N63" s="76">
        <f ca="1">M63-L63</f>
        <v>7.1039142857154403E-4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61.792360000000002</v>
      </c>
      <c r="I64" s="10"/>
      <c r="J64" s="223">
        <f ca="1">H64/D64-1</f>
        <v>-1.174815372300686E-3</v>
      </c>
      <c r="L64" s="74">
        <f ca="1">INDIRECT($B64&amp;"!"&amp;L$3&amp;"7")</f>
        <v>0.99233596333333352</v>
      </c>
      <c r="M64" s="75">
        <f ca="1">INDIRECT($B64&amp;"!"&amp;M$3&amp;"7")</f>
        <v>0.99286957523809516</v>
      </c>
      <c r="N64" s="76">
        <f ca="1">M64-L64</f>
        <v>5.3361190476164388E-4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90.335440000000006</v>
      </c>
      <c r="I65" s="10"/>
      <c r="J65" s="223">
        <f ca="1">H65/D65-1</f>
        <v>-8.9939077666578715E-4</v>
      </c>
      <c r="L65" s="74">
        <f ca="1">INDIRECT($B65&amp;"!"&amp;L$3&amp;"8")</f>
        <v>0.99586930666666673</v>
      </c>
      <c r="M65" s="75">
        <f ca="1">INDIRECT($B65&amp;"!"&amp;M$3&amp;"8")</f>
        <v>0.99651091571428585</v>
      </c>
      <c r="N65" s="76">
        <f ca="1">M65-L65</f>
        <v>6.416090476191183E-4</v>
      </c>
      <c r="O65" s="221"/>
      <c r="P65" s="226">
        <f ca="1">bdrate(L62:L65,D62:D65,M62:M65,H62:H65)</f>
        <v>6.5303023575769004E-4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28.273496000000005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7" t="s">
        <v>14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10"/>
      <c r="L70" s="280" t="str">
        <f>F70</f>
        <v>breakdance_track</v>
      </c>
      <c r="M70" s="278"/>
      <c r="N70" s="279"/>
      <c r="O70" s="178"/>
      <c r="P70" s="210"/>
      <c r="U70" s="208"/>
      <c r="V70" s="208"/>
      <c r="X70" s="283"/>
      <c r="Y70" s="274"/>
      <c r="Z70" s="274"/>
    </row>
    <row r="71" spans="2:28" x14ac:dyDescent="0.25">
      <c r="B71" s="273" t="s">
        <v>24</v>
      </c>
      <c r="C71" s="274"/>
      <c r="D71" s="69" t="s">
        <v>25</v>
      </c>
      <c r="E71" s="221"/>
      <c r="F71" s="273" t="s">
        <v>24</v>
      </c>
      <c r="G71" s="274"/>
      <c r="H71" s="69" t="s">
        <v>25</v>
      </c>
      <c r="I71" s="10"/>
      <c r="J71" s="211" t="s">
        <v>26</v>
      </c>
      <c r="L71" s="281" t="s">
        <v>44</v>
      </c>
      <c r="M71" s="274"/>
      <c r="N71" s="282"/>
      <c r="O71" s="67"/>
      <c r="P71" s="4"/>
      <c r="R71" s="275"/>
      <c r="S71" s="274"/>
      <c r="T71" s="274"/>
      <c r="U71" s="209"/>
      <c r="V71" s="209"/>
      <c r="X71" s="275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18-bit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126.339968</v>
      </c>
      <c r="I73" s="10"/>
      <c r="J73" s="223">
        <f ca="1">H73/D73-1</f>
        <v>-1.9145170930360278E-3</v>
      </c>
      <c r="L73" s="74">
        <f ca="1">INDIRECT($B73&amp;"!"&amp;L$3&amp;"5")</f>
        <v>0.96381933531250008</v>
      </c>
      <c r="M73" s="75">
        <f ca="1">INDIRECT($B73&amp;"!"&amp;M$3&amp;"5")</f>
        <v>0.96422083624999977</v>
      </c>
      <c r="N73" s="76">
        <f ca="1">M73-L73</f>
        <v>4.0150093749968807E-4</v>
      </c>
      <c r="O73" s="221"/>
      <c r="P73" s="223">
        <f ca="1">bdrate(D73:D76,L73:L76,H73:H76,M73:M76)</f>
        <v>-1.419177131760474E-2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180.87333600000002</v>
      </c>
      <c r="I74" s="10"/>
      <c r="J74" s="223">
        <f ca="1">H74/D74-1</f>
        <v>-1.7985065984607029E-3</v>
      </c>
      <c r="L74" s="74">
        <f ca="1">INDIRECT($B74&amp;"!"&amp;L$3&amp;"6")</f>
        <v>0.98289698375000001</v>
      </c>
      <c r="M74" s="75">
        <f ca="1">INDIRECT($B74&amp;"!"&amp;M$3&amp;"6")</f>
        <v>0.9832600262500002</v>
      </c>
      <c r="N74" s="76">
        <f ca="1">M74-L74</f>
        <v>3.6304250000018801E-4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255.82339200000004</v>
      </c>
      <c r="I75" s="10"/>
      <c r="J75" s="223">
        <f ca="1">H75/D75-1</f>
        <v>-1.7695548105763903E-3</v>
      </c>
      <c r="L75" s="74">
        <f ca="1">INDIRECT($B75&amp;"!"&amp;L$3&amp;"7")</f>
        <v>0.99287583718749994</v>
      </c>
      <c r="M75" s="75">
        <f ca="1">INDIRECT($B75&amp;"!"&amp;M$3&amp;"7")</f>
        <v>0.99329211562499986</v>
      </c>
      <c r="N75" s="76">
        <f ca="1">M75-L75</f>
        <v>4.1627843749991733E-4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355.82745600000004</v>
      </c>
      <c r="I76" s="10"/>
      <c r="J76" s="223">
        <f ca="1">H76/D76-1</f>
        <v>-1.6983845842072354E-3</v>
      </c>
      <c r="L76" s="74">
        <f ca="1">INDIRECT($B76&amp;"!"&amp;L$3&amp;"8")</f>
        <v>0.99625927531250025</v>
      </c>
      <c r="M76" s="75">
        <f ca="1">INDIRECT($B76&amp;"!"&amp;M$3&amp;"8")</f>
        <v>0.99679524656250018</v>
      </c>
      <c r="N76" s="76">
        <f ca="1">M76-L76</f>
        <v>5.3597124999993362E-4</v>
      </c>
      <c r="O76" s="221"/>
      <c r="P76" s="226">
        <f ca="1">bdrate(L73:L76,D73:D76,M73:M76,H73:H76)</f>
        <v>4.8019115701070092E-4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126.339968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7" t="s">
        <v>15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10"/>
      <c r="L81" s="280" t="str">
        <f>F81</f>
        <v>breakdance_semitrack</v>
      </c>
      <c r="M81" s="278"/>
      <c r="N81" s="279"/>
      <c r="O81" s="178"/>
      <c r="P81" s="210"/>
      <c r="U81" s="208"/>
      <c r="V81" s="208"/>
      <c r="X81" s="283"/>
      <c r="Y81" s="274"/>
      <c r="Z81" s="274"/>
    </row>
    <row r="82" spans="2:28" x14ac:dyDescent="0.25">
      <c r="B82" s="273" t="s">
        <v>24</v>
      </c>
      <c r="C82" s="274"/>
      <c r="D82" s="69" t="s">
        <v>25</v>
      </c>
      <c r="E82" s="221"/>
      <c r="F82" s="273" t="s">
        <v>24</v>
      </c>
      <c r="G82" s="274"/>
      <c r="H82" s="69" t="s">
        <v>25</v>
      </c>
      <c r="I82" s="10"/>
      <c r="J82" s="211" t="s">
        <v>26</v>
      </c>
      <c r="L82" s="281" t="s">
        <v>44</v>
      </c>
      <c r="M82" s="274"/>
      <c r="N82" s="282"/>
      <c r="O82" s="67"/>
      <c r="P82" s="4"/>
      <c r="R82" s="275"/>
      <c r="S82" s="274"/>
      <c r="T82" s="274"/>
      <c r="U82" s="209"/>
      <c r="V82" s="209"/>
      <c r="X82" s="275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18-bit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132.225224</v>
      </c>
      <c r="I84" s="10"/>
      <c r="J84" s="223">
        <f ca="1">H84/D84-1</f>
        <v>-1.8801534148180643E-3</v>
      </c>
      <c r="L84" s="74">
        <f ca="1">INDIRECT($B84&amp;"!"&amp;L$3&amp;"5")</f>
        <v>0.96216957468750008</v>
      </c>
      <c r="M84" s="75">
        <f ca="1">INDIRECT($B84&amp;"!"&amp;M$3&amp;"5")</f>
        <v>0.96258611624999979</v>
      </c>
      <c r="N84" s="76">
        <f ca="1">M84-L84</f>
        <v>4.1654156249970598E-4</v>
      </c>
      <c r="O84" s="221"/>
      <c r="P84" s="223">
        <f ca="1">bdrate(D84:D87,L84:L87,H84:H87,M84:M87)</f>
        <v>-1.3915833031644786E-2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189.44512</v>
      </c>
      <c r="I85" s="10"/>
      <c r="J85" s="223">
        <f ca="1">H85/D85-1</f>
        <v>-1.7489997736289675E-3</v>
      </c>
      <c r="L85" s="74">
        <f ca="1">INDIRECT($B85&amp;"!"&amp;L$3&amp;"6")</f>
        <v>0.98207449125000013</v>
      </c>
      <c r="M85" s="75">
        <f ca="1">INDIRECT($B85&amp;"!"&amp;M$3&amp;"6")</f>
        <v>0.98245584468750013</v>
      </c>
      <c r="N85" s="76">
        <f ca="1">M85-L85</f>
        <v>3.8135343750000938E-4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267.781296</v>
      </c>
      <c r="I86" s="10"/>
      <c r="J86" s="223">
        <f ca="1">H86/D86-1</f>
        <v>-1.7232102099936641E-3</v>
      </c>
      <c r="L86" s="74">
        <f ca="1">INDIRECT($B86&amp;"!"&amp;L$3&amp;"7")</f>
        <v>0.99251801968750009</v>
      </c>
      <c r="M86" s="75">
        <f ca="1">INDIRECT($B86&amp;"!"&amp;M$3&amp;"7")</f>
        <v>0.99292841031250001</v>
      </c>
      <c r="N86" s="76">
        <f ca="1">M86-L86</f>
        <v>4.103906249999234E-4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371.91108000000003</v>
      </c>
      <c r="I87" s="10"/>
      <c r="J87" s="223">
        <f ca="1">H87/D87-1</f>
        <v>-1.6634545471956308E-3</v>
      </c>
      <c r="L87" s="74">
        <f ca="1">INDIRECT($B87&amp;"!"&amp;L$3&amp;"8")</f>
        <v>0.99602294281250014</v>
      </c>
      <c r="M87" s="75">
        <f ca="1">INDIRECT($B87&amp;"!"&amp;M$3&amp;"8")</f>
        <v>0.9965672553124999</v>
      </c>
      <c r="N87" s="76">
        <f ca="1">M87-L87</f>
        <v>5.4431249999975506E-4</v>
      </c>
      <c r="O87" s="221"/>
      <c r="P87" s="226">
        <f ca="1">bdrate(L84:L87,D84:D87,M84:M87,H84:H87)</f>
        <v>4.8811834096151863E-4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132.225224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7" t="s">
        <v>16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10"/>
      <c r="L92" s="280" t="str">
        <f>F92</f>
        <v>bartender_track</v>
      </c>
      <c r="M92" s="278"/>
      <c r="N92" s="279"/>
      <c r="O92" s="178"/>
      <c r="P92" s="210"/>
      <c r="U92" s="208"/>
      <c r="V92" s="208"/>
      <c r="X92" s="283"/>
      <c r="Y92" s="274"/>
      <c r="Z92" s="274"/>
    </row>
    <row r="93" spans="2:28" x14ac:dyDescent="0.25">
      <c r="B93" s="273" t="s">
        <v>24</v>
      </c>
      <c r="C93" s="274"/>
      <c r="D93" s="69" t="s">
        <v>25</v>
      </c>
      <c r="E93" s="221"/>
      <c r="F93" s="273" t="s">
        <v>24</v>
      </c>
      <c r="G93" s="274"/>
      <c r="H93" s="69" t="s">
        <v>25</v>
      </c>
      <c r="I93" s="10"/>
      <c r="J93" s="211" t="s">
        <v>26</v>
      </c>
      <c r="L93" s="281" t="s">
        <v>44</v>
      </c>
      <c r="M93" s="274"/>
      <c r="N93" s="282"/>
      <c r="O93" s="67"/>
      <c r="P93" s="4"/>
      <c r="R93" s="275"/>
      <c r="S93" s="274"/>
      <c r="T93" s="274"/>
      <c r="U93" s="209"/>
      <c r="V93" s="209"/>
      <c r="X93" s="275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18-bit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37.901415999999998</v>
      </c>
      <c r="I95" s="10"/>
      <c r="J95" s="223">
        <f ca="1">H95/D95-1</f>
        <v>-1.2414710789309114E-3</v>
      </c>
      <c r="L95" s="74">
        <f ca="1">INDIRECT($B95&amp;"!"&amp;L$3&amp;"5")</f>
        <v>0.97618636761904753</v>
      </c>
      <c r="M95" s="75">
        <f ca="1">INDIRECT($B95&amp;"!"&amp;M$3&amp;"5")</f>
        <v>0.97622234857142853</v>
      </c>
      <c r="N95" s="76">
        <f ca="1">M95-L95</f>
        <v>3.598095238099841E-5</v>
      </c>
      <c r="O95" s="221"/>
      <c r="P95" s="223">
        <f ca="1">bdrate(D95:D98,L95:L98,H95:H98,M95:M98)</f>
        <v>-2.3220649247878922E-2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56.021295999999992</v>
      </c>
      <c r="I96" s="10"/>
      <c r="J96" s="223">
        <f ca="1">H96/D96-1</f>
        <v>-1.0722978685709927E-3</v>
      </c>
      <c r="L96" s="74">
        <f ca="1">INDIRECT($B96&amp;"!"&amp;L$3&amp;"6")</f>
        <v>0.98590186619047637</v>
      </c>
      <c r="M96" s="75">
        <f ca="1">INDIRECT($B96&amp;"!"&amp;M$3&amp;"6")</f>
        <v>0.98631354952380956</v>
      </c>
      <c r="N96" s="76">
        <f ca="1">M96-L96</f>
        <v>4.116833333331904E-4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83.816504000000023</v>
      </c>
      <c r="I97" s="10"/>
      <c r="J97" s="223">
        <f ca="1">H97/D97-1</f>
        <v>-9.88230955028091E-4</v>
      </c>
      <c r="L97" s="74">
        <f ca="1">INDIRECT($B97&amp;"!"&amp;L$3&amp;"7")</f>
        <v>0.99313430571428574</v>
      </c>
      <c r="M97" s="75">
        <f ca="1">INDIRECT($B97&amp;"!"&amp;M$3&amp;"7")</f>
        <v>0.99357398000000008</v>
      </c>
      <c r="N97" s="76">
        <f ca="1">M97-L97</f>
        <v>4.3967428571434208E-4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121.29911199999999</v>
      </c>
      <c r="I98" s="10"/>
      <c r="J98" s="223">
        <f ca="1">H98/D98-1</f>
        <v>-7.5340285087066583E-4</v>
      </c>
      <c r="L98" s="74">
        <f ca="1">INDIRECT($B98&amp;"!"&amp;L$3&amp;"8")</f>
        <v>0.99616589142857137</v>
      </c>
      <c r="M98" s="75">
        <f ca="1">INDIRECT($B98&amp;"!"&amp;M$3&amp;"8")</f>
        <v>0.99678671476190484</v>
      </c>
      <c r="N98" s="76">
        <f ca="1">M98-L98</f>
        <v>6.2082333333346451E-4</v>
      </c>
      <c r="O98" s="221"/>
      <c r="P98" s="226">
        <f ca="1">bdrate(L95:L98,D95:D98,M95:M98,H95:H98)</f>
        <v>4.6371621062268886E-4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37.901415999999998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7" t="s">
        <v>17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10"/>
      <c r="L103" s="280" t="str">
        <f>F103</f>
        <v>bartender_semitrack</v>
      </c>
      <c r="M103" s="278"/>
      <c r="N103" s="279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3" t="s">
        <v>24</v>
      </c>
      <c r="C104" s="274"/>
      <c r="D104" s="69" t="s">
        <v>25</v>
      </c>
      <c r="E104" s="221"/>
      <c r="F104" s="273" t="s">
        <v>24</v>
      </c>
      <c r="G104" s="274"/>
      <c r="H104" s="69" t="s">
        <v>25</v>
      </c>
      <c r="I104" s="10"/>
      <c r="J104" s="211" t="s">
        <v>26</v>
      </c>
      <c r="L104" s="281" t="s">
        <v>44</v>
      </c>
      <c r="M104" s="274"/>
      <c r="N104" s="282"/>
      <c r="O104" s="67"/>
      <c r="P104" s="4"/>
      <c r="R104" s="275"/>
      <c r="S104" s="274"/>
      <c r="T104" s="274"/>
      <c r="U104" s="209"/>
      <c r="V104" s="209"/>
      <c r="X104" s="275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18-bit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39.075911999999988</v>
      </c>
      <c r="I106" s="10"/>
      <c r="J106" s="223">
        <f ca="1">H106/D106-1</f>
        <v>-1.207673408794574E-3</v>
      </c>
      <c r="L106" s="74">
        <f ca="1">INDIRECT($B106&amp;"!"&amp;L$3&amp;"5")</f>
        <v>0.97487475571428583</v>
      </c>
      <c r="M106" s="75">
        <f ca="1">INDIRECT($B106&amp;"!"&amp;M$3&amp;"5")</f>
        <v>0.97521802857142859</v>
      </c>
      <c r="N106" s="76">
        <f ca="1">M106-L106</f>
        <v>3.4327285714275124E-4</v>
      </c>
      <c r="O106" s="221"/>
      <c r="P106" s="223">
        <f ca="1">bdrate(D106:D109,L106:L109,H106:H109,M106:M109)</f>
        <v>-3.1475206437143077E-2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57.882920000000006</v>
      </c>
      <c r="I107" s="10"/>
      <c r="J107" s="223">
        <f ca="1">H107/D107-1</f>
        <v>-1.033019198113716E-3</v>
      </c>
      <c r="L107" s="74">
        <f ca="1">INDIRECT($B107&amp;"!"&amp;L$3&amp;"6")</f>
        <v>0.98511816190476176</v>
      </c>
      <c r="M107" s="75">
        <f ca="1">INDIRECT($B107&amp;"!"&amp;M$3&amp;"6")</f>
        <v>0.98586659857142878</v>
      </c>
      <c r="N107" s="76">
        <f ca="1">M107-L107</f>
        <v>7.4843666666701836E-4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86.784999999999982</v>
      </c>
      <c r="I108" s="10"/>
      <c r="J108" s="223">
        <f ca="1">H108/D108-1</f>
        <v>-9.9576956788982596E-4</v>
      </c>
      <c r="L108" s="74">
        <f ca="1">INDIRECT($B108&amp;"!"&amp;L$3&amp;"7")</f>
        <v>0.99272395999999996</v>
      </c>
      <c r="M108" s="75">
        <f ca="1">INDIRECT($B108&amp;"!"&amp;M$3&amp;"7")</f>
        <v>0.99313721571428581</v>
      </c>
      <c r="N108" s="76">
        <f ca="1">M108-L108</f>
        <v>4.1325571428585395E-4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125.58133600000001</v>
      </c>
      <c r="I109" s="10"/>
      <c r="J109" s="223">
        <f ca="1">H109/D109-1</f>
        <v>-7.498036531650154E-4</v>
      </c>
      <c r="L109" s="74">
        <f ca="1">INDIRECT($B109&amp;"!"&amp;L$3&amp;"8")</f>
        <v>0.99606481857142859</v>
      </c>
      <c r="M109" s="75">
        <f ca="1">INDIRECT($B109&amp;"!"&amp;M$3&amp;"8")</f>
        <v>0.99661846999999981</v>
      </c>
      <c r="N109" s="76">
        <f ca="1">M109-L109</f>
        <v>5.536514285712224E-4</v>
      </c>
      <c r="O109" s="221"/>
      <c r="P109" s="226">
        <f ca="1">bdrate(L106:L109,D106:D109,M106:M109,H106:H109)</f>
        <v>5.6223186024051408E-4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39.075911999999988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H20" sqref="H20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41" width="9" style="207" customWidth="1"/>
    <col min="42" max="16384" width="9" style="207"/>
  </cols>
  <sheetData>
    <row r="1" spans="1:32" x14ac:dyDescent="0.25">
      <c r="AD1" s="11"/>
      <c r="AF1" s="11"/>
    </row>
    <row r="2" spans="1:32" x14ac:dyDescent="0.25">
      <c r="B2" s="276" t="str">
        <f>'Summary (auto)'!C3</f>
        <v>15-bit</v>
      </c>
      <c r="C2" s="274"/>
      <c r="D2" s="274"/>
      <c r="E2" s="198"/>
      <c r="F2" s="276" t="str">
        <f>'Summary (auto)'!C4</f>
        <v>18-bit</v>
      </c>
      <c r="G2" s="274"/>
      <c r="H2" s="274"/>
      <c r="I2" s="208"/>
      <c r="J2" s="209" t="s">
        <v>19</v>
      </c>
      <c r="K2" s="208"/>
      <c r="L2" s="275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45</v>
      </c>
      <c r="M3" s="85" t="s">
        <v>46</v>
      </c>
      <c r="N3" s="208"/>
      <c r="O3" s="174"/>
      <c r="P3" s="208"/>
      <c r="U3" s="173"/>
      <c r="W3" s="173"/>
    </row>
    <row r="4" spans="1:32" x14ac:dyDescent="0.25">
      <c r="B4" s="277" t="s">
        <v>8</v>
      </c>
      <c r="C4" s="278"/>
      <c r="D4" s="279"/>
      <c r="E4" s="3"/>
      <c r="F4" s="277" t="str">
        <f>B4</f>
        <v>fruit</v>
      </c>
      <c r="G4" s="278"/>
      <c r="H4" s="279"/>
      <c r="I4" s="3"/>
      <c r="J4" s="210"/>
      <c r="L4" s="280" t="str">
        <f>F4</f>
        <v>fruit</v>
      </c>
      <c r="M4" s="278"/>
      <c r="N4" s="279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3" t="s">
        <v>24</v>
      </c>
      <c r="C5" s="274"/>
      <c r="D5" s="69" t="s">
        <v>25</v>
      </c>
      <c r="E5" s="221"/>
      <c r="F5" s="273" t="s">
        <v>24</v>
      </c>
      <c r="G5" s="274"/>
      <c r="H5" s="69" t="s">
        <v>25</v>
      </c>
      <c r="I5" s="10"/>
      <c r="J5" s="211" t="s">
        <v>26</v>
      </c>
      <c r="L5" s="281" t="s">
        <v>44</v>
      </c>
      <c r="M5" s="274"/>
      <c r="N5" s="282"/>
      <c r="O5" s="67"/>
      <c r="P5" s="4"/>
      <c r="Q5" s="67"/>
      <c r="R5" s="275"/>
      <c r="S5" s="274"/>
      <c r="T5" s="274"/>
      <c r="U5" s="209"/>
      <c r="V5" s="209"/>
      <c r="X5" s="275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18-bit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31</v>
      </c>
      <c r="H7" s="222">
        <f ca="1">0.001*INDIRECT($B7&amp;"!W5")</f>
        <v>3.8008320000000002</v>
      </c>
      <c r="I7" s="10"/>
      <c r="J7" s="223">
        <f ca="1">H7/D7-1</f>
        <v>-1.2486913966422986E-3</v>
      </c>
      <c r="L7" s="74">
        <f ca="1">INDIRECT($B7&amp;"!"&amp;L$3&amp;"5")</f>
        <v>8.1516018749999992E-3</v>
      </c>
      <c r="M7" s="75">
        <f ca="1">INDIRECT($B7&amp;"!"&amp;M$3&amp;"5")</f>
        <v>6.5739947583333324E-3</v>
      </c>
      <c r="N7" s="76">
        <f ca="1">M7-L7</f>
        <v>-1.5776071166666667E-3</v>
      </c>
      <c r="O7" s="221"/>
      <c r="P7" s="223">
        <f ca="1">bdrate(D7:D10,L7:L10,H7:H10,M7:M10)</f>
        <v>0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32</v>
      </c>
      <c r="H8" s="222">
        <f ca="1">0.001*INDIRECT($B8&amp;"!W6")</f>
        <v>4.810416</v>
      </c>
      <c r="I8" s="10"/>
      <c r="J8" s="223">
        <f ca="1">H8/D8-1</f>
        <v>-1.2208551966074177E-3</v>
      </c>
      <c r="L8" s="74">
        <f ca="1">INDIRECT($B8&amp;"!"&amp;L$3&amp;"6")</f>
        <v>4.5681070708333332E-3</v>
      </c>
      <c r="M8" s="75">
        <f ca="1">INDIRECT($B8&amp;"!"&amp;M$3&amp;"6")</f>
        <v>3.4613698750000001E-3</v>
      </c>
      <c r="N8" s="76">
        <f ca="1">M8-L8</f>
        <v>-1.1067371958333331E-3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33</v>
      </c>
      <c r="H9" s="222">
        <f ca="1">0.001*INDIRECT($B9&amp;"!W7")</f>
        <v>6.1616879999999989</v>
      </c>
      <c r="I9" s="10"/>
      <c r="J9" s="223">
        <f ca="1">H9/D9-1</f>
        <v>-1.6461844167260375E-3</v>
      </c>
      <c r="L9" s="74">
        <f ca="1">INDIRECT($B9&amp;"!"&amp;L$3&amp;"7")</f>
        <v>3.3346815416666667E-3</v>
      </c>
      <c r="M9" s="75">
        <f ca="1">INDIRECT($B9&amp;"!"&amp;M$3&amp;"7")</f>
        <v>2.2854322291666665E-3</v>
      </c>
      <c r="N9" s="76">
        <f ca="1">M9-L9</f>
        <v>-1.0492493125000002E-3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35</v>
      </c>
      <c r="H10" s="222">
        <f ca="1">0.001*INDIRECT($B10&amp;"!W8")</f>
        <v>8.6073920000000008</v>
      </c>
      <c r="I10" s="10"/>
      <c r="J10" s="223">
        <f ca="1">H10/D10-1</f>
        <v>-1.8350462286924607E-3</v>
      </c>
      <c r="L10" s="74">
        <f ca="1">INDIRECT($B10&amp;"!"&amp;L$3&amp;"8")</f>
        <v>2.3079262666666667E-3</v>
      </c>
      <c r="M10" s="75">
        <f ca="1">INDIRECT($B10&amp;"!"&amp;M$3&amp;"8")</f>
        <v>1.2657768791666667E-3</v>
      </c>
      <c r="N10" s="76">
        <f ca="1">M10-L10</f>
        <v>-1.0421493875E-3</v>
      </c>
      <c r="O10" s="221"/>
      <c r="P10" s="226">
        <f ca="1">bdrate(L7:L10,D7:D10,M7:M10,H7:H10)</f>
        <v>-0.32491476074897574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3.8008320000000002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7" t="s">
        <v>9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10"/>
      <c r="L15" s="280" t="str">
        <f>F15</f>
        <v>breakfast</v>
      </c>
      <c r="M15" s="278"/>
      <c r="N15" s="279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3" t="s">
        <v>24</v>
      </c>
      <c r="C16" s="274"/>
      <c r="D16" s="69" t="s">
        <v>25</v>
      </c>
      <c r="E16" s="221"/>
      <c r="F16" s="273" t="s">
        <v>24</v>
      </c>
      <c r="G16" s="274"/>
      <c r="H16" s="69" t="s">
        <v>25</v>
      </c>
      <c r="I16" s="10"/>
      <c r="J16" s="211" t="s">
        <v>26</v>
      </c>
      <c r="L16" s="281" t="s">
        <v>44</v>
      </c>
      <c r="M16" s="274"/>
      <c r="N16" s="282"/>
      <c r="O16" s="67"/>
      <c r="P16" s="4"/>
      <c r="Q16" s="67"/>
      <c r="R16" s="275"/>
      <c r="S16" s="274"/>
      <c r="T16" s="274"/>
      <c r="U16" s="209"/>
      <c r="V16" s="209"/>
      <c r="X16" s="275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18-bit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29.711103999999999</v>
      </c>
      <c r="I18" s="10"/>
      <c r="J18" s="223">
        <f ca="1">H18/D18-1</f>
        <v>-1.3533495333728496E-3</v>
      </c>
      <c r="L18" s="74">
        <f ca="1">INDIRECT($B18&amp;"!"&amp;L$3&amp;"5")</f>
        <v>2.3186905733333332E-2</v>
      </c>
      <c r="M18" s="75">
        <f ca="1">INDIRECT($B18&amp;"!"&amp;M$3&amp;"5")</f>
        <v>1.5358108799999999E-2</v>
      </c>
      <c r="N18" s="76">
        <f ca="1">M18-L18</f>
        <v>-7.8287969333333332E-3</v>
      </c>
      <c r="O18" s="221"/>
      <c r="P18" s="223">
        <f ca="1">bdrate(D18:D21,L18:L21,H18:H21,M18:M21)</f>
        <v>0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39.556479999999993</v>
      </c>
      <c r="I19" s="10"/>
      <c r="J19" s="223">
        <f ca="1">H19/D19-1</f>
        <v>-1.4907282839743408E-3</v>
      </c>
      <c r="L19" s="74">
        <f ca="1">INDIRECT($B19&amp;"!"&amp;L$3&amp;"6")</f>
        <v>1.4264820533333333E-2</v>
      </c>
      <c r="M19" s="75">
        <f ca="1">INDIRECT($B19&amp;"!"&amp;M$3&amp;"6")</f>
        <v>7.8303895400000014E-3</v>
      </c>
      <c r="N19" s="76">
        <f ca="1">M19-L19</f>
        <v>-6.4344309933333319E-3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53.586264</v>
      </c>
      <c r="I20" s="10"/>
      <c r="J20" s="223">
        <f ca="1">H20/D20-1</f>
        <v>-1.6988882632589242E-3</v>
      </c>
      <c r="L20" s="74">
        <f ca="1">INDIRECT($B20&amp;"!"&amp;L$3&amp;"7")</f>
        <v>1.1909770366666666E-2</v>
      </c>
      <c r="M20" s="75">
        <f ca="1">INDIRECT($B20&amp;"!"&amp;M$3&amp;"7")</f>
        <v>5.5947786666666671E-3</v>
      </c>
      <c r="N20" s="76">
        <f ca="1">M20-L20</f>
        <v>-6.3149916999999988E-3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74.999960000000002</v>
      </c>
      <c r="I21" s="10"/>
      <c r="J21" s="223">
        <f ca="1">H21/D21-1</f>
        <v>-1.7029093959983754E-3</v>
      </c>
      <c r="L21" s="74">
        <f ca="1">INDIRECT($B21&amp;"!"&amp;L$3&amp;"8")</f>
        <v>1.10563534E-2</v>
      </c>
      <c r="M21" s="75">
        <f ca="1">INDIRECT($B21&amp;"!"&amp;M$3&amp;"8")</f>
        <v>4.5909214200000005E-3</v>
      </c>
      <c r="N21" s="76">
        <f ca="1">M21-L21</f>
        <v>-6.4654319799999993E-3</v>
      </c>
      <c r="O21" s="221"/>
      <c r="P21" s="226">
        <f ca="1">bdrate(L18:L21,D18:D21,M18:M21,H18:H21)</f>
        <v>-0.51225560493843658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29.711103999999999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7" t="s">
        <v>10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10"/>
      <c r="L26" s="280" t="str">
        <f>F26</f>
        <v>breakfast_track</v>
      </c>
      <c r="M26" s="278"/>
      <c r="N26" s="279"/>
      <c r="O26" s="178"/>
      <c r="P26" s="210"/>
      <c r="U26" s="208"/>
      <c r="V26" s="208"/>
      <c r="X26" s="283"/>
      <c r="Y26" s="274"/>
      <c r="Z26" s="274"/>
    </row>
    <row r="27" spans="2:28" x14ac:dyDescent="0.25">
      <c r="B27" s="273" t="s">
        <v>24</v>
      </c>
      <c r="C27" s="274"/>
      <c r="D27" s="69" t="s">
        <v>25</v>
      </c>
      <c r="E27" s="221"/>
      <c r="F27" s="273" t="s">
        <v>24</v>
      </c>
      <c r="G27" s="274"/>
      <c r="H27" s="69" t="s">
        <v>25</v>
      </c>
      <c r="I27" s="10"/>
      <c r="J27" s="211" t="s">
        <v>26</v>
      </c>
      <c r="L27" s="281" t="s">
        <v>44</v>
      </c>
      <c r="M27" s="274"/>
      <c r="N27" s="282"/>
      <c r="O27" s="67"/>
      <c r="P27" s="4"/>
      <c r="R27" s="275"/>
      <c r="S27" s="274"/>
      <c r="T27" s="274"/>
      <c r="U27" s="209"/>
      <c r="V27" s="209"/>
      <c r="X27" s="275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18-bit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36.970544000000004</v>
      </c>
      <c r="I29" s="10"/>
      <c r="J29" s="223">
        <f ca="1">H29/D29-1</f>
        <v>-1.6992195600780136E-3</v>
      </c>
      <c r="L29" s="74">
        <f ca="1">INDIRECT($B29&amp;"!"&amp;L$3&amp;"5")</f>
        <v>6.6136436800000004E-2</v>
      </c>
      <c r="M29" s="75">
        <f ca="1">INDIRECT($B29&amp;"!"&amp;M$3&amp;"5")</f>
        <v>5.6878528199999993E-2</v>
      </c>
      <c r="N29" s="76">
        <f ca="1">M29-L29</f>
        <v>-9.2579086000000102E-3</v>
      </c>
      <c r="O29" s="221"/>
      <c r="P29" s="223">
        <f ca="1">bdrate(D29:D32,L29:L32,H29:H32,M29:M32)</f>
        <v>0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53.164592000000006</v>
      </c>
      <c r="I30" s="10"/>
      <c r="J30" s="223">
        <f ca="1">H30/D30-1</f>
        <v>-1.4802959269624161E-3</v>
      </c>
      <c r="L30" s="74">
        <f ca="1">INDIRECT($B30&amp;"!"&amp;L$3&amp;"6")</f>
        <v>4.1030773533333328E-2</v>
      </c>
      <c r="M30" s="75">
        <f ca="1">INDIRECT($B30&amp;"!"&amp;M$3&amp;"6")</f>
        <v>3.22717306E-2</v>
      </c>
      <c r="N30" s="76">
        <f ca="1">M30-L30</f>
        <v>-8.7590429333333289E-3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76.662967999999992</v>
      </c>
      <c r="I31" s="10"/>
      <c r="J31" s="223">
        <f ca="1">H31/D31-1</f>
        <v>-1.4375824439883944E-3</v>
      </c>
      <c r="L31" s="74">
        <f ca="1">INDIRECT($B31&amp;"!"&amp;L$3&amp;"7")</f>
        <v>2.4437460799999998E-2</v>
      </c>
      <c r="M31" s="75">
        <f ca="1">INDIRECT($B31&amp;"!"&amp;M$3&amp;"7")</f>
        <v>1.583383113333333E-2</v>
      </c>
      <c r="N31" s="76">
        <f ca="1">M31-L31</f>
        <v>-8.6036296666666678E-3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108.73024799999999</v>
      </c>
      <c r="I32" s="10"/>
      <c r="J32" s="223">
        <f ca="1">H32/D32-1</f>
        <v>-1.2110735924889537E-3</v>
      </c>
      <c r="L32" s="74">
        <f ca="1">INDIRECT($B32&amp;"!"&amp;L$3&amp;"8")</f>
        <v>1.7442298933333333E-2</v>
      </c>
      <c r="M32" s="75">
        <f ca="1">INDIRECT($B32&amp;"!"&amp;M$3&amp;"8")</f>
        <v>8.9620858000000001E-3</v>
      </c>
      <c r="N32" s="76">
        <f ca="1">M32-L32</f>
        <v>-8.4802131333333326E-3</v>
      </c>
      <c r="O32" s="221"/>
      <c r="P32" s="226">
        <f ca="1">bdrate(L29:L32,D29:D32,M29:M32,H29:H32)</f>
        <v>-0.33136097184681135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36.970544000000004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7" t="s">
        <v>11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10"/>
      <c r="L37" s="280" t="str">
        <f>F37</f>
        <v>breakfast_semitrack</v>
      </c>
      <c r="M37" s="278"/>
      <c r="N37" s="279"/>
      <c r="O37" s="178"/>
      <c r="P37" s="210"/>
      <c r="U37" s="208"/>
      <c r="V37" s="208"/>
      <c r="X37" s="283"/>
      <c r="Y37" s="274"/>
      <c r="Z37" s="274"/>
    </row>
    <row r="38" spans="2:28" x14ac:dyDescent="0.25">
      <c r="B38" s="273" t="s">
        <v>24</v>
      </c>
      <c r="C38" s="274"/>
      <c r="D38" s="69" t="s">
        <v>25</v>
      </c>
      <c r="E38" s="221"/>
      <c r="F38" s="273" t="s">
        <v>24</v>
      </c>
      <c r="G38" s="274"/>
      <c r="H38" s="69" t="s">
        <v>25</v>
      </c>
      <c r="I38" s="10"/>
      <c r="J38" s="211" t="s">
        <v>26</v>
      </c>
      <c r="L38" s="281" t="s">
        <v>44</v>
      </c>
      <c r="M38" s="274"/>
      <c r="N38" s="282"/>
      <c r="O38" s="67"/>
      <c r="P38" s="4"/>
      <c r="R38" s="275"/>
      <c r="S38" s="274"/>
      <c r="T38" s="274"/>
      <c r="U38" s="209"/>
      <c r="V38" s="209"/>
      <c r="X38" s="275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18-bit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37.879088000000003</v>
      </c>
      <c r="I40" s="10"/>
      <c r="J40" s="223">
        <f ca="1">H40/D40-1</f>
        <v>-1.7425125196308677E-3</v>
      </c>
      <c r="L40" s="74">
        <f ca="1">INDIRECT($B40&amp;"!"&amp;L$3&amp;"5")</f>
        <v>6.8783966799999999E-2</v>
      </c>
      <c r="M40" s="75">
        <f ca="1">INDIRECT($B40&amp;"!"&amp;M$3&amp;"5")</f>
        <v>5.8119479799999998E-2</v>
      </c>
      <c r="N40" s="76">
        <f ca="1">M40-L40</f>
        <v>-1.0664487E-2</v>
      </c>
      <c r="O40" s="221"/>
      <c r="P40" s="223">
        <f ca="1">bdrate(D40:D43,L40:L43,H40:H43,M40:M43)</f>
        <v>0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54.599632</v>
      </c>
      <c r="I41" s="10"/>
      <c r="J41" s="223">
        <f ca="1">H41/D41-1</f>
        <v>-1.4984208207051708E-3</v>
      </c>
      <c r="L41" s="74">
        <f ca="1">INDIRECT($B41&amp;"!"&amp;L$3&amp;"6")</f>
        <v>4.2531585266666672E-2</v>
      </c>
      <c r="M41" s="75">
        <f ca="1">INDIRECT($B41&amp;"!"&amp;M$3&amp;"6")</f>
        <v>3.2964554666666666E-2</v>
      </c>
      <c r="N41" s="76">
        <f ca="1">M41-L41</f>
        <v>-9.5670306000000052E-3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78.926456000000016</v>
      </c>
      <c r="I42" s="10"/>
      <c r="J42" s="223">
        <f ca="1">H42/D42-1</f>
        <v>-1.4465442097287839E-3</v>
      </c>
      <c r="L42" s="74">
        <f ca="1">INDIRECT($B42&amp;"!"&amp;L$3&amp;"7")</f>
        <v>2.4929068266666667E-2</v>
      </c>
      <c r="M42" s="75">
        <f ca="1">INDIRECT($B42&amp;"!"&amp;M$3&amp;"7")</f>
        <v>1.6206880633333334E-2</v>
      </c>
      <c r="N42" s="76">
        <f ca="1">M42-L42</f>
        <v>-8.722187633333333E-3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112.01134399999999</v>
      </c>
      <c r="I43" s="10"/>
      <c r="J43" s="223">
        <f ca="1">H43/D43-1</f>
        <v>-1.1851165117269247E-3</v>
      </c>
      <c r="L43" s="74">
        <f ca="1">INDIRECT($B43&amp;"!"&amp;L$3&amp;"8")</f>
        <v>1.8277800266666668E-2</v>
      </c>
      <c r="M43" s="75">
        <f ca="1">INDIRECT($B43&amp;"!"&amp;M$3&amp;"8")</f>
        <v>9.6740602333333318E-3</v>
      </c>
      <c r="N43" s="76">
        <f ca="1">M43-L43</f>
        <v>-8.6037400333333364E-3</v>
      </c>
      <c r="O43" s="221"/>
      <c r="P43" s="226">
        <f ca="1">bdrate(L40:L43,D40:D43,M40:M43,H40:H43)</f>
        <v>-0.33030362761837662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37.879088000000003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7" t="s">
        <v>12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10"/>
      <c r="L48" s="280" t="str">
        <f>F48</f>
        <v>cinema_track</v>
      </c>
      <c r="M48" s="278"/>
      <c r="N48" s="279"/>
      <c r="O48" s="178"/>
      <c r="P48" s="210"/>
      <c r="U48" s="208"/>
      <c r="V48" s="208"/>
      <c r="X48" s="283"/>
      <c r="Y48" s="274"/>
      <c r="Z48" s="274"/>
    </row>
    <row r="49" spans="2:28" x14ac:dyDescent="0.25">
      <c r="B49" s="273" t="s">
        <v>24</v>
      </c>
      <c r="C49" s="274"/>
      <c r="D49" s="69" t="s">
        <v>25</v>
      </c>
      <c r="E49" s="221"/>
      <c r="F49" s="273" t="s">
        <v>24</v>
      </c>
      <c r="G49" s="274"/>
      <c r="H49" s="69" t="s">
        <v>25</v>
      </c>
      <c r="I49" s="10"/>
      <c r="J49" s="211" t="s">
        <v>26</v>
      </c>
      <c r="L49" s="281" t="s">
        <v>44</v>
      </c>
      <c r="M49" s="274"/>
      <c r="N49" s="282"/>
      <c r="O49" s="67"/>
      <c r="P49" s="4"/>
      <c r="R49" s="275"/>
      <c r="S49" s="274"/>
      <c r="T49" s="274"/>
      <c r="U49" s="209"/>
      <c r="V49" s="209"/>
      <c r="X49" s="275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18-bit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27.415224000000006</v>
      </c>
      <c r="I51" s="10"/>
      <c r="J51" s="223">
        <f ca="1">H51/D51-1</f>
        <v>-1.5322703298968898E-3</v>
      </c>
      <c r="L51" s="74">
        <f ca="1">INDIRECT($B51&amp;"!"&amp;L$3&amp;"5")</f>
        <v>6.1487775095238097E-2</v>
      </c>
      <c r="M51" s="75">
        <f ca="1">INDIRECT($B51&amp;"!"&amp;M$3&amp;"5")</f>
        <v>5.3932342333333348E-2</v>
      </c>
      <c r="N51" s="76">
        <f ca="1">M51-L51</f>
        <v>-7.5554327619047484E-3</v>
      </c>
      <c r="O51" s="221"/>
      <c r="P51" s="223">
        <f ca="1">bdrate(D51:D54,L51:L54,H51:H54,M51:M54)</f>
        <v>0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39.677111999999994</v>
      </c>
      <c r="I52" s="10"/>
      <c r="J52" s="223">
        <f ca="1">H52/D52-1</f>
        <v>-1.3762278832025743E-3</v>
      </c>
      <c r="L52" s="74">
        <f ca="1">INDIRECT($B52&amp;"!"&amp;L$3&amp;"6")</f>
        <v>4.16115809047619E-2</v>
      </c>
      <c r="M52" s="75">
        <f ca="1">INDIRECT($B52&amp;"!"&amp;M$3&amp;"6")</f>
        <v>3.4539620428571435E-2</v>
      </c>
      <c r="N52" s="76">
        <f ca="1">M52-L52</f>
        <v>-7.0719604761904642E-3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59.477632</v>
      </c>
      <c r="I53" s="10"/>
      <c r="J53" s="223">
        <f ca="1">H53/D53-1</f>
        <v>-1.248522635282856E-3</v>
      </c>
      <c r="L53" s="74">
        <f ca="1">INDIRECT($B53&amp;"!"&amp;L$3&amp;"7")</f>
        <v>2.6420933619047609E-2</v>
      </c>
      <c r="M53" s="75">
        <f ca="1">INDIRECT($B53&amp;"!"&amp;M$3&amp;"7")</f>
        <v>1.9431120619047618E-2</v>
      </c>
      <c r="N53" s="76">
        <f ca="1">M53-L53</f>
        <v>-6.9898129999999906E-3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86.908087999999992</v>
      </c>
      <c r="I54" s="10"/>
      <c r="J54" s="223">
        <f ca="1">H54/D54-1</f>
        <v>-9.5981698643410329E-4</v>
      </c>
      <c r="L54" s="74">
        <f ca="1">INDIRECT($B54&amp;"!"&amp;L$3&amp;"8")</f>
        <v>1.4465071833333334E-2</v>
      </c>
      <c r="M54" s="75">
        <f ca="1">INDIRECT($B54&amp;"!"&amp;M$3&amp;"8")</f>
        <v>8.6343103333333341E-3</v>
      </c>
      <c r="N54" s="76">
        <f ca="1">M54-L54</f>
        <v>-5.8307615E-3</v>
      </c>
      <c r="O54" s="221"/>
      <c r="P54" s="226">
        <f ca="1">bdrate(L51:L54,D51:D54,M51:M54,H51:H54)</f>
        <v>-0.26183794001317628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27.415224000000006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7" t="s">
        <v>13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10"/>
      <c r="L59" s="280" t="str">
        <f>F59</f>
        <v>cinema_semitrack</v>
      </c>
      <c r="M59" s="278"/>
      <c r="N59" s="279"/>
      <c r="O59" s="178"/>
      <c r="P59" s="210"/>
      <c r="U59" s="208"/>
      <c r="V59" s="208"/>
      <c r="X59" s="283"/>
      <c r="Y59" s="274"/>
      <c r="Z59" s="274"/>
    </row>
    <row r="60" spans="2:28" x14ac:dyDescent="0.25">
      <c r="B60" s="273" t="s">
        <v>24</v>
      </c>
      <c r="C60" s="274"/>
      <c r="D60" s="69" t="s">
        <v>25</v>
      </c>
      <c r="E60" s="221"/>
      <c r="F60" s="273" t="s">
        <v>24</v>
      </c>
      <c r="G60" s="274"/>
      <c r="H60" s="69" t="s">
        <v>25</v>
      </c>
      <c r="I60" s="10"/>
      <c r="J60" s="211" t="s">
        <v>26</v>
      </c>
      <c r="L60" s="281" t="s">
        <v>44</v>
      </c>
      <c r="M60" s="274"/>
      <c r="N60" s="282"/>
      <c r="O60" s="67"/>
      <c r="P60" s="4"/>
      <c r="R60" s="275"/>
      <c r="S60" s="274"/>
      <c r="T60" s="274"/>
      <c r="U60" s="209"/>
      <c r="V60" s="209"/>
      <c r="X60" s="275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18-bit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28.273496000000005</v>
      </c>
      <c r="I62" s="10"/>
      <c r="J62" s="223">
        <f ca="1">H62/D62-1</f>
        <v>-1.5309613555857249E-3</v>
      </c>
      <c r="L62" s="74">
        <f ca="1">INDIRECT($B62&amp;"!"&amp;L$3&amp;"5")</f>
        <v>6.3508869333333329E-2</v>
      </c>
      <c r="M62" s="75">
        <f ca="1">INDIRECT($B62&amp;"!"&amp;M$3&amp;"5")</f>
        <v>5.5211283428571421E-2</v>
      </c>
      <c r="N62" s="76">
        <f ca="1">M62-L62</f>
        <v>-8.2975859047619074E-3</v>
      </c>
      <c r="O62" s="221"/>
      <c r="P62" s="223">
        <f ca="1">bdrate(D62:D65,L62:L65,H62:H65,M62:M65)</f>
        <v>0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41.069816000000003</v>
      </c>
      <c r="I63" s="10"/>
      <c r="J63" s="223">
        <f ca="1">H63/D63-1</f>
        <v>-1.3777984403235966E-3</v>
      </c>
      <c r="L63" s="74">
        <f ca="1">INDIRECT($B63&amp;"!"&amp;L$3&amp;"6")</f>
        <v>4.2858485857142858E-2</v>
      </c>
      <c r="M63" s="75">
        <f ca="1">INDIRECT($B63&amp;"!"&amp;M$3&amp;"6")</f>
        <v>3.5197017095238092E-2</v>
      </c>
      <c r="N63" s="76">
        <f ca="1">M63-L63</f>
        <v>-7.6614687619047661E-3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61.792360000000002</v>
      </c>
      <c r="I64" s="10"/>
      <c r="J64" s="223">
        <f ca="1">H64/D64-1</f>
        <v>-1.174815372300686E-3</v>
      </c>
      <c r="L64" s="74">
        <f ca="1">INDIRECT($B64&amp;"!"&amp;L$3&amp;"7")</f>
        <v>2.7275866380952384E-2</v>
      </c>
      <c r="M64" s="75">
        <f ca="1">INDIRECT($B64&amp;"!"&amp;M$3&amp;"7")</f>
        <v>1.9458104714285711E-2</v>
      </c>
      <c r="N64" s="76">
        <f ca="1">M64-L64</f>
        <v>-7.8177616666666727E-3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90.335440000000006</v>
      </c>
      <c r="I65" s="10"/>
      <c r="J65" s="223">
        <f ca="1">H65/D65-1</f>
        <v>-8.9939077666578715E-4</v>
      </c>
      <c r="L65" s="74">
        <f ca="1">INDIRECT($B65&amp;"!"&amp;L$3&amp;"8")</f>
        <v>1.5456564333333332E-2</v>
      </c>
      <c r="M65" s="75">
        <f ca="1">INDIRECT($B65&amp;"!"&amp;M$3&amp;"8")</f>
        <v>8.8797868571428556E-3</v>
      </c>
      <c r="N65" s="76">
        <f ca="1">M65-L65</f>
        <v>-6.5767774761904766E-3</v>
      </c>
      <c r="O65" s="221"/>
      <c r="P65" s="226">
        <f ca="1">bdrate(L62:L65,D62:D65,M62:M65,H62:H65)</f>
        <v>-0.28006152270214457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28.273496000000005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7" t="s">
        <v>14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10"/>
      <c r="L70" s="280" t="str">
        <f>F70</f>
        <v>breakdance_track</v>
      </c>
      <c r="M70" s="278"/>
      <c r="N70" s="279"/>
      <c r="O70" s="178"/>
      <c r="P70" s="210"/>
      <c r="U70" s="208"/>
      <c r="V70" s="208"/>
      <c r="X70" s="283"/>
      <c r="Y70" s="274"/>
      <c r="Z70" s="274"/>
    </row>
    <row r="71" spans="2:28" x14ac:dyDescent="0.25">
      <c r="B71" s="273" t="s">
        <v>24</v>
      </c>
      <c r="C71" s="274"/>
      <c r="D71" s="69" t="s">
        <v>25</v>
      </c>
      <c r="E71" s="221"/>
      <c r="F71" s="273" t="s">
        <v>24</v>
      </c>
      <c r="G71" s="274"/>
      <c r="H71" s="69" t="s">
        <v>25</v>
      </c>
      <c r="I71" s="10"/>
      <c r="J71" s="211" t="s">
        <v>26</v>
      </c>
      <c r="L71" s="281" t="s">
        <v>44</v>
      </c>
      <c r="M71" s="274"/>
      <c r="N71" s="282"/>
      <c r="O71" s="67"/>
      <c r="P71" s="4"/>
      <c r="R71" s="275"/>
      <c r="S71" s="274"/>
      <c r="T71" s="274"/>
      <c r="U71" s="209"/>
      <c r="V71" s="209"/>
      <c r="X71" s="275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18-bit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126.339968</v>
      </c>
      <c r="I73" s="10"/>
      <c r="J73" s="223">
        <f ca="1">H73/D73-1</f>
        <v>-1.9145170930360278E-3</v>
      </c>
      <c r="L73" s="74">
        <f ca="1">INDIRECT($B73&amp;"!"&amp;L$3&amp;"5")</f>
        <v>7.5452414593750003E-2</v>
      </c>
      <c r="M73" s="75">
        <f ca="1">INDIRECT($B73&amp;"!"&amp;M$3&amp;"5")</f>
        <v>7.0042113843750031E-2</v>
      </c>
      <c r="N73" s="76">
        <f ca="1">M73-L73</f>
        <v>-5.4103007499999717E-3</v>
      </c>
      <c r="O73" s="221"/>
      <c r="P73" s="223">
        <f ca="1">bdrate(D73:D76,L73:L76,H73:H76,M73:M76)</f>
        <v>0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180.87333600000002</v>
      </c>
      <c r="I74" s="10"/>
      <c r="J74" s="223">
        <f ca="1">H74/D74-1</f>
        <v>-1.7985065984607029E-3</v>
      </c>
      <c r="L74" s="74">
        <f ca="1">INDIRECT($B74&amp;"!"&amp;L$3&amp;"6")</f>
        <v>3.8158042187500005E-2</v>
      </c>
      <c r="M74" s="75">
        <f ca="1">INDIRECT($B74&amp;"!"&amp;M$3&amp;"6")</f>
        <v>3.2283474437500001E-2</v>
      </c>
      <c r="N74" s="76">
        <f ca="1">M74-L74</f>
        <v>-5.8745677500000038E-3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255.82339200000004</v>
      </c>
      <c r="I75" s="10"/>
      <c r="J75" s="223">
        <f ca="1">H75/D75-1</f>
        <v>-1.7695548105763903E-3</v>
      </c>
      <c r="L75" s="74">
        <f ca="1">INDIRECT($B75&amp;"!"&amp;L$3&amp;"7")</f>
        <v>1.8273288156250001E-2</v>
      </c>
      <c r="M75" s="75">
        <f ca="1">INDIRECT($B75&amp;"!"&amp;M$3&amp;"7")</f>
        <v>1.2671747515624998E-2</v>
      </c>
      <c r="N75" s="76">
        <f ca="1">M75-L75</f>
        <v>-5.601540640625003E-3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355.82745600000004</v>
      </c>
      <c r="I76" s="10"/>
      <c r="J76" s="223">
        <f ca="1">H76/D76-1</f>
        <v>-1.6983845842072354E-3</v>
      </c>
      <c r="L76" s="74">
        <f ca="1">INDIRECT($B76&amp;"!"&amp;L$3&amp;"8")</f>
        <v>1.0210079965625E-2</v>
      </c>
      <c r="M76" s="75">
        <f ca="1">INDIRECT($B76&amp;"!"&amp;M$3&amp;"8")</f>
        <v>5.3831836812499997E-3</v>
      </c>
      <c r="N76" s="76">
        <f ca="1">M76-L76</f>
        <v>-4.8268962843750008E-3</v>
      </c>
      <c r="O76" s="221"/>
      <c r="P76" s="226">
        <f ca="1">bdrate(L73:L76,D73:D76,M73:M76,H73:H76)</f>
        <v>-0.28584515671242872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126.339968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7" t="s">
        <v>15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10"/>
      <c r="L81" s="280" t="str">
        <f>F81</f>
        <v>breakdance_semitrack</v>
      </c>
      <c r="M81" s="278"/>
      <c r="N81" s="279"/>
      <c r="O81" s="178"/>
      <c r="P81" s="210"/>
      <c r="U81" s="208"/>
      <c r="V81" s="208"/>
      <c r="X81" s="283"/>
      <c r="Y81" s="274"/>
      <c r="Z81" s="274"/>
    </row>
    <row r="82" spans="2:28" x14ac:dyDescent="0.25">
      <c r="B82" s="273" t="s">
        <v>24</v>
      </c>
      <c r="C82" s="274"/>
      <c r="D82" s="69" t="s">
        <v>25</v>
      </c>
      <c r="E82" s="221"/>
      <c r="F82" s="273" t="s">
        <v>24</v>
      </c>
      <c r="G82" s="274"/>
      <c r="H82" s="69" t="s">
        <v>25</v>
      </c>
      <c r="I82" s="10"/>
      <c r="J82" s="211" t="s">
        <v>26</v>
      </c>
      <c r="L82" s="281" t="s">
        <v>44</v>
      </c>
      <c r="M82" s="274"/>
      <c r="N82" s="282"/>
      <c r="O82" s="67"/>
      <c r="P82" s="4"/>
      <c r="R82" s="275"/>
      <c r="S82" s="274"/>
      <c r="T82" s="274"/>
      <c r="U82" s="209"/>
      <c r="V82" s="209"/>
      <c r="X82" s="275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18-bit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132.225224</v>
      </c>
      <c r="I84" s="10"/>
      <c r="J84" s="223">
        <f ca="1">H84/D84-1</f>
        <v>-1.8801534148180643E-3</v>
      </c>
      <c r="L84" s="74">
        <f ca="1">INDIRECT($B84&amp;"!"&amp;L$3&amp;"5")</f>
        <v>7.9293724937499976E-2</v>
      </c>
      <c r="M84" s="75">
        <f ca="1">INDIRECT($B84&amp;"!"&amp;M$3&amp;"5")</f>
        <v>7.3840705687499994E-2</v>
      </c>
      <c r="N84" s="76">
        <f ca="1">M84-L84</f>
        <v>-5.4530192499999824E-3</v>
      </c>
      <c r="O84" s="221"/>
      <c r="P84" s="223">
        <f ca="1">bdrate(D84:D87,L84:L87,H84:H87,M84:M87)</f>
        <v>0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189.44512</v>
      </c>
      <c r="I85" s="10"/>
      <c r="J85" s="223">
        <f ca="1">H85/D85-1</f>
        <v>-1.7489997736289675E-3</v>
      </c>
      <c r="L85" s="74">
        <f ca="1">INDIRECT($B85&amp;"!"&amp;L$3&amp;"6")</f>
        <v>3.821628521875E-2</v>
      </c>
      <c r="M85" s="75">
        <f ca="1">INDIRECT($B85&amp;"!"&amp;M$3&amp;"6")</f>
        <v>3.3204981437500003E-2</v>
      </c>
      <c r="N85" s="76">
        <f ca="1">M85-L85</f>
        <v>-5.0113037812499969E-3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267.781296</v>
      </c>
      <c r="I86" s="10"/>
      <c r="J86" s="223">
        <f ca="1">H86/D86-1</f>
        <v>-1.7232102099936641E-3</v>
      </c>
      <c r="L86" s="74">
        <f ca="1">INDIRECT($B86&amp;"!"&amp;L$3&amp;"7")</f>
        <v>1.8455877671874999E-2</v>
      </c>
      <c r="M86" s="75">
        <f ca="1">INDIRECT($B86&amp;"!"&amp;M$3&amp;"7")</f>
        <v>1.306700646875E-2</v>
      </c>
      <c r="N86" s="76">
        <f ca="1">M86-L86</f>
        <v>-5.3888712031249994E-3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371.91108000000003</v>
      </c>
      <c r="I87" s="10"/>
      <c r="J87" s="223">
        <f ca="1">H87/D87-1</f>
        <v>-1.6634545471956308E-3</v>
      </c>
      <c r="L87" s="74">
        <f ca="1">INDIRECT($B87&amp;"!"&amp;L$3&amp;"8")</f>
        <v>1.0444702146874998E-2</v>
      </c>
      <c r="M87" s="75">
        <f ca="1">INDIRECT($B87&amp;"!"&amp;M$3&amp;"8")</f>
        <v>5.8289221093749998E-3</v>
      </c>
      <c r="N87" s="76">
        <f ca="1">M87-L87</f>
        <v>-4.6157800374999986E-3</v>
      </c>
      <c r="O87" s="221"/>
      <c r="P87" s="226">
        <f ca="1">bdrate(L84:L87,D84:D87,M84:M87,H84:H87)</f>
        <v>-0.26576739527783455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132.225224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7" t="s">
        <v>16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10"/>
      <c r="L92" s="280" t="str">
        <f>F92</f>
        <v>bartender_track</v>
      </c>
      <c r="M92" s="278"/>
      <c r="N92" s="279"/>
      <c r="O92" s="178"/>
      <c r="P92" s="210"/>
      <c r="U92" s="208"/>
      <c r="V92" s="208"/>
      <c r="X92" s="283"/>
      <c r="Y92" s="274"/>
      <c r="Z92" s="274"/>
    </row>
    <row r="93" spans="2:28" x14ac:dyDescent="0.25">
      <c r="B93" s="273" t="s">
        <v>24</v>
      </c>
      <c r="C93" s="274"/>
      <c r="D93" s="69" t="s">
        <v>25</v>
      </c>
      <c r="E93" s="221"/>
      <c r="F93" s="273" t="s">
        <v>24</v>
      </c>
      <c r="G93" s="274"/>
      <c r="H93" s="69" t="s">
        <v>25</v>
      </c>
      <c r="I93" s="10"/>
      <c r="J93" s="211" t="s">
        <v>26</v>
      </c>
      <c r="L93" s="281" t="s">
        <v>44</v>
      </c>
      <c r="M93" s="274"/>
      <c r="N93" s="282"/>
      <c r="O93" s="67"/>
      <c r="P93" s="4"/>
      <c r="R93" s="275"/>
      <c r="S93" s="274"/>
      <c r="T93" s="274"/>
      <c r="U93" s="209"/>
      <c r="V93" s="209"/>
      <c r="X93" s="275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18-bit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37.901415999999998</v>
      </c>
      <c r="I95" s="10"/>
      <c r="J95" s="223">
        <f ca="1">H95/D95-1</f>
        <v>-1.2414710789309114E-3</v>
      </c>
      <c r="L95" s="74">
        <f ca="1">INDIRECT($B95&amp;"!"&amp;L$3&amp;"5")</f>
        <v>6.1267784095238094E-2</v>
      </c>
      <c r="M95" s="75">
        <f ca="1">INDIRECT($B95&amp;"!"&amp;M$3&amp;"5")</f>
        <v>5.694643671428571E-2</v>
      </c>
      <c r="N95" s="76">
        <f ca="1">M95-L95</f>
        <v>-4.3213473809523839E-3</v>
      </c>
      <c r="O95" s="221"/>
      <c r="P95" s="223">
        <f ca="1">bdrate(D95:D98,L95:L98,H95:H98,M95:M98)</f>
        <v>0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56.021295999999992</v>
      </c>
      <c r="I96" s="10"/>
      <c r="J96" s="223">
        <f ca="1">H96/D96-1</f>
        <v>-1.0722978685709927E-3</v>
      </c>
      <c r="L96" s="74">
        <f ca="1">INDIRECT($B96&amp;"!"&amp;L$3&amp;"6")</f>
        <v>4.1539619095238095E-2</v>
      </c>
      <c r="M96" s="75">
        <f ca="1">INDIRECT($B96&amp;"!"&amp;M$3&amp;"6")</f>
        <v>3.7038099333333331E-2</v>
      </c>
      <c r="N96" s="76">
        <f ca="1">M96-L96</f>
        <v>-4.5015197619047639E-3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83.816504000000023</v>
      </c>
      <c r="I97" s="10"/>
      <c r="J97" s="223">
        <f ca="1">H97/D97-1</f>
        <v>-9.88230955028091E-4</v>
      </c>
      <c r="L97" s="74">
        <f ca="1">INDIRECT($B97&amp;"!"&amp;L$3&amp;"7")</f>
        <v>2.2487464095238094E-2</v>
      </c>
      <c r="M97" s="75">
        <f ca="1">INDIRECT($B97&amp;"!"&amp;M$3&amp;"7")</f>
        <v>1.7936029428571431E-2</v>
      </c>
      <c r="N97" s="76">
        <f ca="1">M97-L97</f>
        <v>-4.5514346666666629E-3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121.29911199999999</v>
      </c>
      <c r="I98" s="10"/>
      <c r="J98" s="223">
        <f ca="1">H98/D98-1</f>
        <v>-7.5340285087066583E-4</v>
      </c>
      <c r="L98" s="74">
        <f ca="1">INDIRECT($B98&amp;"!"&amp;L$3&amp;"8")</f>
        <v>1.2618574619047621E-2</v>
      </c>
      <c r="M98" s="75">
        <f ca="1">INDIRECT($B98&amp;"!"&amp;M$3&amp;"8")</f>
        <v>7.7962029476190478E-3</v>
      </c>
      <c r="N98" s="76">
        <f ca="1">M98-L98</f>
        <v>-4.8223716714285731E-3</v>
      </c>
      <c r="O98" s="221"/>
      <c r="P98" s="226">
        <f ca="1">bdrate(L95:L98,D95:D98,M95:M98,H95:H98)</f>
        <v>-0.20660422857591276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37.901415999999998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7" t="s">
        <v>17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10"/>
      <c r="L103" s="280" t="str">
        <f>F103</f>
        <v>bartender_semitrack</v>
      </c>
      <c r="M103" s="278"/>
      <c r="N103" s="279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3" t="s">
        <v>24</v>
      </c>
      <c r="C104" s="274"/>
      <c r="D104" s="69" t="s">
        <v>25</v>
      </c>
      <c r="E104" s="221"/>
      <c r="F104" s="273" t="s">
        <v>24</v>
      </c>
      <c r="G104" s="274"/>
      <c r="H104" s="69" t="s">
        <v>25</v>
      </c>
      <c r="I104" s="10"/>
      <c r="J104" s="211" t="s">
        <v>26</v>
      </c>
      <c r="L104" s="281" t="s">
        <v>44</v>
      </c>
      <c r="M104" s="274"/>
      <c r="N104" s="282"/>
      <c r="O104" s="67"/>
      <c r="P104" s="4"/>
      <c r="R104" s="275"/>
      <c r="S104" s="274"/>
      <c r="T104" s="274"/>
      <c r="U104" s="209"/>
      <c r="V104" s="209"/>
      <c r="X104" s="275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18-bit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39.075911999999988</v>
      </c>
      <c r="I106" s="10"/>
      <c r="J106" s="223">
        <f ca="1">H106/D106-1</f>
        <v>-1.207673408794574E-3</v>
      </c>
      <c r="L106" s="74">
        <f ca="1">INDIRECT($B106&amp;"!"&amp;L$3&amp;"5")</f>
        <v>6.3734913857142847E-2</v>
      </c>
      <c r="M106" s="75">
        <f ca="1">INDIRECT($B106&amp;"!"&amp;M$3&amp;"5")</f>
        <v>5.9537477571428576E-2</v>
      </c>
      <c r="N106" s="76">
        <f ca="1">M106-L106</f>
        <v>-4.1974362857142705E-3</v>
      </c>
      <c r="O106" s="221"/>
      <c r="P106" s="223">
        <f ca="1">bdrate(D106:D109,L106:L109,H106:H109,M106:M109)</f>
        <v>0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57.882920000000006</v>
      </c>
      <c r="I107" s="10"/>
      <c r="J107" s="223">
        <f ca="1">H107/D107-1</f>
        <v>-1.033019198113716E-3</v>
      </c>
      <c r="L107" s="74">
        <f ca="1">INDIRECT($B107&amp;"!"&amp;L$3&amp;"6")</f>
        <v>4.3142481809523806E-2</v>
      </c>
      <c r="M107" s="75">
        <f ca="1">INDIRECT($B107&amp;"!"&amp;M$3&amp;"6")</f>
        <v>3.9041618809523809E-2</v>
      </c>
      <c r="N107" s="76">
        <f ca="1">M107-L107</f>
        <v>-4.1008629999999963E-3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86.784999999999982</v>
      </c>
      <c r="I108" s="10"/>
      <c r="J108" s="223">
        <f ca="1">H108/D108-1</f>
        <v>-9.9576956788982596E-4</v>
      </c>
      <c r="L108" s="74">
        <f ca="1">INDIRECT($B108&amp;"!"&amp;L$3&amp;"7")</f>
        <v>2.3475183380952381E-2</v>
      </c>
      <c r="M108" s="75">
        <f ca="1">INDIRECT($B108&amp;"!"&amp;M$3&amp;"7")</f>
        <v>1.9135710047619044E-2</v>
      </c>
      <c r="N108" s="76">
        <f ca="1">M108-L108</f>
        <v>-4.3394733333333366E-3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125.58133600000001</v>
      </c>
      <c r="I109" s="10"/>
      <c r="J109" s="223">
        <f ca="1">H109/D109-1</f>
        <v>-7.498036531650154E-4</v>
      </c>
      <c r="L109" s="74">
        <f ca="1">INDIRECT($B109&amp;"!"&amp;L$3&amp;"8")</f>
        <v>1.2726224428571428E-2</v>
      </c>
      <c r="M109" s="75">
        <f ca="1">INDIRECT($B109&amp;"!"&amp;M$3&amp;"8")</f>
        <v>8.5137745904761888E-3</v>
      </c>
      <c r="N109" s="76">
        <f ca="1">M109-L109</f>
        <v>-4.2124498380952391E-3</v>
      </c>
      <c r="O109" s="221"/>
      <c r="P109" s="226">
        <f ca="1">bdrate(L106:L109,D106:D109,M106:M109,H106:H109)</f>
        <v>-0.18320169124018004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39.075911999999988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topLeftCell="L1" workbookViewId="0">
      <selection activeCell="X33" sqref="X33:AB242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8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fruit</v>
      </c>
      <c r="U2" s="289" t="str">
        <f>CONCATENATE("Summary [ ",'Summary (auto)'!$C$4," ]")</f>
        <v>Summary [ 18-bit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fruit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3805.5839999999994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43.409885083333336</v>
      </c>
      <c r="G5" s="30">
        <f t="shared" si="0"/>
        <v>47.254513624999994</v>
      </c>
      <c r="H5" s="30">
        <f t="shared" si="0"/>
        <v>0.99789476916666675</v>
      </c>
      <c r="I5" s="90">
        <f t="shared" si="0"/>
        <v>0.99837623125000008</v>
      </c>
      <c r="J5" s="90">
        <f t="shared" si="0"/>
        <v>8.1516018749999992E-3</v>
      </c>
      <c r="K5" s="55"/>
      <c r="L5" s="55"/>
      <c r="M5" s="55"/>
      <c r="N5" s="26"/>
      <c r="O5" s="56"/>
      <c r="P5" s="130">
        <f t="shared" ref="P5:Q8" si="1">P16</f>
        <v>2.9209999999999998</v>
      </c>
      <c r="Q5" s="151">
        <f t="shared" si="1"/>
        <v>1.218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3800.8320000000003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45.104957291666672</v>
      </c>
      <c r="Y5" s="30">
        <f t="shared" si="2"/>
        <v>48.649522083333324</v>
      </c>
      <c r="Z5" s="30">
        <f t="shared" si="2"/>
        <v>0.99793273125000015</v>
      </c>
      <c r="AA5" s="90">
        <f t="shared" si="2"/>
        <v>0.99844977416666669</v>
      </c>
      <c r="AB5" s="90">
        <f t="shared" si="2"/>
        <v>6.5739947583333324E-3</v>
      </c>
      <c r="AC5" s="55"/>
      <c r="AD5" s="55"/>
      <c r="AE5" s="55"/>
      <c r="AF5" s="26"/>
      <c r="AG5" s="238"/>
      <c r="AH5" s="130">
        <f t="shared" ref="AH5:AI8" si="3">AH16</f>
        <v>2.968</v>
      </c>
      <c r="AI5" s="151">
        <f t="shared" si="3"/>
        <v>1.343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-0.23586278541150563</v>
      </c>
      <c r="AN5" s="240">
        <f>bdrate($E5:$E8,G5:G8,$W5:$W8,Y5:Y8)</f>
        <v>-0.20259578963482217</v>
      </c>
      <c r="AO5" s="240">
        <f>bdrate($E5:$E8,H5:H8,$W5:$W8,Z5:Z8)</f>
        <v>-2.9912025683389132E-2</v>
      </c>
      <c r="AP5" s="240">
        <f>bdrate($E5:$E8,I5:I8,$W5:$W8,AA5:AA8)</f>
        <v>-7.1341074189221643E-2</v>
      </c>
      <c r="AQ5" s="241">
        <f>bdrateInverted($E5:$E8,J5:J8,$W5:$W8,AB5:AB8)</f>
        <v>-0.15099027819198174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4816.2959999999994</v>
      </c>
      <c r="F6" s="90">
        <f t="shared" si="0"/>
        <v>46.790057708333329</v>
      </c>
      <c r="G6" s="90">
        <f t="shared" si="0"/>
        <v>50.435263208333339</v>
      </c>
      <c r="H6" s="90">
        <f t="shared" si="0"/>
        <v>0.99867078999999981</v>
      </c>
      <c r="I6" s="90">
        <f t="shared" si="0"/>
        <v>0.99920279708333315</v>
      </c>
      <c r="J6" s="90">
        <f t="shared" si="0"/>
        <v>4.5681070708333332E-3</v>
      </c>
      <c r="K6" s="56"/>
      <c r="L6" s="56"/>
      <c r="M6" s="56"/>
      <c r="N6" s="28"/>
      <c r="O6" s="56"/>
      <c r="P6" s="130">
        <f t="shared" si="1"/>
        <v>2.9060000000000001</v>
      </c>
      <c r="Q6" s="130">
        <f t="shared" si="1"/>
        <v>1.2809999999999999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4810.4160000000002</v>
      </c>
      <c r="X6" s="90">
        <f t="shared" si="2"/>
        <v>49.30873979166666</v>
      </c>
      <c r="Y6" s="90">
        <f t="shared" si="2"/>
        <v>52.228975374999997</v>
      </c>
      <c r="Z6" s="90">
        <f t="shared" si="2"/>
        <v>0.99871804125000008</v>
      </c>
      <c r="AA6" s="90">
        <f t="shared" si="2"/>
        <v>0.99931476041666667</v>
      </c>
      <c r="AB6" s="90">
        <f t="shared" si="2"/>
        <v>3.4613698750000001E-3</v>
      </c>
      <c r="AC6" s="56"/>
      <c r="AD6" s="56"/>
      <c r="AE6" s="56"/>
      <c r="AF6" s="28"/>
      <c r="AG6" s="238"/>
      <c r="AH6" s="130">
        <f t="shared" si="3"/>
        <v>2.9209999999999998</v>
      </c>
      <c r="AI6" s="130">
        <f t="shared" si="3"/>
        <v>1.2030000000000001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6171.8480000000009</v>
      </c>
      <c r="F7" s="90">
        <f t="shared" si="0"/>
        <v>48.108836500000002</v>
      </c>
      <c r="G7" s="90">
        <f t="shared" si="0"/>
        <v>51.732762416666652</v>
      </c>
      <c r="H7" s="90">
        <f t="shared" si="0"/>
        <v>0.99891922250000009</v>
      </c>
      <c r="I7" s="90">
        <f t="shared" si="0"/>
        <v>0.99937497375000028</v>
      </c>
      <c r="J7" s="90">
        <f t="shared" si="0"/>
        <v>3.3346815416666667E-3</v>
      </c>
      <c r="K7" s="56"/>
      <c r="L7" s="56"/>
      <c r="M7" s="56"/>
      <c r="N7" s="28"/>
      <c r="O7" s="56"/>
      <c r="P7" s="130">
        <f t="shared" si="1"/>
        <v>2.968</v>
      </c>
      <c r="Q7" s="130">
        <f t="shared" si="1"/>
        <v>1.25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6161.6879999999992</v>
      </c>
      <c r="X7" s="90">
        <f t="shared" si="2"/>
        <v>51.38024487500001</v>
      </c>
      <c r="Y7" s="90">
        <f t="shared" si="2"/>
        <v>53.995118416666656</v>
      </c>
      <c r="Z7" s="90">
        <f t="shared" si="2"/>
        <v>0.99896121875000021</v>
      </c>
      <c r="AA7" s="90">
        <f t="shared" si="2"/>
        <v>0.99952233083333342</v>
      </c>
      <c r="AB7" s="90">
        <f t="shared" si="2"/>
        <v>2.2854322291666665E-3</v>
      </c>
      <c r="AC7" s="56"/>
      <c r="AD7" s="56"/>
      <c r="AE7" s="56"/>
      <c r="AF7" s="28"/>
      <c r="AG7" s="238"/>
      <c r="AH7" s="130">
        <f t="shared" si="3"/>
        <v>2.984</v>
      </c>
      <c r="AI7" s="130">
        <f t="shared" si="3"/>
        <v>1.296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8623.2160000000003</v>
      </c>
      <c r="F8" s="90">
        <f t="shared" si="0"/>
        <v>49.590225416666669</v>
      </c>
      <c r="G8" s="90">
        <f t="shared" si="0"/>
        <v>53.154724874999999</v>
      </c>
      <c r="H8" s="90">
        <f t="shared" si="0"/>
        <v>0.9991094437500001</v>
      </c>
      <c r="I8" s="90">
        <f t="shared" si="0"/>
        <v>0.99952589916666668</v>
      </c>
      <c r="J8" s="90">
        <f t="shared" si="0"/>
        <v>2.3079262666666667E-3</v>
      </c>
      <c r="K8" s="56"/>
      <c r="L8" s="56"/>
      <c r="M8" s="56"/>
      <c r="N8" s="28"/>
      <c r="O8" s="56"/>
      <c r="P8" s="130">
        <f t="shared" si="1"/>
        <v>2.984</v>
      </c>
      <c r="Q8" s="130">
        <f t="shared" si="1"/>
        <v>1.1559999999999999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8607.3919999999998</v>
      </c>
      <c r="X8" s="90">
        <f t="shared" si="2"/>
        <v>53.564287875000012</v>
      </c>
      <c r="Y8" s="90">
        <f t="shared" si="2"/>
        <v>55.90598275</v>
      </c>
      <c r="Z8" s="90">
        <f t="shared" si="2"/>
        <v>0.99915662458333321</v>
      </c>
      <c r="AA8" s="90">
        <f t="shared" si="2"/>
        <v>0.99968688625000013</v>
      </c>
      <c r="AB8" s="90">
        <f t="shared" si="2"/>
        <v>1.2657768791666667E-3</v>
      </c>
      <c r="AC8" s="56"/>
      <c r="AD8" s="56"/>
      <c r="AE8" s="56"/>
      <c r="AF8" s="28"/>
      <c r="AG8" s="238"/>
      <c r="AH8" s="130">
        <f t="shared" si="3"/>
        <v>2.984</v>
      </c>
      <c r="AI8" s="130">
        <f t="shared" si="3"/>
        <v>1.375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2.9445739833987874</v>
      </c>
      <c r="Q10" s="154">
        <f>GEOMEAN(Q5:Q8)</f>
        <v>1.2253666783129262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2.9641370019570314</v>
      </c>
      <c r="AI10" s="154">
        <f>GEOMEAN(AI5:AI8)</f>
        <v>1.3026037824503029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[ 18-bit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900.88</v>
      </c>
      <c r="F16" s="166">
        <v>859.33600000000001</v>
      </c>
      <c r="G16" s="166">
        <v>2.1040000000000001</v>
      </c>
      <c r="H16" s="166">
        <v>1.496</v>
      </c>
      <c r="I16" s="166">
        <v>2.2480000000000002</v>
      </c>
      <c r="J16" s="166">
        <v>1117.2159999999999</v>
      </c>
      <c r="K16" s="60">
        <v>687.43200000000002</v>
      </c>
      <c r="L16" s="60">
        <v>234.87200000000001</v>
      </c>
      <c r="M16" s="60">
        <v>7.8879999999999999</v>
      </c>
      <c r="N16" s="55"/>
      <c r="O16" s="252"/>
      <c r="P16" s="129">
        <v>2.9209999999999998</v>
      </c>
      <c r="Q16" s="129">
        <v>1.218</v>
      </c>
      <c r="R16" s="142"/>
      <c r="S16" s="214"/>
      <c r="T16" s="301"/>
      <c r="U16" s="25" t="s">
        <v>31</v>
      </c>
      <c r="V16" s="26"/>
      <c r="W16" s="128">
        <v>900.88</v>
      </c>
      <c r="X16" s="166">
        <v>854.68</v>
      </c>
      <c r="Y16" s="166">
        <v>2.1040000000000001</v>
      </c>
      <c r="Z16" s="166">
        <v>1.496</v>
      </c>
      <c r="AA16" s="166">
        <v>2.1920000000000002</v>
      </c>
      <c r="AB16" s="166">
        <v>1117.2080000000001</v>
      </c>
      <c r="AC16" s="60">
        <v>687.39200000000005</v>
      </c>
      <c r="AD16" s="60">
        <v>234.88</v>
      </c>
      <c r="AE16" s="60">
        <v>7.8879999999999999</v>
      </c>
      <c r="AF16" s="55"/>
      <c r="AG16" s="252"/>
      <c r="AH16" s="129">
        <v>2.968</v>
      </c>
      <c r="AI16" s="129">
        <v>1.343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900.88</v>
      </c>
      <c r="F17" s="167">
        <v>1126.6479999999999</v>
      </c>
      <c r="G17" s="167">
        <v>37.655999999999999</v>
      </c>
      <c r="H17" s="167">
        <v>2.3839999999999999</v>
      </c>
      <c r="I17" s="167">
        <v>7.3680000000000003</v>
      </c>
      <c r="J17" s="167">
        <v>1471.8879999999999</v>
      </c>
      <c r="K17" s="62">
        <v>948.22400000000005</v>
      </c>
      <c r="L17" s="62">
        <v>321.24799999999999</v>
      </c>
      <c r="M17" s="62">
        <v>7.88</v>
      </c>
      <c r="N17" s="56"/>
      <c r="O17" s="238"/>
      <c r="P17" s="144">
        <v>2.9060000000000001</v>
      </c>
      <c r="Q17" s="144">
        <v>1.2809999999999999</v>
      </c>
      <c r="R17" s="145"/>
      <c r="S17" s="214"/>
      <c r="T17" s="285"/>
      <c r="U17" s="27" t="s">
        <v>32</v>
      </c>
      <c r="V17" s="28"/>
      <c r="W17" s="143">
        <v>900.88</v>
      </c>
      <c r="X17" s="167">
        <v>1121.56</v>
      </c>
      <c r="Y17" s="167">
        <v>37.415999999999997</v>
      </c>
      <c r="Z17" s="167">
        <v>2.1040000000000001</v>
      </c>
      <c r="AA17" s="167">
        <v>7.1840000000000002</v>
      </c>
      <c r="AB17" s="167">
        <v>1471.856</v>
      </c>
      <c r="AC17" s="62">
        <v>948.16</v>
      </c>
      <c r="AD17" s="62">
        <v>321.25599999999997</v>
      </c>
      <c r="AE17" s="62">
        <v>7.88</v>
      </c>
      <c r="AF17" s="56"/>
      <c r="AG17" s="238"/>
      <c r="AH17" s="144">
        <v>2.9209999999999998</v>
      </c>
      <c r="AI17" s="144">
        <v>1.2030000000000001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900.88</v>
      </c>
      <c r="F18" s="167">
        <v>1406.4880000000001</v>
      </c>
      <c r="G18" s="167">
        <v>263.05599999999998</v>
      </c>
      <c r="H18" s="167">
        <v>33.463999999999999</v>
      </c>
      <c r="I18" s="167">
        <v>93.8</v>
      </c>
      <c r="J18" s="167">
        <v>1844.52</v>
      </c>
      <c r="K18" s="62">
        <v>1215.9760000000001</v>
      </c>
      <c r="L18" s="62">
        <v>413.66399999999999</v>
      </c>
      <c r="M18" s="62">
        <v>7.8639999999999999</v>
      </c>
      <c r="N18" s="56"/>
      <c r="O18" s="238"/>
      <c r="P18" s="144">
        <v>2.968</v>
      </c>
      <c r="Q18" s="144">
        <v>1.25</v>
      </c>
      <c r="R18" s="145"/>
      <c r="S18" s="214"/>
      <c r="T18" s="285"/>
      <c r="U18" s="27" t="s">
        <v>33</v>
      </c>
      <c r="V18" s="28"/>
      <c r="W18" s="143">
        <v>900.88</v>
      </c>
      <c r="X18" s="167">
        <v>1400.0719999999999</v>
      </c>
      <c r="Y18" s="167">
        <v>261.81599999999997</v>
      </c>
      <c r="Z18" s="167">
        <v>31.8</v>
      </c>
      <c r="AA18" s="167">
        <v>93.048000000000002</v>
      </c>
      <c r="AB18" s="167">
        <v>1844.4639999999999</v>
      </c>
      <c r="AC18" s="62">
        <v>1215.944</v>
      </c>
      <c r="AD18" s="62">
        <v>413.66399999999999</v>
      </c>
      <c r="AE18" s="62">
        <v>7.8639999999999999</v>
      </c>
      <c r="AF18" s="56"/>
      <c r="AG18" s="238"/>
      <c r="AH18" s="144">
        <v>2.984</v>
      </c>
      <c r="AI18" s="144">
        <v>1.296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900.88</v>
      </c>
      <c r="F19" s="167">
        <v>1671.92</v>
      </c>
      <c r="G19" s="167">
        <v>833.27200000000005</v>
      </c>
      <c r="H19" s="167">
        <v>441</v>
      </c>
      <c r="I19" s="167">
        <v>528.16800000000001</v>
      </c>
      <c r="J19" s="167">
        <v>2236.52</v>
      </c>
      <c r="K19" s="62">
        <v>1499.4559999999999</v>
      </c>
      <c r="L19" s="62">
        <v>512</v>
      </c>
      <c r="M19" s="62">
        <v>7.7359999999999998</v>
      </c>
      <c r="N19" s="56"/>
      <c r="O19" s="238"/>
      <c r="P19" s="144">
        <v>2.984</v>
      </c>
      <c r="Q19" s="144">
        <v>1.1559999999999999</v>
      </c>
      <c r="R19" s="145"/>
      <c r="S19" s="214"/>
      <c r="T19" s="285"/>
      <c r="U19" s="27" t="s">
        <v>35</v>
      </c>
      <c r="V19" s="28"/>
      <c r="W19" s="143">
        <v>900.88</v>
      </c>
      <c r="X19" s="167">
        <v>1664.8</v>
      </c>
      <c r="Y19" s="167">
        <v>832.14400000000001</v>
      </c>
      <c r="Z19" s="167">
        <v>436.56799999999998</v>
      </c>
      <c r="AA19" s="167">
        <v>524.94399999999996</v>
      </c>
      <c r="AB19" s="167">
        <v>2236.5839999999998</v>
      </c>
      <c r="AC19" s="62">
        <v>1499.4960000000001</v>
      </c>
      <c r="AD19" s="62">
        <v>511.976</v>
      </c>
      <c r="AE19" s="62">
        <v>7.7359999999999998</v>
      </c>
      <c r="AF19" s="56"/>
      <c r="AG19" s="238"/>
      <c r="AH19" s="144">
        <v>2.984</v>
      </c>
      <c r="AI19" s="144">
        <v>1.375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3805.5839999999994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3800.8320000000003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4816.2959999999994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4810.4160000000002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6171.8480000000009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6161.6879999999992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8623.2160000000003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8607.3919999999998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[ 18-bit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44.413348999999997</v>
      </c>
      <c r="G33" s="96">
        <v>47.966918</v>
      </c>
      <c r="H33" s="96">
        <v>0.99745287000000005</v>
      </c>
      <c r="I33" s="60">
        <v>0.99843053000000004</v>
      </c>
      <c r="J33" s="60">
        <v>8.6335449999999994E-3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44.379297000000001</v>
      </c>
      <c r="Y33" s="96">
        <v>48.031570000000002</v>
      </c>
      <c r="Z33" s="96">
        <v>0.99747865000000002</v>
      </c>
      <c r="AA33" s="60">
        <v>0.99838457000000003</v>
      </c>
      <c r="AB33" s="60">
        <v>8.4080869999999999E-3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-3.405199999999553E-2</v>
      </c>
      <c r="AN33" s="95">
        <f t="shared" ref="AN33:AN96" si="5">IF(OR(Y33="",G33=""),"",Y33-G33)</f>
        <v>6.4652000000002374E-2</v>
      </c>
      <c r="AO33" s="95">
        <f t="shared" ref="AO33:AO96" si="6">IF(OR(Z33="",H33=""),"",Z33-H33)</f>
        <v>2.5779999999975267E-5</v>
      </c>
      <c r="AP33" s="95">
        <f t="shared" ref="AP33:AP96" si="7">IF(OR(AA33="",I33=""),"",AA33-I33)</f>
        <v>-4.5960000000011547E-5</v>
      </c>
      <c r="AQ33" s="120">
        <f t="shared" ref="AQ33:AQ96" si="8">IF(OR(AB33="",J33=""),"",AB33-J33)</f>
        <v>-2.2545799999999956E-4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47.834549000000003</v>
      </c>
      <c r="G34" s="187">
        <v>50.926459999999999</v>
      </c>
      <c r="H34" s="187">
        <v>0.99840395000000004</v>
      </c>
      <c r="I34" s="62">
        <v>0.99911004000000003</v>
      </c>
      <c r="J34" s="62">
        <v>5.1844426999999998E-3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48.109876</v>
      </c>
      <c r="Y34" s="187">
        <v>51.265034999999997</v>
      </c>
      <c r="Z34" s="187">
        <v>0.99845463999999995</v>
      </c>
      <c r="AA34" s="62">
        <v>0.99915317000000003</v>
      </c>
      <c r="AB34" s="62">
        <v>4.9935672E-3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0.27532699999999721</v>
      </c>
      <c r="AN34" s="121">
        <f t="shared" si="5"/>
        <v>0.33857499999999874</v>
      </c>
      <c r="AO34" s="121">
        <f t="shared" si="6"/>
        <v>5.0689999999908864E-5</v>
      </c>
      <c r="AP34" s="121">
        <f t="shared" si="7"/>
        <v>4.3130000000002333E-5</v>
      </c>
      <c r="AQ34" s="87">
        <f t="shared" si="8"/>
        <v>-1.9087549999999981E-4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49.677733000000003</v>
      </c>
      <c r="G35" s="187">
        <v>52.551220000000001</v>
      </c>
      <c r="H35" s="187">
        <v>0.99875278999999995</v>
      </c>
      <c r="I35" s="62">
        <v>0.99937065999999997</v>
      </c>
      <c r="J35" s="62">
        <v>3.6840849000000001E-3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50.060015</v>
      </c>
      <c r="Y35" s="187">
        <v>52.894629000000002</v>
      </c>
      <c r="Z35" s="187">
        <v>0.99879255</v>
      </c>
      <c r="AA35" s="62">
        <v>0.99939180999999999</v>
      </c>
      <c r="AB35" s="62">
        <v>3.5325766000000001E-3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0.38228199999999646</v>
      </c>
      <c r="AN35" s="121">
        <f t="shared" si="5"/>
        <v>0.34340900000000119</v>
      </c>
      <c r="AO35" s="121">
        <f t="shared" si="6"/>
        <v>3.9760000000055307E-5</v>
      </c>
      <c r="AP35" s="121">
        <f t="shared" si="7"/>
        <v>2.1150000000025315E-5</v>
      </c>
      <c r="AQ35" s="87">
        <f t="shared" si="8"/>
        <v>-1.5150829999999995E-4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51.580888000000002</v>
      </c>
      <c r="G36" s="187">
        <v>54.333455999999998</v>
      </c>
      <c r="H36" s="187">
        <v>0.99904225999999996</v>
      </c>
      <c r="I36" s="62">
        <v>0.99959929999999997</v>
      </c>
      <c r="J36" s="62">
        <v>1.9703634999999999E-3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52.151507000000002</v>
      </c>
      <c r="Y36" s="187">
        <v>54.833754999999996</v>
      </c>
      <c r="Z36" s="187">
        <v>0.99907109999999999</v>
      </c>
      <c r="AA36" s="62">
        <v>0.99962684000000002</v>
      </c>
      <c r="AB36" s="62">
        <v>1.8724938999999999E-3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0.57061900000000065</v>
      </c>
      <c r="AN36" s="121">
        <f t="shared" si="5"/>
        <v>0.50029899999999827</v>
      </c>
      <c r="AO36" s="121">
        <f t="shared" si="6"/>
        <v>2.8840000000029953E-5</v>
      </c>
      <c r="AP36" s="121">
        <f t="shared" si="7"/>
        <v>2.7540000000048082E-5</v>
      </c>
      <c r="AQ36" s="87">
        <f t="shared" si="8"/>
        <v>-9.7869599999999982E-5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44.832197000000001</v>
      </c>
      <c r="G38" s="96">
        <v>48.296272999999999</v>
      </c>
      <c r="H38" s="96">
        <v>0.99765108000000002</v>
      </c>
      <c r="I38" s="60">
        <v>0.99854394999999996</v>
      </c>
      <c r="J38" s="60">
        <v>7.776074E-3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44.797683999999997</v>
      </c>
      <c r="Y38" s="96">
        <v>48.350478000000003</v>
      </c>
      <c r="Z38" s="96">
        <v>0.99768745999999997</v>
      </c>
      <c r="AA38" s="60">
        <v>0.99853022999999996</v>
      </c>
      <c r="AB38" s="60">
        <v>7.5901303999999998E-3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-3.4513000000004013E-2</v>
      </c>
      <c r="AN38" s="95">
        <f t="shared" si="5"/>
        <v>5.4205000000003167E-2</v>
      </c>
      <c r="AO38" s="95">
        <f t="shared" si="6"/>
        <v>3.637999999994701E-5</v>
      </c>
      <c r="AP38" s="95">
        <f t="shared" si="7"/>
        <v>-1.3719999999994847E-5</v>
      </c>
      <c r="AQ38" s="120">
        <f t="shared" si="8"/>
        <v>-1.8594360000000025E-4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48.286338000000001</v>
      </c>
      <c r="G39" s="187">
        <v>51.299905000000003</v>
      </c>
      <c r="H39" s="187">
        <v>0.99851877</v>
      </c>
      <c r="I39" s="62">
        <v>0.99913960000000002</v>
      </c>
      <c r="J39" s="62">
        <v>4.8968950000000001E-3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48.535221</v>
      </c>
      <c r="Y39" s="187">
        <v>51.604413000000001</v>
      </c>
      <c r="Z39" s="187">
        <v>0.99855532000000002</v>
      </c>
      <c r="AA39" s="62">
        <v>0.99917655000000005</v>
      </c>
      <c r="AB39" s="62">
        <v>4.7553090000000001E-3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0.2488829999999993</v>
      </c>
      <c r="AN39" s="121">
        <f t="shared" si="5"/>
        <v>0.30450799999999845</v>
      </c>
      <c r="AO39" s="121">
        <f t="shared" si="6"/>
        <v>3.6550000000024063E-5</v>
      </c>
      <c r="AP39" s="121">
        <f t="shared" si="7"/>
        <v>3.6950000000035566E-5</v>
      </c>
      <c r="AQ39" s="87">
        <f t="shared" si="8"/>
        <v>-1.4158599999999997E-4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50.099898000000003</v>
      </c>
      <c r="G40" s="187">
        <v>52.953028000000003</v>
      </c>
      <c r="H40" s="187">
        <v>0.99882824999999997</v>
      </c>
      <c r="I40" s="62">
        <v>0.99939999999999996</v>
      </c>
      <c r="J40" s="62">
        <v>3.5126294999999999E-3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50.537495999999997</v>
      </c>
      <c r="Y40" s="187">
        <v>53.336061000000001</v>
      </c>
      <c r="Z40" s="187">
        <v>0.99887026999999995</v>
      </c>
      <c r="AA40" s="62">
        <v>0.99942611999999997</v>
      </c>
      <c r="AB40" s="62">
        <v>3.3525764E-3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0.43759799999999416</v>
      </c>
      <c r="AN40" s="121">
        <f t="shared" si="5"/>
        <v>0.38303299999999751</v>
      </c>
      <c r="AO40" s="121">
        <f t="shared" si="6"/>
        <v>4.2019999999975965E-5</v>
      </c>
      <c r="AP40" s="121">
        <f t="shared" si="7"/>
        <v>2.6120000000018351E-5</v>
      </c>
      <c r="AQ40" s="87">
        <f t="shared" si="8"/>
        <v>-1.6005309999999988E-4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52.072057999999998</v>
      </c>
      <c r="G41" s="187">
        <v>54.826174000000002</v>
      </c>
      <c r="H41" s="187">
        <v>0.99907106000000001</v>
      </c>
      <c r="I41" s="62">
        <v>0.99962578999999996</v>
      </c>
      <c r="J41" s="62">
        <v>1.9062858E-3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52.776249</v>
      </c>
      <c r="Y41" s="187">
        <v>55.400706999999997</v>
      </c>
      <c r="Z41" s="187">
        <v>0.99910334000000001</v>
      </c>
      <c r="AA41" s="62">
        <v>0.99965313</v>
      </c>
      <c r="AB41" s="62">
        <v>1.8053583000000001E-3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0.70419100000000157</v>
      </c>
      <c r="AN41" s="121">
        <f t="shared" si="5"/>
        <v>0.5745329999999953</v>
      </c>
      <c r="AO41" s="121">
        <f t="shared" si="6"/>
        <v>3.2279999999995646E-5</v>
      </c>
      <c r="AP41" s="121">
        <f t="shared" si="7"/>
        <v>2.734000000004233E-5</v>
      </c>
      <c r="AQ41" s="87">
        <f t="shared" si="8"/>
        <v>-1.0092749999999996E-4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46.216746000000001</v>
      </c>
      <c r="G43" s="96">
        <v>49.400222999999997</v>
      </c>
      <c r="H43" s="96">
        <v>0.99821378000000005</v>
      </c>
      <c r="I43" s="60">
        <v>0.99886085000000002</v>
      </c>
      <c r="J43" s="60">
        <v>6.3086525000000003E-3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46.324931999999997</v>
      </c>
      <c r="Y43" s="96">
        <v>49.487170999999996</v>
      </c>
      <c r="Z43" s="96">
        <v>0.99823139000000005</v>
      </c>
      <c r="AA43" s="60">
        <v>0.99882804000000003</v>
      </c>
      <c r="AB43" s="60">
        <v>6.1270352000000004E-3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0.10818599999999634</v>
      </c>
      <c r="AN43" s="95">
        <f t="shared" si="5"/>
        <v>8.6947999999999581E-2</v>
      </c>
      <c r="AO43" s="95">
        <f t="shared" si="6"/>
        <v>1.7610000000001236E-5</v>
      </c>
      <c r="AP43" s="95">
        <f t="shared" si="7"/>
        <v>-3.2809999999994233E-5</v>
      </c>
      <c r="AQ43" s="120">
        <f t="shared" si="8"/>
        <v>-1.8161729999999991E-4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49.394328999999999</v>
      </c>
      <c r="G44" s="187">
        <v>52.199765999999997</v>
      </c>
      <c r="H44" s="187">
        <v>0.99881025999999995</v>
      </c>
      <c r="I44" s="62">
        <v>0.99936298999999995</v>
      </c>
      <c r="J44" s="62">
        <v>3.5528152E-3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49.792422999999999</v>
      </c>
      <c r="Y44" s="187">
        <v>52.531421999999999</v>
      </c>
      <c r="Z44" s="187">
        <v>0.99883670000000002</v>
      </c>
      <c r="AA44" s="62">
        <v>0.99939199000000001</v>
      </c>
      <c r="AB44" s="62">
        <v>3.4009647E-3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0.39809400000000039</v>
      </c>
      <c r="AN44" s="121">
        <f t="shared" si="5"/>
        <v>0.33165600000000239</v>
      </c>
      <c r="AO44" s="121">
        <f t="shared" si="6"/>
        <v>2.6440000000071961E-5</v>
      </c>
      <c r="AP44" s="121">
        <f t="shared" si="7"/>
        <v>2.9000000000056758E-5</v>
      </c>
      <c r="AQ44" s="87">
        <f t="shared" si="8"/>
        <v>-1.5185049999999999E-4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51.223269999999999</v>
      </c>
      <c r="G45" s="187">
        <v>53.835653000000001</v>
      </c>
      <c r="H45" s="187">
        <v>0.99902285000000002</v>
      </c>
      <c r="I45" s="62">
        <v>0.99953322</v>
      </c>
      <c r="J45" s="62">
        <v>2.1238895000000001E-3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51.751071000000003</v>
      </c>
      <c r="Y45" s="187">
        <v>54.299534999999999</v>
      </c>
      <c r="Z45" s="187">
        <v>0.99904888999999997</v>
      </c>
      <c r="AA45" s="62">
        <v>0.99956374000000003</v>
      </c>
      <c r="AB45" s="62">
        <v>2.0255837999999999E-3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0.52780100000000374</v>
      </c>
      <c r="AN45" s="121">
        <f t="shared" si="5"/>
        <v>0.46388199999999813</v>
      </c>
      <c r="AO45" s="121">
        <f t="shared" si="6"/>
        <v>2.6039999999949437E-5</v>
      </c>
      <c r="AP45" s="121">
        <f t="shared" si="7"/>
        <v>3.0520000000033853E-5</v>
      </c>
      <c r="AQ45" s="87">
        <f t="shared" si="8"/>
        <v>-9.8305700000000159E-5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53.446933000000001</v>
      </c>
      <c r="G46" s="187">
        <v>55.824993999999997</v>
      </c>
      <c r="H46" s="187">
        <v>0.99919135999999997</v>
      </c>
      <c r="I46" s="62">
        <v>0.99969512000000005</v>
      </c>
      <c r="J46" s="62">
        <v>1.1673325E-3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54.128084999999999</v>
      </c>
      <c r="Y46" s="187">
        <v>56.368245000000002</v>
      </c>
      <c r="Z46" s="187">
        <v>0.99921852</v>
      </c>
      <c r="AA46" s="62">
        <v>0.9997182</v>
      </c>
      <c r="AB46" s="62">
        <v>1.0807718E-3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0.68115199999999732</v>
      </c>
      <c r="AN46" s="121">
        <f t="shared" si="5"/>
        <v>0.54325100000000504</v>
      </c>
      <c r="AO46" s="121">
        <f t="shared" si="6"/>
        <v>2.7160000000026052E-5</v>
      </c>
      <c r="AP46" s="121">
        <f t="shared" si="7"/>
        <v>2.3079999999953138E-5</v>
      </c>
      <c r="AQ46" s="87">
        <f t="shared" si="8"/>
        <v>-8.6560700000000088E-5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45.720385</v>
      </c>
      <c r="G48" s="96">
        <v>49.033264000000003</v>
      </c>
      <c r="H48" s="96">
        <v>0.99807509000000005</v>
      </c>
      <c r="I48" s="60">
        <v>0.99878151999999998</v>
      </c>
      <c r="J48" s="60">
        <v>6.1419650000000001E-3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45.911794999999998</v>
      </c>
      <c r="Y48" s="96">
        <v>49.216208999999999</v>
      </c>
      <c r="Z48" s="96">
        <v>0.99809610999999998</v>
      </c>
      <c r="AA48" s="60">
        <v>0.99874865999999995</v>
      </c>
      <c r="AB48" s="60">
        <v>6.0006343E-3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0.19140999999999764</v>
      </c>
      <c r="AN48" s="95">
        <f t="shared" si="5"/>
        <v>0.18294499999999658</v>
      </c>
      <c r="AO48" s="95">
        <f t="shared" si="6"/>
        <v>2.1019999999927208E-5</v>
      </c>
      <c r="AP48" s="95">
        <f t="shared" si="7"/>
        <v>-3.2860000000023426E-5</v>
      </c>
      <c r="AQ48" s="120">
        <f t="shared" si="8"/>
        <v>-1.4133070000000008E-4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48.970965</v>
      </c>
      <c r="G49" s="187">
        <v>51.851942999999999</v>
      </c>
      <c r="H49" s="187">
        <v>0.99872768999999995</v>
      </c>
      <c r="I49" s="62">
        <v>0.99932082</v>
      </c>
      <c r="J49" s="62">
        <v>3.567686E-3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49.356811</v>
      </c>
      <c r="Y49" s="187">
        <v>52.178398999999999</v>
      </c>
      <c r="Z49" s="187">
        <v>0.99875298000000001</v>
      </c>
      <c r="AA49" s="62">
        <v>0.99934951999999999</v>
      </c>
      <c r="AB49" s="62">
        <v>3.4066087E-3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0.3858460000000008</v>
      </c>
      <c r="AN49" s="121">
        <f t="shared" si="5"/>
        <v>0.3264560000000003</v>
      </c>
      <c r="AO49" s="121">
        <f t="shared" si="6"/>
        <v>2.5290000000066648E-5</v>
      </c>
      <c r="AP49" s="121">
        <f t="shared" si="7"/>
        <v>2.869999999999262E-5</v>
      </c>
      <c r="AQ49" s="87">
        <f t="shared" si="8"/>
        <v>-1.6107730000000002E-4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50.761001999999998</v>
      </c>
      <c r="G50" s="187">
        <v>53.410359</v>
      </c>
      <c r="H50" s="187">
        <v>0.99894589</v>
      </c>
      <c r="I50" s="62">
        <v>0.99949938999999999</v>
      </c>
      <c r="J50" s="62">
        <v>2.2359616000000001E-3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51.402783999999997</v>
      </c>
      <c r="Y50" s="187">
        <v>53.986665000000002</v>
      </c>
      <c r="Z50" s="187">
        <v>0.99897756999999998</v>
      </c>
      <c r="AA50" s="62">
        <v>0.99954282000000005</v>
      </c>
      <c r="AB50" s="62">
        <v>2.1096265E-3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0.64178199999999919</v>
      </c>
      <c r="AN50" s="121">
        <f t="shared" si="5"/>
        <v>0.57630600000000243</v>
      </c>
      <c r="AO50" s="121">
        <f t="shared" si="6"/>
        <v>3.1679999999978392E-5</v>
      </c>
      <c r="AP50" s="121">
        <f t="shared" si="7"/>
        <v>4.3430000000066471E-5</v>
      </c>
      <c r="AQ50" s="87">
        <f t="shared" si="8"/>
        <v>-1.2633510000000002E-4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52.888057000000003</v>
      </c>
      <c r="G51" s="187">
        <v>55.270648999999999</v>
      </c>
      <c r="H51" s="187">
        <v>0.99912886999999995</v>
      </c>
      <c r="I51" s="62">
        <v>0.99966440000000001</v>
      </c>
      <c r="J51" s="62">
        <v>1.2012610999999999E-3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53.521101999999999</v>
      </c>
      <c r="Y51" s="187">
        <v>55.832369999999997</v>
      </c>
      <c r="Z51" s="187">
        <v>0.99915425000000002</v>
      </c>
      <c r="AA51" s="62">
        <v>0.99969149999999996</v>
      </c>
      <c r="AB51" s="62">
        <v>1.104849E-3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0.63304499999999564</v>
      </c>
      <c r="AN51" s="121">
        <f t="shared" si="5"/>
        <v>0.56172099999999858</v>
      </c>
      <c r="AO51" s="121">
        <f t="shared" si="6"/>
        <v>2.5380000000074787E-5</v>
      </c>
      <c r="AP51" s="121">
        <f t="shared" si="7"/>
        <v>2.7099999999946611E-5</v>
      </c>
      <c r="AQ51" s="87">
        <f t="shared" si="8"/>
        <v>-9.6412099999999964E-5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46.241976999999999</v>
      </c>
      <c r="G53" s="96">
        <v>49.462935999999999</v>
      </c>
      <c r="H53" s="96">
        <v>0.99800562999999998</v>
      </c>
      <c r="I53" s="60">
        <v>0.99874026999999999</v>
      </c>
      <c r="J53" s="60">
        <v>6.7792796000000002E-3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46.188012999999998</v>
      </c>
      <c r="Y53" s="96">
        <v>49.515886000000002</v>
      </c>
      <c r="Z53" s="96">
        <v>0.99803459000000005</v>
      </c>
      <c r="AA53" s="60">
        <v>0.99869684000000003</v>
      </c>
      <c r="AB53" s="60">
        <v>6.6280514000000004E-3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-5.3964000000000567E-2</v>
      </c>
      <c r="AN53" s="95">
        <f t="shared" si="5"/>
        <v>5.2950000000002717E-2</v>
      </c>
      <c r="AO53" s="95">
        <f t="shared" si="6"/>
        <v>2.8960000000077812E-5</v>
      </c>
      <c r="AP53" s="95">
        <f t="shared" si="7"/>
        <v>-4.3429999999955449E-5</v>
      </c>
      <c r="AQ53" s="120">
        <f t="shared" si="8"/>
        <v>-1.5122819999999985E-4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49.298129000000003</v>
      </c>
      <c r="G54" s="187">
        <v>52.104647999999997</v>
      </c>
      <c r="H54" s="187">
        <v>0.99867583000000004</v>
      </c>
      <c r="I54" s="62">
        <v>0.99926245999999996</v>
      </c>
      <c r="J54" s="62">
        <v>4.0768740000000003E-3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49.523324000000002</v>
      </c>
      <c r="Y54" s="187">
        <v>52.367949000000003</v>
      </c>
      <c r="Z54" s="187">
        <v>0.99871279000000002</v>
      </c>
      <c r="AA54" s="62">
        <v>0.99929301000000004</v>
      </c>
      <c r="AB54" s="62">
        <v>3.910172E-3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0.22519499999999937</v>
      </c>
      <c r="AN54" s="121">
        <f t="shared" si="5"/>
        <v>0.26330100000000556</v>
      </c>
      <c r="AO54" s="121">
        <f t="shared" si="6"/>
        <v>3.6959999999974791E-5</v>
      </c>
      <c r="AP54" s="121">
        <f t="shared" si="7"/>
        <v>3.0550000000073574E-5</v>
      </c>
      <c r="AQ54" s="87">
        <f t="shared" si="8"/>
        <v>-1.6670200000000034E-4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51.330325000000002</v>
      </c>
      <c r="G55" s="187">
        <v>53.904240999999999</v>
      </c>
      <c r="H55" s="187">
        <v>0.99895712000000003</v>
      </c>
      <c r="I55" s="62">
        <v>0.99948519000000002</v>
      </c>
      <c r="J55" s="62">
        <v>2.5859521999999999E-3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51.671647</v>
      </c>
      <c r="Y55" s="187">
        <v>54.238514000000002</v>
      </c>
      <c r="Z55" s="187">
        <v>0.99899079999999996</v>
      </c>
      <c r="AA55" s="62">
        <v>0.99950486000000005</v>
      </c>
      <c r="AB55" s="62">
        <v>2.4407360000000002E-3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0.34132199999999813</v>
      </c>
      <c r="AN55" s="121">
        <f t="shared" si="5"/>
        <v>0.33427300000000315</v>
      </c>
      <c r="AO55" s="121">
        <f t="shared" si="6"/>
        <v>3.3679999999924881E-5</v>
      </c>
      <c r="AP55" s="121">
        <f t="shared" si="7"/>
        <v>1.9670000000027166E-5</v>
      </c>
      <c r="AQ55" s="87">
        <f t="shared" si="8"/>
        <v>-1.4521619999999973E-4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53.175500999999997</v>
      </c>
      <c r="G56" s="187">
        <v>55.641964999999999</v>
      </c>
      <c r="H56" s="187">
        <v>0.99914325000000004</v>
      </c>
      <c r="I56" s="62">
        <v>0.99966049999999995</v>
      </c>
      <c r="J56" s="62">
        <v>1.450666E-3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53.796374999999998</v>
      </c>
      <c r="Y56" s="187">
        <v>56.125478000000001</v>
      </c>
      <c r="Z56" s="187">
        <v>0.99917129999999998</v>
      </c>
      <c r="AA56" s="62">
        <v>0.99968018999999997</v>
      </c>
      <c r="AB56" s="62">
        <v>1.3584843E-3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0.62087400000000059</v>
      </c>
      <c r="AN56" s="121">
        <f t="shared" si="5"/>
        <v>0.48351300000000208</v>
      </c>
      <c r="AO56" s="121">
        <f t="shared" si="6"/>
        <v>2.8049999999946174E-5</v>
      </c>
      <c r="AP56" s="121">
        <f t="shared" si="7"/>
        <v>1.9690000000016639E-5</v>
      </c>
      <c r="AQ56" s="87">
        <f t="shared" si="8"/>
        <v>-9.2181700000000012E-5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46.335827999999999</v>
      </c>
      <c r="G58" s="96">
        <v>49.519728999999998</v>
      </c>
      <c r="H58" s="96">
        <v>0.99799848999999996</v>
      </c>
      <c r="I58" s="60">
        <v>0.99873345000000002</v>
      </c>
      <c r="J58" s="60">
        <v>6.9734706E-3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46.258389999999999</v>
      </c>
      <c r="Y58" s="96">
        <v>49.562168</v>
      </c>
      <c r="Z58" s="96">
        <v>0.99803061999999998</v>
      </c>
      <c r="AA58" s="60">
        <v>0.99868626999999999</v>
      </c>
      <c r="AB58" s="60">
        <v>6.7800647000000004E-3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-7.7438000000000784E-2</v>
      </c>
      <c r="AN58" s="95">
        <f t="shared" si="5"/>
        <v>4.243900000000167E-2</v>
      </c>
      <c r="AO58" s="95">
        <f t="shared" si="6"/>
        <v>3.2130000000019088E-5</v>
      </c>
      <c r="AP58" s="95">
        <f t="shared" si="7"/>
        <v>-4.7180000000035527E-5</v>
      </c>
      <c r="AQ58" s="120">
        <f t="shared" si="8"/>
        <v>-1.9340589999999967E-4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49.304693999999998</v>
      </c>
      <c r="G59" s="187">
        <v>52.087003000000003</v>
      </c>
      <c r="H59" s="187">
        <v>0.99865431999999998</v>
      </c>
      <c r="I59" s="62">
        <v>0.99924226000000005</v>
      </c>
      <c r="J59" s="62">
        <v>4.1901359999999997E-3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49.496549000000002</v>
      </c>
      <c r="Y59" s="187">
        <v>52.311787000000002</v>
      </c>
      <c r="Z59" s="187">
        <v>0.99869532999999999</v>
      </c>
      <c r="AA59" s="62">
        <v>0.99927144000000001</v>
      </c>
      <c r="AB59" s="62">
        <v>3.9873299999999999E-3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0.19185500000000388</v>
      </c>
      <c r="AN59" s="121">
        <f t="shared" si="5"/>
        <v>0.22478399999999965</v>
      </c>
      <c r="AO59" s="121">
        <f t="shared" si="6"/>
        <v>4.1010000000007985E-5</v>
      </c>
      <c r="AP59" s="121">
        <f t="shared" si="7"/>
        <v>2.9179999999962014E-5</v>
      </c>
      <c r="AQ59" s="87">
        <f t="shared" si="8"/>
        <v>-2.0280599999999982E-4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51.276508</v>
      </c>
      <c r="G60" s="187">
        <v>53.814197</v>
      </c>
      <c r="H60" s="187">
        <v>0.99889501999999997</v>
      </c>
      <c r="I60" s="62">
        <v>0.99946363000000005</v>
      </c>
      <c r="J60" s="62">
        <v>2.5713063999999999E-3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51.593680999999997</v>
      </c>
      <c r="Y60" s="187">
        <v>54.125273</v>
      </c>
      <c r="Z60" s="187">
        <v>0.99892725000000004</v>
      </c>
      <c r="AA60" s="62">
        <v>0.99948619999999999</v>
      </c>
      <c r="AB60" s="62">
        <v>2.4114602999999999E-3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0.31717299999999682</v>
      </c>
      <c r="AN60" s="121">
        <f t="shared" si="5"/>
        <v>0.31107599999999991</v>
      </c>
      <c r="AO60" s="121">
        <f t="shared" si="6"/>
        <v>3.2230000000077474E-5</v>
      </c>
      <c r="AP60" s="121">
        <f t="shared" si="7"/>
        <v>2.2569999999944024E-5</v>
      </c>
      <c r="AQ60" s="87">
        <f t="shared" si="8"/>
        <v>-1.5984609999999998E-4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53.180219999999998</v>
      </c>
      <c r="G61" s="187">
        <v>55.534680000000002</v>
      </c>
      <c r="H61" s="187">
        <v>0.99908830999999998</v>
      </c>
      <c r="I61" s="62">
        <v>0.99964447999999995</v>
      </c>
      <c r="J61" s="62">
        <v>1.3895733E-3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53.618372999999998</v>
      </c>
      <c r="Y61" s="187">
        <v>55.898339999999997</v>
      </c>
      <c r="Z61" s="187">
        <v>0.99911894000000001</v>
      </c>
      <c r="AA61" s="62">
        <v>0.99966149000000004</v>
      </c>
      <c r="AB61" s="62">
        <v>1.3046843000000001E-3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0.43815299999999979</v>
      </c>
      <c r="AN61" s="121">
        <f t="shared" si="5"/>
        <v>0.36365999999999588</v>
      </c>
      <c r="AO61" s="121">
        <f t="shared" si="6"/>
        <v>3.0630000000031465E-5</v>
      </c>
      <c r="AP61" s="121">
        <f t="shared" si="7"/>
        <v>1.7010000000095005E-5</v>
      </c>
      <c r="AQ61" s="87">
        <f t="shared" si="8"/>
        <v>-8.4888999999999885E-5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46.906336000000003</v>
      </c>
      <c r="G63" s="96">
        <v>50.117055000000001</v>
      </c>
      <c r="H63" s="96">
        <v>0.99817235000000004</v>
      </c>
      <c r="I63" s="60">
        <v>0.99884249999999997</v>
      </c>
      <c r="J63" s="60">
        <v>6.2030339999999996E-3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46.852834000000001</v>
      </c>
      <c r="Y63" s="96">
        <v>50.126843000000001</v>
      </c>
      <c r="Z63" s="96">
        <v>0.99819751999999995</v>
      </c>
      <c r="AA63" s="60">
        <v>0.99876246999999996</v>
      </c>
      <c r="AB63" s="60">
        <v>5.9827244999999998E-3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-5.3502000000001715E-2</v>
      </c>
      <c r="AN63" s="95">
        <f t="shared" si="5"/>
        <v>9.788000000000352E-3</v>
      </c>
      <c r="AO63" s="95">
        <f t="shared" si="6"/>
        <v>2.5169999999907766E-5</v>
      </c>
      <c r="AP63" s="95">
        <f t="shared" si="7"/>
        <v>-8.0030000000008705E-5</v>
      </c>
      <c r="AQ63" s="120">
        <f t="shared" si="8"/>
        <v>-2.2030949999999987E-4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49.584834000000001</v>
      </c>
      <c r="G64" s="187">
        <v>52.474266999999998</v>
      </c>
      <c r="H64" s="187">
        <v>0.99876865999999997</v>
      </c>
      <c r="I64" s="62">
        <v>0.99933503000000001</v>
      </c>
      <c r="J64" s="62">
        <v>3.6202510000000001E-3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50.005735000000001</v>
      </c>
      <c r="Y64" s="187">
        <v>52.782367999999998</v>
      </c>
      <c r="Z64" s="187">
        <v>0.99880433999999996</v>
      </c>
      <c r="AA64" s="62">
        <v>0.99936298000000001</v>
      </c>
      <c r="AB64" s="62">
        <v>3.3762404000000001E-3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0.42090100000000064</v>
      </c>
      <c r="AN64" s="121">
        <f t="shared" si="5"/>
        <v>0.30810100000000062</v>
      </c>
      <c r="AO64" s="121">
        <f t="shared" si="6"/>
        <v>3.5679999999982392E-5</v>
      </c>
      <c r="AP64" s="121">
        <f t="shared" si="7"/>
        <v>2.7949999999998809E-5</v>
      </c>
      <c r="AQ64" s="87">
        <f t="shared" si="8"/>
        <v>-2.440106E-4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51.350802999999999</v>
      </c>
      <c r="G65" s="187">
        <v>54.041997000000002</v>
      </c>
      <c r="H65" s="187">
        <v>0.99897846000000001</v>
      </c>
      <c r="I65" s="62">
        <v>0.99950691000000003</v>
      </c>
      <c r="J65" s="62">
        <v>2.2618838E-3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51.997300000000003</v>
      </c>
      <c r="Y65" s="187">
        <v>54.493751000000003</v>
      </c>
      <c r="Z65" s="187">
        <v>0.99900785000000003</v>
      </c>
      <c r="AA65" s="62">
        <v>0.99954030999999999</v>
      </c>
      <c r="AB65" s="62">
        <v>2.0837132000000001E-3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0.64649700000000365</v>
      </c>
      <c r="AN65" s="121">
        <f t="shared" si="5"/>
        <v>0.4517540000000011</v>
      </c>
      <c r="AO65" s="121">
        <f t="shared" si="6"/>
        <v>2.9390000000018013E-5</v>
      </c>
      <c r="AP65" s="121">
        <f t="shared" si="7"/>
        <v>3.3399999999961238E-5</v>
      </c>
      <c r="AQ65" s="87">
        <f t="shared" si="8"/>
        <v>-1.7817059999999984E-4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53.370114999999998</v>
      </c>
      <c r="G66" s="187">
        <v>55.786312000000002</v>
      </c>
      <c r="H66" s="187">
        <v>0.99915427999999995</v>
      </c>
      <c r="I66" s="62">
        <v>0.99966522999999996</v>
      </c>
      <c r="J66" s="62">
        <v>1.2131288E-3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53.913277999999998</v>
      </c>
      <c r="Y66" s="187">
        <v>56.143974</v>
      </c>
      <c r="Z66" s="187">
        <v>0.99917844</v>
      </c>
      <c r="AA66" s="62">
        <v>0.99968475999999995</v>
      </c>
      <c r="AB66" s="62">
        <v>1.1130202E-3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0.54316299999999984</v>
      </c>
      <c r="AN66" s="121">
        <f t="shared" si="5"/>
        <v>0.3576619999999977</v>
      </c>
      <c r="AO66" s="121">
        <f t="shared" si="6"/>
        <v>2.4160000000050808E-5</v>
      </c>
      <c r="AP66" s="121">
        <f t="shared" si="7"/>
        <v>1.9529999999989833E-5</v>
      </c>
      <c r="AQ66" s="87">
        <f t="shared" si="8"/>
        <v>-1.001086E-4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46.934429999999999</v>
      </c>
      <c r="G68" s="96">
        <v>50.171560999999997</v>
      </c>
      <c r="H68" s="96">
        <v>0.99818761</v>
      </c>
      <c r="I68" s="60">
        <v>0.99884048999999997</v>
      </c>
      <c r="J68" s="60">
        <v>6.0232085999999997E-3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46.947147999999999</v>
      </c>
      <c r="Y68" s="96">
        <v>50.256148000000003</v>
      </c>
      <c r="Z68" s="96">
        <v>0.99820739999999997</v>
      </c>
      <c r="AA68" s="60">
        <v>0.99874487000000001</v>
      </c>
      <c r="AB68" s="60">
        <v>5.7715320000000002E-3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1.2717999999999563E-2</v>
      </c>
      <c r="AN68" s="95">
        <f t="shared" si="5"/>
        <v>8.4587000000006185E-2</v>
      </c>
      <c r="AO68" s="95">
        <f t="shared" si="6"/>
        <v>1.9789999999964003E-5</v>
      </c>
      <c r="AP68" s="95">
        <f t="shared" si="7"/>
        <v>-9.5619999999962957E-5</v>
      </c>
      <c r="AQ68" s="120">
        <f t="shared" si="8"/>
        <v>-2.5167659999999949E-4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49.309787999999998</v>
      </c>
      <c r="G69" s="187">
        <v>52.369093999999997</v>
      </c>
      <c r="H69" s="187">
        <v>0.99879589000000002</v>
      </c>
      <c r="I69" s="62">
        <v>0.99934058999999997</v>
      </c>
      <c r="J69" s="62">
        <v>3.4454976999999999E-3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50.117645000000003</v>
      </c>
      <c r="Y69" s="187">
        <v>52.907058999999997</v>
      </c>
      <c r="Z69" s="187">
        <v>0.99883412999999999</v>
      </c>
      <c r="AA69" s="62">
        <v>0.99937211000000004</v>
      </c>
      <c r="AB69" s="62">
        <v>3.1307125000000001E-3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0.8078570000000056</v>
      </c>
      <c r="AN69" s="121">
        <f t="shared" si="5"/>
        <v>0.5379649999999998</v>
      </c>
      <c r="AO69" s="121">
        <f t="shared" si="6"/>
        <v>3.8239999999967189E-5</v>
      </c>
      <c r="AP69" s="121">
        <f t="shared" si="7"/>
        <v>3.1520000000062609E-5</v>
      </c>
      <c r="AQ69" s="87">
        <f t="shared" si="8"/>
        <v>-3.1478519999999979E-4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50.787525000000002</v>
      </c>
      <c r="G70" s="187">
        <v>53.787505000000003</v>
      </c>
      <c r="H70" s="187">
        <v>0.99899185000000001</v>
      </c>
      <c r="I70" s="62">
        <v>0.99949434000000004</v>
      </c>
      <c r="J70" s="62">
        <v>2.2455510000000001E-3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52.074893000000003</v>
      </c>
      <c r="Y70" s="187">
        <v>54.579728000000003</v>
      </c>
      <c r="Z70" s="187">
        <v>0.99902860999999998</v>
      </c>
      <c r="AA70" s="62">
        <v>0.99954423000000003</v>
      </c>
      <c r="AB70" s="62">
        <v>1.9815369999999998E-3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1.2873680000000007</v>
      </c>
      <c r="AN70" s="121">
        <f t="shared" si="5"/>
        <v>0.7922229999999999</v>
      </c>
      <c r="AO70" s="121">
        <f t="shared" si="6"/>
        <v>3.675999999996904E-5</v>
      </c>
      <c r="AP70" s="121">
        <f t="shared" si="7"/>
        <v>4.9889999999996881E-5</v>
      </c>
      <c r="AQ70" s="87">
        <f t="shared" si="8"/>
        <v>-2.6401400000000035E-4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52.799320000000002</v>
      </c>
      <c r="G71" s="187">
        <v>55.573934000000001</v>
      </c>
      <c r="H71" s="187">
        <v>0.99915785999999995</v>
      </c>
      <c r="I71" s="62">
        <v>0.99965344</v>
      </c>
      <c r="J71" s="62">
        <v>1.2537122E-3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54.032587999999997</v>
      </c>
      <c r="Y71" s="187">
        <v>56.262754000000001</v>
      </c>
      <c r="Z71" s="187">
        <v>0.99919044999999995</v>
      </c>
      <c r="AA71" s="62">
        <v>0.99968858999999999</v>
      </c>
      <c r="AB71" s="62">
        <v>1.0978987E-3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1.2332679999999954</v>
      </c>
      <c r="AN71" s="121">
        <f t="shared" si="5"/>
        <v>0.68881999999999977</v>
      </c>
      <c r="AO71" s="121">
        <f t="shared" si="6"/>
        <v>3.2589999999999009E-5</v>
      </c>
      <c r="AP71" s="121">
        <f t="shared" si="7"/>
        <v>3.5149999999983805E-5</v>
      </c>
      <c r="AQ71" s="87">
        <f t="shared" si="8"/>
        <v>-1.5581350000000004E-4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43.282376999999997</v>
      </c>
      <c r="G73" s="96">
        <v>47.190283999999998</v>
      </c>
      <c r="H73" s="96">
        <v>0.99764940999999996</v>
      </c>
      <c r="I73" s="60">
        <v>0.99756752000000004</v>
      </c>
      <c r="J73" s="60">
        <v>7.509216E-3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43.715091000000001</v>
      </c>
      <c r="Y73" s="96">
        <v>47.750311000000004</v>
      </c>
      <c r="Z73" s="96">
        <v>0.99776633000000003</v>
      </c>
      <c r="AA73" s="60">
        <v>0.99762010000000001</v>
      </c>
      <c r="AB73" s="60">
        <v>7.174883E-3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0.43271400000000426</v>
      </c>
      <c r="AN73" s="95">
        <f t="shared" si="5"/>
        <v>0.56002700000000516</v>
      </c>
      <c r="AO73" s="95">
        <f t="shared" si="6"/>
        <v>1.1692000000007585E-4</v>
      </c>
      <c r="AP73" s="95">
        <f t="shared" si="7"/>
        <v>5.2579999999968763E-5</v>
      </c>
      <c r="AQ73" s="120">
        <f t="shared" si="8"/>
        <v>-3.3433300000000003E-4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48.394494999999999</v>
      </c>
      <c r="G74" s="187">
        <v>51.491342000000003</v>
      </c>
      <c r="H74" s="187">
        <v>0.99866412999999998</v>
      </c>
      <c r="I74" s="62">
        <v>0.99920788000000005</v>
      </c>
      <c r="J74" s="62">
        <v>3.7191946000000001E-3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49.505432999999996</v>
      </c>
      <c r="Y74" s="187">
        <v>52.415446000000003</v>
      </c>
      <c r="Z74" s="187">
        <v>0.99875745999999999</v>
      </c>
      <c r="AA74" s="62">
        <v>0.99925149999999996</v>
      </c>
      <c r="AB74" s="62">
        <v>3.3050745E-3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1.1109379999999973</v>
      </c>
      <c r="AN74" s="121">
        <f t="shared" si="5"/>
        <v>0.92410399999999981</v>
      </c>
      <c r="AO74" s="121">
        <f t="shared" si="6"/>
        <v>9.3330000000002578E-5</v>
      </c>
      <c r="AP74" s="121">
        <f t="shared" si="7"/>
        <v>4.3619999999910952E-5</v>
      </c>
      <c r="AQ74" s="87">
        <f t="shared" si="8"/>
        <v>-4.1412010000000006E-4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50.013016</v>
      </c>
      <c r="G75" s="187">
        <v>53.091386999999997</v>
      </c>
      <c r="H75" s="187">
        <v>0.99891832999999997</v>
      </c>
      <c r="I75" s="62">
        <v>0.99946493999999997</v>
      </c>
      <c r="J75" s="62">
        <v>2.3257988999999999E-3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51.150115999999997</v>
      </c>
      <c r="Y75" s="187">
        <v>53.748199999999997</v>
      </c>
      <c r="Z75" s="187">
        <v>0.99894974999999997</v>
      </c>
      <c r="AA75" s="62">
        <v>0.99951487999999999</v>
      </c>
      <c r="AB75" s="62">
        <v>2.0300230000000002E-3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1.1370999999999967</v>
      </c>
      <c r="AN75" s="121">
        <f t="shared" si="5"/>
        <v>0.65681299999999965</v>
      </c>
      <c r="AO75" s="121">
        <f t="shared" si="6"/>
        <v>3.1420000000004222E-5</v>
      </c>
      <c r="AP75" s="121">
        <f t="shared" si="7"/>
        <v>4.9940000000026075E-5</v>
      </c>
      <c r="AQ75" s="87">
        <f t="shared" si="8"/>
        <v>-2.9577589999999973E-4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52.253030000000003</v>
      </c>
      <c r="G76" s="187">
        <v>55.197768000000003</v>
      </c>
      <c r="H76" s="187">
        <v>0.99911954000000003</v>
      </c>
      <c r="I76" s="62">
        <v>0.99963557999999997</v>
      </c>
      <c r="J76" s="62">
        <v>1.3211288E-3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53.881957</v>
      </c>
      <c r="Y76" s="187">
        <v>56.078733</v>
      </c>
      <c r="Z76" s="187">
        <v>0.99915390999999998</v>
      </c>
      <c r="AA76" s="62">
        <v>0.99968849000000004</v>
      </c>
      <c r="AB76" s="62">
        <v>1.087338E-3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1.6289269999999973</v>
      </c>
      <c r="AN76" s="121">
        <f t="shared" si="5"/>
        <v>0.88096499999999622</v>
      </c>
      <c r="AO76" s="121">
        <f t="shared" si="6"/>
        <v>3.4369999999950274E-5</v>
      </c>
      <c r="AP76" s="121">
        <f t="shared" si="7"/>
        <v>5.2910000000072621E-5</v>
      </c>
      <c r="AQ76" s="87">
        <f t="shared" si="8"/>
        <v>-2.3379080000000005E-4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43.339098</v>
      </c>
      <c r="G78" s="96">
        <v>47.041840999999998</v>
      </c>
      <c r="H78" s="96">
        <v>0.99761339999999998</v>
      </c>
      <c r="I78" s="60">
        <v>0.99782501000000001</v>
      </c>
      <c r="J78" s="60">
        <v>7.2638989999999999E-3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44.136232999999997</v>
      </c>
      <c r="Y78" s="96">
        <v>48.042926000000001</v>
      </c>
      <c r="Z78" s="96">
        <v>0.99772894000000001</v>
      </c>
      <c r="AA78" s="60">
        <v>0.99790917000000001</v>
      </c>
      <c r="AB78" s="60">
        <v>6.7409610000000002E-3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0.79713499999999726</v>
      </c>
      <c r="AN78" s="95">
        <f t="shared" si="5"/>
        <v>1.0010850000000033</v>
      </c>
      <c r="AO78" s="95">
        <f t="shared" si="6"/>
        <v>1.1554000000002507E-4</v>
      </c>
      <c r="AP78" s="95">
        <f t="shared" si="7"/>
        <v>8.4159999999999791E-5</v>
      </c>
      <c r="AQ78" s="120">
        <f t="shared" si="8"/>
        <v>-5.229379999999997E-4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47.909118999999997</v>
      </c>
      <c r="G79" s="187">
        <v>51.137225000000001</v>
      </c>
      <c r="H79" s="187">
        <v>0.99863190000000002</v>
      </c>
      <c r="I79" s="62">
        <v>0.99924944000000004</v>
      </c>
      <c r="J79" s="62">
        <v>3.5846433999999999E-3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49.747003999999997</v>
      </c>
      <c r="Y79" s="187">
        <v>52.641891999999999</v>
      </c>
      <c r="Z79" s="187">
        <v>0.99875216</v>
      </c>
      <c r="AA79" s="62">
        <v>0.99931135000000004</v>
      </c>
      <c r="AB79" s="62">
        <v>3.0415612E-3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1.837885</v>
      </c>
      <c r="AN79" s="121">
        <f t="shared" si="5"/>
        <v>1.5046669999999978</v>
      </c>
      <c r="AO79" s="121">
        <f t="shared" si="6"/>
        <v>1.2025999999998316E-4</v>
      </c>
      <c r="AP79" s="121">
        <f t="shared" si="7"/>
        <v>6.1909999999998355E-5</v>
      </c>
      <c r="AQ79" s="87">
        <f t="shared" si="8"/>
        <v>-5.4308219999999992E-4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49.241486999999999</v>
      </c>
      <c r="G80" s="187">
        <v>52.625124</v>
      </c>
      <c r="H80" s="187">
        <v>0.99890632999999995</v>
      </c>
      <c r="I80" s="62">
        <v>0.99945782000000005</v>
      </c>
      <c r="J80" s="62">
        <v>2.3740279000000002E-3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51.194000000000003</v>
      </c>
      <c r="Y80" s="187">
        <v>53.811534999999999</v>
      </c>
      <c r="Z80" s="187">
        <v>0.99895235000000004</v>
      </c>
      <c r="AA80" s="62">
        <v>0.99953762999999995</v>
      </c>
      <c r="AB80" s="62">
        <v>1.9218267E-3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1.9525130000000033</v>
      </c>
      <c r="AN80" s="121">
        <f t="shared" si="5"/>
        <v>1.1864109999999997</v>
      </c>
      <c r="AO80" s="121">
        <f t="shared" si="6"/>
        <v>4.6020000000090988E-5</v>
      </c>
      <c r="AP80" s="121">
        <f t="shared" si="7"/>
        <v>7.9809999999902459E-5</v>
      </c>
      <c r="AQ80" s="87">
        <f t="shared" si="8"/>
        <v>-4.5220120000000023E-4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51.162968999999997</v>
      </c>
      <c r="G81" s="187">
        <v>54.618465999999998</v>
      </c>
      <c r="H81" s="187">
        <v>0.99910807999999995</v>
      </c>
      <c r="I81" s="62">
        <v>0.99959843999999998</v>
      </c>
      <c r="J81" s="62">
        <v>1.4417791000000001E-3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54.056038999999998</v>
      </c>
      <c r="Y81" s="187">
        <v>56.266683</v>
      </c>
      <c r="Z81" s="187">
        <v>0.99916495999999999</v>
      </c>
      <c r="AA81" s="62">
        <v>0.99969092999999998</v>
      </c>
      <c r="AB81" s="62">
        <v>1.0339001E-3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2.8930700000000016</v>
      </c>
      <c r="AN81" s="121">
        <f t="shared" si="5"/>
        <v>1.6482170000000025</v>
      </c>
      <c r="AO81" s="121">
        <f t="shared" si="6"/>
        <v>5.6880000000036901E-5</v>
      </c>
      <c r="AP81" s="121">
        <f t="shared" si="7"/>
        <v>9.2490000000000627E-5</v>
      </c>
      <c r="AQ81" s="87">
        <f t="shared" si="8"/>
        <v>-4.078790000000001E-4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44.319425000000003</v>
      </c>
      <c r="G83" s="96">
        <v>48.413448000000002</v>
      </c>
      <c r="H83" s="96">
        <v>0.99838638000000002</v>
      </c>
      <c r="I83" s="60">
        <v>0.99891797000000004</v>
      </c>
      <c r="J83" s="60">
        <v>6.4318810000000004E-3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47.214117000000002</v>
      </c>
      <c r="Y83" s="96">
        <v>50.179887000000001</v>
      </c>
      <c r="Z83" s="96">
        <v>0.99839436000000004</v>
      </c>
      <c r="AA83" s="60">
        <v>0.99891014</v>
      </c>
      <c r="AB83" s="60">
        <v>4.7107299999999998E-3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2.8946919999999992</v>
      </c>
      <c r="AN83" s="95">
        <f t="shared" si="5"/>
        <v>1.7664389999999983</v>
      </c>
      <c r="AO83" s="95">
        <f t="shared" si="6"/>
        <v>7.9800000000185278E-6</v>
      </c>
      <c r="AP83" s="95">
        <f t="shared" si="7"/>
        <v>-7.8300000000419701E-6</v>
      </c>
      <c r="AQ83" s="120">
        <f t="shared" si="8"/>
        <v>-1.7211510000000006E-3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45.902729000000001</v>
      </c>
      <c r="G84" s="187">
        <v>50.310481000000003</v>
      </c>
      <c r="H84" s="187">
        <v>0.99888390000000005</v>
      </c>
      <c r="I84" s="62">
        <v>0.99928947999999995</v>
      </c>
      <c r="J84" s="62">
        <v>3.9381440000000002E-3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50.409461</v>
      </c>
      <c r="Y84" s="187">
        <v>53.067374000000001</v>
      </c>
      <c r="Z84" s="187">
        <v>0.99891547999999997</v>
      </c>
      <c r="AA84" s="62">
        <v>0.99940686000000001</v>
      </c>
      <c r="AB84" s="62">
        <v>2.3985247000000002E-3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4.5067319999999995</v>
      </c>
      <c r="AN84" s="121">
        <f t="shared" si="5"/>
        <v>2.756892999999998</v>
      </c>
      <c r="AO84" s="121">
        <f t="shared" si="6"/>
        <v>3.1579999999920005E-5</v>
      </c>
      <c r="AP84" s="121">
        <f t="shared" si="7"/>
        <v>1.1738000000005577E-4</v>
      </c>
      <c r="AQ84" s="87">
        <f t="shared" si="8"/>
        <v>-1.5396193E-3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46.600577000000001</v>
      </c>
      <c r="G85" s="187">
        <v>51.068398999999999</v>
      </c>
      <c r="H85" s="187">
        <v>0.99901669000000004</v>
      </c>
      <c r="I85" s="62">
        <v>0.99937165999999999</v>
      </c>
      <c r="J85" s="62">
        <v>3.2570417999999999E-3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51.997934999999998</v>
      </c>
      <c r="Y85" s="187">
        <v>54.484544999999997</v>
      </c>
      <c r="Z85" s="187">
        <v>0.99904912000000001</v>
      </c>
      <c r="AA85" s="62">
        <v>0.99953873999999998</v>
      </c>
      <c r="AB85" s="62">
        <v>1.8084870999999999E-3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5.397357999999997</v>
      </c>
      <c r="AN85" s="121">
        <f t="shared" si="5"/>
        <v>3.4161459999999977</v>
      </c>
      <c r="AO85" s="121">
        <f t="shared" si="6"/>
        <v>3.2429999999972203E-5</v>
      </c>
      <c r="AP85" s="121">
        <f t="shared" si="7"/>
        <v>1.6707999999998613E-4</v>
      </c>
      <c r="AQ85" s="87">
        <f t="shared" si="8"/>
        <v>-1.4485546999999999E-3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47.697960000000002</v>
      </c>
      <c r="G86" s="187">
        <v>51.987194000000002</v>
      </c>
      <c r="H86" s="187">
        <v>0.99914267000000001</v>
      </c>
      <c r="I86" s="62">
        <v>0.9994461</v>
      </c>
      <c r="J86" s="62">
        <v>2.3858744999999998E-3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53.928514</v>
      </c>
      <c r="Y86" s="187">
        <v>56.240844000000003</v>
      </c>
      <c r="Z86" s="187">
        <v>0.99919329999999995</v>
      </c>
      <c r="AA86" s="62">
        <v>0.99968091999999997</v>
      </c>
      <c r="AB86" s="62">
        <v>1.0361773E-3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6.2305539999999979</v>
      </c>
      <c r="AN86" s="121">
        <f t="shared" si="5"/>
        <v>4.2536500000000004</v>
      </c>
      <c r="AO86" s="121">
        <f t="shared" si="6"/>
        <v>5.0629999999940445E-5</v>
      </c>
      <c r="AP86" s="121">
        <f t="shared" si="7"/>
        <v>2.3481999999996894E-4</v>
      </c>
      <c r="AQ86" s="87">
        <f t="shared" si="8"/>
        <v>-1.3496971999999998E-3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43.069201</v>
      </c>
      <c r="G88" s="96">
        <v>47.580437000000003</v>
      </c>
      <c r="H88" s="96">
        <v>0.99828766999999996</v>
      </c>
      <c r="I88" s="60">
        <v>0.99884985999999998</v>
      </c>
      <c r="J88" s="60">
        <v>7.9128979999999998E-3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46.917687000000001</v>
      </c>
      <c r="Y88" s="96">
        <v>49.893996999999999</v>
      </c>
      <c r="Z88" s="96">
        <v>0.99829471999999997</v>
      </c>
      <c r="AA88" s="60">
        <v>0.99890411999999995</v>
      </c>
      <c r="AB88" s="60">
        <v>5.1211555999999998E-3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3.8484860000000012</v>
      </c>
      <c r="AN88" s="95">
        <f t="shared" si="5"/>
        <v>2.3135599999999954</v>
      </c>
      <c r="AO88" s="95">
        <f t="shared" si="6"/>
        <v>7.0500000000084384E-6</v>
      </c>
      <c r="AP88" s="95">
        <f t="shared" si="7"/>
        <v>5.4259999999972663E-5</v>
      </c>
      <c r="AQ88" s="120">
        <f t="shared" si="8"/>
        <v>-2.7917424E-3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44.866109000000002</v>
      </c>
      <c r="G89" s="187">
        <v>49.488365999999999</v>
      </c>
      <c r="H89" s="187">
        <v>0.99882324</v>
      </c>
      <c r="I89" s="62">
        <v>0.99918362999999999</v>
      </c>
      <c r="J89" s="62">
        <v>4.7042673000000004E-3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50.333447</v>
      </c>
      <c r="Y89" s="187">
        <v>53.032916</v>
      </c>
      <c r="Z89" s="187">
        <v>0.99884877000000005</v>
      </c>
      <c r="AA89" s="62">
        <v>0.99939953999999998</v>
      </c>
      <c r="AB89" s="62">
        <v>2.5304412000000001E-3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5.467337999999998</v>
      </c>
      <c r="AN89" s="121">
        <f t="shared" si="5"/>
        <v>3.544550000000001</v>
      </c>
      <c r="AO89" s="121">
        <f t="shared" si="6"/>
        <v>2.5530000000051345E-5</v>
      </c>
      <c r="AP89" s="121">
        <f t="shared" si="7"/>
        <v>2.1590999999998584E-4</v>
      </c>
      <c r="AQ89" s="87">
        <f t="shared" si="8"/>
        <v>-2.1738261000000003E-3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45.569203999999999</v>
      </c>
      <c r="G90" s="187">
        <v>50.113382999999999</v>
      </c>
      <c r="H90" s="187">
        <v>0.99896083999999996</v>
      </c>
      <c r="I90" s="62">
        <v>0.99926950000000003</v>
      </c>
      <c r="J90" s="62">
        <v>3.878065E-3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51.915022999999998</v>
      </c>
      <c r="Y90" s="187">
        <v>54.432670999999999</v>
      </c>
      <c r="Z90" s="187">
        <v>0.99900126</v>
      </c>
      <c r="AA90" s="62">
        <v>0.99953329999999996</v>
      </c>
      <c r="AB90" s="62">
        <v>1.807775E-3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6.3458189999999988</v>
      </c>
      <c r="AN90" s="121">
        <f t="shared" si="5"/>
        <v>4.3192880000000002</v>
      </c>
      <c r="AO90" s="121">
        <f t="shared" si="6"/>
        <v>4.0420000000040979E-5</v>
      </c>
      <c r="AP90" s="121">
        <f t="shared" si="7"/>
        <v>2.6379999999992521E-4</v>
      </c>
      <c r="AQ90" s="87">
        <f t="shared" si="8"/>
        <v>-2.0702899999999998E-3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46.522061999999998</v>
      </c>
      <c r="G91" s="187">
        <v>50.834240999999999</v>
      </c>
      <c r="H91" s="187">
        <v>0.99910019000000005</v>
      </c>
      <c r="I91" s="62">
        <v>0.99934805999999998</v>
      </c>
      <c r="J91" s="62">
        <v>3.0662427000000001E-3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53.757272999999998</v>
      </c>
      <c r="Y91" s="187">
        <v>56.097315999999999</v>
      </c>
      <c r="Z91" s="187">
        <v>0.99914771000000002</v>
      </c>
      <c r="AA91" s="62">
        <v>0.99967002999999999</v>
      </c>
      <c r="AB91" s="62">
        <v>1.0782654E-3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7.2352109999999996</v>
      </c>
      <c r="AN91" s="121">
        <f t="shared" si="5"/>
        <v>5.2630750000000006</v>
      </c>
      <c r="AO91" s="121">
        <f t="shared" si="6"/>
        <v>4.7519999999967588E-5</v>
      </c>
      <c r="AP91" s="121">
        <f t="shared" si="7"/>
        <v>3.2197000000000475E-4</v>
      </c>
      <c r="AQ91" s="87">
        <f t="shared" si="8"/>
        <v>-1.9879772999999998E-3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41.130768000000003</v>
      </c>
      <c r="G93" s="96">
        <v>44.832684</v>
      </c>
      <c r="H93" s="96">
        <v>0.99737507000000003</v>
      </c>
      <c r="I93" s="60">
        <v>0.99803993999999996</v>
      </c>
      <c r="J93" s="60">
        <v>7.2592226999999999E-3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42.731464000000003</v>
      </c>
      <c r="Y93" s="96">
        <v>46.828178000000001</v>
      </c>
      <c r="Z93" s="96">
        <v>0.99750645000000004</v>
      </c>
      <c r="AA93" s="60">
        <v>0.99819166999999998</v>
      </c>
      <c r="AB93" s="60">
        <v>6.1270826999999996E-3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1.6006959999999992</v>
      </c>
      <c r="AN93" s="95">
        <f t="shared" si="5"/>
        <v>1.9954940000000008</v>
      </c>
      <c r="AO93" s="95">
        <f t="shared" si="6"/>
        <v>1.3138000000001426E-4</v>
      </c>
      <c r="AP93" s="95">
        <f t="shared" si="7"/>
        <v>1.5173000000001657E-4</v>
      </c>
      <c r="AQ93" s="120">
        <f t="shared" si="8"/>
        <v>-1.1321400000000002E-3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46.045074999999997</v>
      </c>
      <c r="G94" s="187">
        <v>49.689483000000003</v>
      </c>
      <c r="H94" s="187">
        <v>0.99856555000000002</v>
      </c>
      <c r="I94" s="62">
        <v>0.99923443999999995</v>
      </c>
      <c r="J94" s="62">
        <v>3.4571200000000002E-3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49.075595999999997</v>
      </c>
      <c r="Y94" s="187">
        <v>52.043716000000003</v>
      </c>
      <c r="Z94" s="187">
        <v>0.99867994999999998</v>
      </c>
      <c r="AA94" s="62">
        <v>0.99935949000000002</v>
      </c>
      <c r="AB94" s="62">
        <v>2.5382760999999999E-3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3.0305210000000002</v>
      </c>
      <c r="AN94" s="121">
        <f t="shared" si="5"/>
        <v>2.3542330000000007</v>
      </c>
      <c r="AO94" s="121">
        <f t="shared" si="6"/>
        <v>1.1439999999995898E-4</v>
      </c>
      <c r="AP94" s="121">
        <f t="shared" si="7"/>
        <v>1.2505000000007094E-4</v>
      </c>
      <c r="AQ94" s="87">
        <f t="shared" si="8"/>
        <v>-9.1884390000000022E-4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47.339551</v>
      </c>
      <c r="G95" s="187">
        <v>51.288587</v>
      </c>
      <c r="H95" s="187">
        <v>0.99890106000000001</v>
      </c>
      <c r="I95" s="62">
        <v>0.99940319</v>
      </c>
      <c r="J95" s="62">
        <v>2.4917065E-3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51.029439000000004</v>
      </c>
      <c r="Y95" s="187">
        <v>53.679136</v>
      </c>
      <c r="Z95" s="187">
        <v>0.99895559</v>
      </c>
      <c r="AA95" s="62">
        <v>0.99955640000000001</v>
      </c>
      <c r="AB95" s="62">
        <v>1.6391441E-3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3.6898880000000034</v>
      </c>
      <c r="AN95" s="121">
        <f t="shared" si="5"/>
        <v>2.390549</v>
      </c>
      <c r="AO95" s="121">
        <f t="shared" si="6"/>
        <v>5.4529999999997081E-5</v>
      </c>
      <c r="AP95" s="121">
        <f t="shared" si="7"/>
        <v>1.5321000000001472E-4</v>
      </c>
      <c r="AQ95" s="87">
        <f t="shared" si="8"/>
        <v>-8.5256239999999999E-4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48.817315999999998</v>
      </c>
      <c r="G96" s="187">
        <v>52.934004999999999</v>
      </c>
      <c r="H96" s="187">
        <v>0.99908578999999997</v>
      </c>
      <c r="I96" s="62">
        <v>0.99950444000000005</v>
      </c>
      <c r="J96" s="62">
        <v>1.9069352000000001E-3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53.956612</v>
      </c>
      <c r="Y96" s="187">
        <v>56.171599000000001</v>
      </c>
      <c r="Z96" s="187">
        <v>0.99915606999999995</v>
      </c>
      <c r="AA96" s="62">
        <v>0.99970170999999997</v>
      </c>
      <c r="AB96" s="62">
        <v>1.0015988999999999E-3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5.1392960000000016</v>
      </c>
      <c r="AN96" s="121">
        <f t="shared" si="5"/>
        <v>3.2375940000000014</v>
      </c>
      <c r="AO96" s="121">
        <f t="shared" si="6"/>
        <v>7.0279999999978138E-5</v>
      </c>
      <c r="AP96" s="121">
        <f t="shared" si="7"/>
        <v>1.9726999999991612E-4</v>
      </c>
      <c r="AQ96" s="87">
        <f t="shared" si="8"/>
        <v>-9.0533630000000018E-4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40.762335</v>
      </c>
      <c r="G98" s="96">
        <v>44.434503999999997</v>
      </c>
      <c r="H98" s="96">
        <v>0.99729352000000004</v>
      </c>
      <c r="I98" s="60">
        <v>0.99759304000000004</v>
      </c>
      <c r="J98" s="60">
        <v>8.1045890000000006E-3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42.604638999999999</v>
      </c>
      <c r="Y98" s="96">
        <v>46.602851000000001</v>
      </c>
      <c r="Z98" s="96">
        <v>0.99739990000000001</v>
      </c>
      <c r="AA98" s="60">
        <v>0.99780608999999998</v>
      </c>
      <c r="AB98" s="60">
        <v>6.4720445999999999E-3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1.8423039999999986</v>
      </c>
      <c r="AN98" s="95">
        <f t="shared" si="15"/>
        <v>2.1683470000000042</v>
      </c>
      <c r="AO98" s="95">
        <f t="shared" si="16"/>
        <v>1.0637999999996151E-4</v>
      </c>
      <c r="AP98" s="95">
        <f t="shared" si="17"/>
        <v>2.130499999999369E-4</v>
      </c>
      <c r="AQ98" s="120">
        <f t="shared" si="18"/>
        <v>-1.6325444000000007E-3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45.574722000000001</v>
      </c>
      <c r="G99" s="187">
        <v>49.384556000000003</v>
      </c>
      <c r="H99" s="187">
        <v>0.99853846999999996</v>
      </c>
      <c r="I99" s="62">
        <v>0.99919511000000005</v>
      </c>
      <c r="J99" s="62">
        <v>3.825331E-3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48.916514999999997</v>
      </c>
      <c r="Y99" s="187">
        <v>51.893552</v>
      </c>
      <c r="Z99" s="187">
        <v>0.99862556000000002</v>
      </c>
      <c r="AA99" s="62">
        <v>0.99930008999999997</v>
      </c>
      <c r="AB99" s="62">
        <v>2.6848459999999998E-3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3.3417929999999956</v>
      </c>
      <c r="AN99" s="121">
        <f t="shared" si="15"/>
        <v>2.5089959999999962</v>
      </c>
      <c r="AO99" s="121">
        <f t="shared" si="16"/>
        <v>8.7090000000067391E-5</v>
      </c>
      <c r="AP99" s="121">
        <f t="shared" si="17"/>
        <v>1.0497999999992125E-4</v>
      </c>
      <c r="AQ99" s="87">
        <f t="shared" si="18"/>
        <v>-1.1404850000000001E-3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46.8187</v>
      </c>
      <c r="G100" s="187">
        <v>50.939399999999999</v>
      </c>
      <c r="H100" s="187">
        <v>0.99888617000000002</v>
      </c>
      <c r="I100" s="62">
        <v>0.99933534000000002</v>
      </c>
      <c r="J100" s="62">
        <v>2.8395619999999999E-3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51.237054999999998</v>
      </c>
      <c r="Y100" s="187">
        <v>53.822650000000003</v>
      </c>
      <c r="Z100" s="187">
        <v>0.99895029999999996</v>
      </c>
      <c r="AA100" s="62">
        <v>0.99954072000000005</v>
      </c>
      <c r="AB100" s="62">
        <v>1.7716985000000001E-3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4.4183549999999983</v>
      </c>
      <c r="AN100" s="121">
        <f t="shared" si="15"/>
        <v>2.8832500000000039</v>
      </c>
      <c r="AO100" s="121">
        <f t="shared" si="16"/>
        <v>6.4129999999940068E-5</v>
      </c>
      <c r="AP100" s="121">
        <f t="shared" si="17"/>
        <v>2.0538000000003276E-4</v>
      </c>
      <c r="AQ100" s="87">
        <f t="shared" si="18"/>
        <v>-1.0678634999999998E-3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47.951523000000002</v>
      </c>
      <c r="G101" s="187">
        <v>52.183611999999997</v>
      </c>
      <c r="H101" s="187">
        <v>0.99907963</v>
      </c>
      <c r="I101" s="62">
        <v>0.99945764999999998</v>
      </c>
      <c r="J101" s="62">
        <v>2.2031657999999998E-3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53.896481000000001</v>
      </c>
      <c r="Y101" s="187">
        <v>56.090978999999997</v>
      </c>
      <c r="Z101" s="187">
        <v>0.99914923</v>
      </c>
      <c r="AA101" s="62">
        <v>0.99969733999999999</v>
      </c>
      <c r="AB101" s="62">
        <v>1.0423805E-3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5.9449579999999997</v>
      </c>
      <c r="AN101" s="121">
        <f t="shared" si="15"/>
        <v>3.9073670000000007</v>
      </c>
      <c r="AO101" s="121">
        <f t="shared" si="16"/>
        <v>6.9600000000002993E-5</v>
      </c>
      <c r="AP101" s="121">
        <f t="shared" si="17"/>
        <v>2.3969000000001461E-4</v>
      </c>
      <c r="AQ101" s="87">
        <f t="shared" si="18"/>
        <v>-1.1607852999999998E-3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41.351982999999997</v>
      </c>
      <c r="G103" s="96">
        <v>45.290464999999998</v>
      </c>
      <c r="H103" s="96">
        <v>0.99761703999999995</v>
      </c>
      <c r="I103" s="60">
        <v>0.99782243999999998</v>
      </c>
      <c r="J103" s="60">
        <v>9.3215750000000003E-3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43.886656000000002</v>
      </c>
      <c r="Y103" s="96">
        <v>47.552852999999999</v>
      </c>
      <c r="Z103" s="96">
        <v>0.99763937000000003</v>
      </c>
      <c r="AA103" s="60">
        <v>0.99801207000000003</v>
      </c>
      <c r="AB103" s="60">
        <v>6.8499073000000002E-3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2.5346730000000051</v>
      </c>
      <c r="AN103" s="95">
        <f t="shared" si="15"/>
        <v>2.2623880000000014</v>
      </c>
      <c r="AO103" s="95">
        <f t="shared" si="16"/>
        <v>2.2330000000070349E-5</v>
      </c>
      <c r="AP103" s="95">
        <f t="shared" si="17"/>
        <v>1.896300000000517E-4</v>
      </c>
      <c r="AQ103" s="120">
        <f t="shared" si="18"/>
        <v>-2.4716677000000001E-3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44.593060000000001</v>
      </c>
      <c r="G104" s="187">
        <v>48.618549999999999</v>
      </c>
      <c r="H104" s="187">
        <v>0.99853702</v>
      </c>
      <c r="I104" s="62">
        <v>0.99900964999999997</v>
      </c>
      <c r="J104" s="62">
        <v>4.6672733000000001E-3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47.318781999999999</v>
      </c>
      <c r="Y104" s="187">
        <v>50.623716999999999</v>
      </c>
      <c r="Z104" s="187">
        <v>0.99856685999999995</v>
      </c>
      <c r="AA104" s="62">
        <v>0.99914497000000002</v>
      </c>
      <c r="AB104" s="62">
        <v>3.2379980000000002E-3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2.7257219999999975</v>
      </c>
      <c r="AN104" s="121">
        <f t="shared" si="15"/>
        <v>2.0051670000000001</v>
      </c>
      <c r="AO104" s="121">
        <f t="shared" si="16"/>
        <v>2.9839999999947686E-5</v>
      </c>
      <c r="AP104" s="121">
        <f t="shared" si="17"/>
        <v>1.3532000000004984E-4</v>
      </c>
      <c r="AQ104" s="87">
        <f t="shared" si="18"/>
        <v>-1.4292752999999999E-3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45.662585</v>
      </c>
      <c r="G105" s="187">
        <v>49.840752000000002</v>
      </c>
      <c r="H105" s="187">
        <v>0.99882439999999995</v>
      </c>
      <c r="I105" s="62">
        <v>0.99921819000000001</v>
      </c>
      <c r="J105" s="62">
        <v>3.5761409000000001E-3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50.591093000000001</v>
      </c>
      <c r="Y105" s="187">
        <v>53.291880999999997</v>
      </c>
      <c r="Z105" s="187">
        <v>0.99887943999999995</v>
      </c>
      <c r="AA105" s="62">
        <v>0.99948745999999999</v>
      </c>
      <c r="AB105" s="62">
        <v>2.1502988E-3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4.9285080000000008</v>
      </c>
      <c r="AN105" s="121">
        <f t="shared" si="15"/>
        <v>3.4511289999999946</v>
      </c>
      <c r="AO105" s="121">
        <f t="shared" si="16"/>
        <v>5.5040000000006195E-5</v>
      </c>
      <c r="AP105" s="121">
        <f t="shared" si="17"/>
        <v>2.6926999999998813E-4</v>
      </c>
      <c r="AQ105" s="87">
        <f t="shared" si="18"/>
        <v>-1.4258421000000001E-3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46.711302000000003</v>
      </c>
      <c r="G106" s="187">
        <v>51.001215999999999</v>
      </c>
      <c r="H106" s="187">
        <v>0.99899274999999998</v>
      </c>
      <c r="I106" s="62">
        <v>0.99937421000000004</v>
      </c>
      <c r="J106" s="62">
        <v>2.7700252999999998E-3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52.836350000000003</v>
      </c>
      <c r="Y106" s="187">
        <v>55.223801000000002</v>
      </c>
      <c r="Z106" s="187">
        <v>0.99906620999999995</v>
      </c>
      <c r="AA106" s="62">
        <v>0.99966986999999996</v>
      </c>
      <c r="AB106" s="62">
        <v>1.1893603000000001E-3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6.1250479999999996</v>
      </c>
      <c r="AN106" s="121">
        <f t="shared" si="15"/>
        <v>4.2225850000000023</v>
      </c>
      <c r="AO106" s="121">
        <f t="shared" si="16"/>
        <v>7.3459999999969661E-5</v>
      </c>
      <c r="AP106" s="121">
        <f t="shared" si="17"/>
        <v>2.9565999999991988E-4</v>
      </c>
      <c r="AQ106" s="87">
        <f t="shared" si="18"/>
        <v>-1.5806649999999998E-3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41.634140000000002</v>
      </c>
      <c r="G108" s="96">
        <v>45.674196000000002</v>
      </c>
      <c r="H108" s="96">
        <v>0.99767428999999996</v>
      </c>
      <c r="I108" s="60">
        <v>0.99809291</v>
      </c>
      <c r="J108" s="60">
        <v>9.4710609999999994E-3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44.583243000000003</v>
      </c>
      <c r="Y108" s="96">
        <v>48.171028</v>
      </c>
      <c r="Z108" s="96">
        <v>0.99768771999999994</v>
      </c>
      <c r="AA108" s="60">
        <v>0.99830169999999996</v>
      </c>
      <c r="AB108" s="60">
        <v>6.7515420000000001E-3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2.9491030000000009</v>
      </c>
      <c r="AN108" s="95">
        <f t="shared" si="15"/>
        <v>2.4968319999999977</v>
      </c>
      <c r="AO108" s="95">
        <f t="shared" si="16"/>
        <v>1.3429999999980957E-5</v>
      </c>
      <c r="AP108" s="95">
        <f t="shared" si="17"/>
        <v>2.0878999999995873E-4</v>
      </c>
      <c r="AQ108" s="120">
        <f t="shared" si="18"/>
        <v>-2.7195189999999992E-3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44.639823999999997</v>
      </c>
      <c r="G109" s="187">
        <v>48.715353999999998</v>
      </c>
      <c r="H109" s="187">
        <v>0.99859359999999997</v>
      </c>
      <c r="I109" s="62">
        <v>0.99905776000000002</v>
      </c>
      <c r="J109" s="62">
        <v>4.8525260000000002E-3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47.622134000000003</v>
      </c>
      <c r="Y109" s="187">
        <v>50.856000000000002</v>
      </c>
      <c r="Z109" s="187">
        <v>0.99863025999999999</v>
      </c>
      <c r="AA109" s="62">
        <v>0.99918731999999999</v>
      </c>
      <c r="AB109" s="62">
        <v>3.3638565999999999E-3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2.9823100000000053</v>
      </c>
      <c r="AN109" s="121">
        <f t="shared" si="15"/>
        <v>2.1406460000000038</v>
      </c>
      <c r="AO109" s="121">
        <f t="shared" si="16"/>
        <v>3.6660000000021675E-5</v>
      </c>
      <c r="AP109" s="121">
        <f t="shared" si="17"/>
        <v>1.2955999999997303E-4</v>
      </c>
      <c r="AQ109" s="87">
        <f t="shared" si="18"/>
        <v>-1.4886694000000003E-3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45.733648000000002</v>
      </c>
      <c r="G110" s="187">
        <v>49.961461999999997</v>
      </c>
      <c r="H110" s="187">
        <v>0.99885312000000004</v>
      </c>
      <c r="I110" s="62">
        <v>0.99925755999999999</v>
      </c>
      <c r="J110" s="62">
        <v>3.728879E-3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50.869354999999999</v>
      </c>
      <c r="Y110" s="187">
        <v>53.523238999999997</v>
      </c>
      <c r="Z110" s="187">
        <v>0.99890371</v>
      </c>
      <c r="AA110" s="62">
        <v>0.99950667000000004</v>
      </c>
      <c r="AB110" s="62">
        <v>2.210662E-3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5.1357069999999965</v>
      </c>
      <c r="AN110" s="121">
        <f t="shared" si="15"/>
        <v>3.5617769999999993</v>
      </c>
      <c r="AO110" s="121">
        <f t="shared" si="16"/>
        <v>5.0589999999961499E-5</v>
      </c>
      <c r="AP110" s="121">
        <f t="shared" si="17"/>
        <v>2.4911000000005235E-4</v>
      </c>
      <c r="AQ110" s="87">
        <f t="shared" si="18"/>
        <v>-1.5182170000000001E-3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46.638840000000002</v>
      </c>
      <c r="G111" s="187">
        <v>50.982298999999998</v>
      </c>
      <c r="H111" s="187">
        <v>0.99903503000000005</v>
      </c>
      <c r="I111" s="62">
        <v>0.99938497000000004</v>
      </c>
      <c r="J111" s="62">
        <v>2.8977995000000001E-3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52.916243999999999</v>
      </c>
      <c r="Y111" s="187">
        <v>55.333908000000001</v>
      </c>
      <c r="Z111" s="187">
        <v>0.99910224999999997</v>
      </c>
      <c r="AA111" s="62">
        <v>0.99967510999999998</v>
      </c>
      <c r="AB111" s="62">
        <v>1.2214388999999999E-3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6.2774039999999971</v>
      </c>
      <c r="AN111" s="121">
        <f t="shared" si="15"/>
        <v>4.3516090000000034</v>
      </c>
      <c r="AO111" s="121">
        <f t="shared" si="16"/>
        <v>6.7219999999923452E-5</v>
      </c>
      <c r="AP111" s="121">
        <f t="shared" si="17"/>
        <v>2.9013999999993878E-4</v>
      </c>
      <c r="AQ111" s="87">
        <f t="shared" si="18"/>
        <v>-1.6763606000000002E-3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41.760463999999999</v>
      </c>
      <c r="G113" s="96">
        <v>46.498112999999996</v>
      </c>
      <c r="H113" s="96">
        <v>0.99821638999999995</v>
      </c>
      <c r="I113" s="60">
        <v>0.99882948999999999</v>
      </c>
      <c r="J113" s="60">
        <v>1.0200888E-2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46.563578</v>
      </c>
      <c r="Y113" s="96">
        <v>49.821244</v>
      </c>
      <c r="Z113" s="96">
        <v>0.99823225000000004</v>
      </c>
      <c r="AA113" s="60">
        <v>0.99903523000000005</v>
      </c>
      <c r="AB113" s="60">
        <v>5.6325862999999999E-3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4.8031140000000008</v>
      </c>
      <c r="AN113" s="95">
        <f t="shared" si="15"/>
        <v>3.3231310000000036</v>
      </c>
      <c r="AO113" s="95">
        <f t="shared" si="16"/>
        <v>1.5860000000089691E-5</v>
      </c>
      <c r="AP113" s="95">
        <f t="shared" si="17"/>
        <v>2.0574000000006532E-4</v>
      </c>
      <c r="AQ113" s="120">
        <f t="shared" si="18"/>
        <v>-4.5683017000000001E-3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44.298481000000002</v>
      </c>
      <c r="G114" s="187">
        <v>49.024330999999997</v>
      </c>
      <c r="H114" s="187">
        <v>0.99881637000000001</v>
      </c>
      <c r="I114" s="62">
        <v>0.99919652000000003</v>
      </c>
      <c r="J114" s="62">
        <v>5.7500049999999999E-3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50.240653000000002</v>
      </c>
      <c r="Y114" s="187">
        <v>53.126139999999999</v>
      </c>
      <c r="Z114" s="187">
        <v>0.99884943000000004</v>
      </c>
      <c r="AA114" s="62">
        <v>0.99945457999999998</v>
      </c>
      <c r="AB114" s="62">
        <v>2.8076910000000002E-3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5.9421719999999993</v>
      </c>
      <c r="AN114" s="121">
        <f t="shared" si="15"/>
        <v>4.1018090000000029</v>
      </c>
      <c r="AO114" s="121">
        <f t="shared" si="16"/>
        <v>3.3060000000029177E-5</v>
      </c>
      <c r="AP114" s="121">
        <f t="shared" si="17"/>
        <v>2.5805999999994889E-4</v>
      </c>
      <c r="AQ114" s="87">
        <f t="shared" si="18"/>
        <v>-2.9423139999999997E-3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44.972769</v>
      </c>
      <c r="G115" s="187">
        <v>49.525545999999999</v>
      </c>
      <c r="H115" s="187">
        <v>0.99899470000000001</v>
      </c>
      <c r="I115" s="62">
        <v>0.99926811000000004</v>
      </c>
      <c r="J115" s="62">
        <v>4.845561E-3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51.997813000000001</v>
      </c>
      <c r="Y115" s="187">
        <v>54.654297</v>
      </c>
      <c r="Z115" s="187">
        <v>0.99904543999999995</v>
      </c>
      <c r="AA115" s="62">
        <v>0.99959197</v>
      </c>
      <c r="AB115" s="62">
        <v>1.9598358999999999E-3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7.0250440000000012</v>
      </c>
      <c r="AN115" s="121">
        <f t="shared" si="15"/>
        <v>5.1287510000000012</v>
      </c>
      <c r="AO115" s="121">
        <f t="shared" si="16"/>
        <v>5.0739999999938057E-5</v>
      </c>
      <c r="AP115" s="121">
        <f t="shared" si="17"/>
        <v>3.2385999999995363E-4</v>
      </c>
      <c r="AQ115" s="87">
        <f t="shared" si="18"/>
        <v>-2.8857251E-3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45.886665999999998</v>
      </c>
      <c r="G116" s="187">
        <v>50.299796000000001</v>
      </c>
      <c r="H116" s="187">
        <v>0.99913680000000005</v>
      </c>
      <c r="I116" s="62">
        <v>0.99936005999999999</v>
      </c>
      <c r="J116" s="62">
        <v>4.0694334999999996E-3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53.960099999999997</v>
      </c>
      <c r="Y116" s="187">
        <v>56.379142999999999</v>
      </c>
      <c r="Z116" s="187">
        <v>0.99920165000000005</v>
      </c>
      <c r="AA116" s="62">
        <v>0.99971494000000005</v>
      </c>
      <c r="AB116" s="62">
        <v>1.1456461E-3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8.0734339999999989</v>
      </c>
      <c r="AN116" s="121">
        <f t="shared" si="15"/>
        <v>6.0793469999999985</v>
      </c>
      <c r="AO116" s="121">
        <f t="shared" si="16"/>
        <v>6.4850000000005181E-5</v>
      </c>
      <c r="AP116" s="121">
        <f t="shared" si="17"/>
        <v>3.5488000000005737E-4</v>
      </c>
      <c r="AQ116" s="87">
        <f t="shared" si="18"/>
        <v>-2.9237873999999999E-3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41.784027000000002</v>
      </c>
      <c r="G118" s="96">
        <v>46.444870000000002</v>
      </c>
      <c r="H118" s="96">
        <v>0.99819464000000002</v>
      </c>
      <c r="I118" s="60">
        <v>0.99877930000000004</v>
      </c>
      <c r="J118" s="60">
        <v>1.0781094E-2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46.529781999999997</v>
      </c>
      <c r="Y118" s="96">
        <v>49.787660000000002</v>
      </c>
      <c r="Z118" s="96">
        <v>0.99821108999999997</v>
      </c>
      <c r="AA118" s="60">
        <v>0.9989962</v>
      </c>
      <c r="AB118" s="60">
        <v>6.1540470000000002E-3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4.7457549999999955</v>
      </c>
      <c r="AN118" s="95">
        <f t="shared" si="15"/>
        <v>3.3427900000000008</v>
      </c>
      <c r="AO118" s="95">
        <f t="shared" si="16"/>
        <v>1.6449999999945675E-5</v>
      </c>
      <c r="AP118" s="95">
        <f t="shared" si="17"/>
        <v>2.1689999999996434E-4</v>
      </c>
      <c r="AQ118" s="120">
        <f t="shared" si="18"/>
        <v>-4.6270469999999996E-3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44.366947000000003</v>
      </c>
      <c r="G119" s="187">
        <v>48.986556999999998</v>
      </c>
      <c r="H119" s="187">
        <v>0.99878482999999996</v>
      </c>
      <c r="I119" s="62">
        <v>0.99915312000000001</v>
      </c>
      <c r="J119" s="62">
        <v>6.0211830000000003E-3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50.205041999999999</v>
      </c>
      <c r="Y119" s="187">
        <v>53.011302000000001</v>
      </c>
      <c r="Z119" s="187">
        <v>0.99881861000000005</v>
      </c>
      <c r="AA119" s="62">
        <v>0.99941530000000001</v>
      </c>
      <c r="AB119" s="62">
        <v>3.1409507999999998E-3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5.8380949999999956</v>
      </c>
      <c r="AN119" s="121">
        <f t="shared" si="15"/>
        <v>4.0247450000000029</v>
      </c>
      <c r="AO119" s="121">
        <f t="shared" si="16"/>
        <v>3.378000000009429E-5</v>
      </c>
      <c r="AP119" s="121">
        <f t="shared" si="17"/>
        <v>2.6218000000000075E-4</v>
      </c>
      <c r="AQ119" s="87">
        <f t="shared" si="18"/>
        <v>-2.8802322000000004E-3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45.053027999999998</v>
      </c>
      <c r="G120" s="187">
        <v>49.537840000000003</v>
      </c>
      <c r="H120" s="187">
        <v>0.99897833000000003</v>
      </c>
      <c r="I120" s="62">
        <v>0.99924460000000004</v>
      </c>
      <c r="J120" s="62">
        <v>4.9577323E-3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51.980094999999999</v>
      </c>
      <c r="Y120" s="187">
        <v>54.597577000000001</v>
      </c>
      <c r="Z120" s="187">
        <v>0.99902365000000004</v>
      </c>
      <c r="AA120" s="62">
        <v>0.99956917000000001</v>
      </c>
      <c r="AB120" s="62">
        <v>2.1409250000000001E-3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6.927067000000001</v>
      </c>
      <c r="AN120" s="121">
        <f t="shared" si="15"/>
        <v>5.0597369999999984</v>
      </c>
      <c r="AO120" s="121">
        <f t="shared" si="16"/>
        <v>4.5320000000015348E-5</v>
      </c>
      <c r="AP120" s="121">
        <f t="shared" si="17"/>
        <v>3.2456999999996849E-4</v>
      </c>
      <c r="AQ120" s="87">
        <f t="shared" si="18"/>
        <v>-2.8168072999999998E-3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45.986482000000002</v>
      </c>
      <c r="G121" s="187">
        <v>50.368259999999999</v>
      </c>
      <c r="H121" s="187">
        <v>0.99913960000000002</v>
      </c>
      <c r="I121" s="62">
        <v>0.99936035000000001</v>
      </c>
      <c r="J121" s="62">
        <v>4.1366950000000001E-3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53.876179999999998</v>
      </c>
      <c r="Y121" s="187">
        <v>56.283181999999996</v>
      </c>
      <c r="Z121" s="187">
        <v>0.99919725999999998</v>
      </c>
      <c r="AA121" s="62">
        <v>0.99971292</v>
      </c>
      <c r="AB121" s="62">
        <v>1.2261048000000001E-3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7.8896979999999957</v>
      </c>
      <c r="AN121" s="121">
        <f t="shared" si="15"/>
        <v>5.9149219999999971</v>
      </c>
      <c r="AO121" s="121">
        <f t="shared" si="16"/>
        <v>5.765999999995941E-5</v>
      </c>
      <c r="AP121" s="121">
        <f t="shared" si="17"/>
        <v>3.525699999999965E-4</v>
      </c>
      <c r="AQ121" s="87">
        <f t="shared" si="18"/>
        <v>-2.9105902000000003E-3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41.695171999999999</v>
      </c>
      <c r="G123" s="96">
        <v>46.184762999999997</v>
      </c>
      <c r="H123" s="96">
        <v>0.99822416999999997</v>
      </c>
      <c r="I123" s="60">
        <v>0.99876889000000002</v>
      </c>
      <c r="J123" s="60">
        <v>9.3131450000000001E-3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45.711522000000002</v>
      </c>
      <c r="Y123" s="96">
        <v>49.248300999999998</v>
      </c>
      <c r="Z123" s="96">
        <v>0.99823295000000001</v>
      </c>
      <c r="AA123" s="60">
        <v>0.99900096000000005</v>
      </c>
      <c r="AB123" s="60">
        <v>5.155593E-3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4.0163500000000028</v>
      </c>
      <c r="AN123" s="95">
        <f t="shared" si="15"/>
        <v>3.0635380000000012</v>
      </c>
      <c r="AO123" s="95">
        <f t="shared" si="16"/>
        <v>8.7800000000415324E-6</v>
      </c>
      <c r="AP123" s="95">
        <f t="shared" si="17"/>
        <v>2.3207000000002864E-4</v>
      </c>
      <c r="AQ123" s="120">
        <f t="shared" si="18"/>
        <v>-4.1575520000000001E-3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44.243687000000001</v>
      </c>
      <c r="G124" s="187">
        <v>48.749129000000003</v>
      </c>
      <c r="H124" s="187">
        <v>0.99882236999999996</v>
      </c>
      <c r="I124" s="62">
        <v>0.99919382000000001</v>
      </c>
      <c r="J124" s="62">
        <v>5.2147570000000004E-3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49.511876000000001</v>
      </c>
      <c r="Y124" s="187">
        <v>52.520094</v>
      </c>
      <c r="Z124" s="187">
        <v>0.99886121000000005</v>
      </c>
      <c r="AA124" s="62">
        <v>0.99946137000000002</v>
      </c>
      <c r="AB124" s="62">
        <v>2.4074956000000002E-3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5.2681889999999996</v>
      </c>
      <c r="AN124" s="121">
        <f t="shared" si="15"/>
        <v>3.7709649999999968</v>
      </c>
      <c r="AO124" s="121">
        <f t="shared" si="16"/>
        <v>3.8840000000095465E-5</v>
      </c>
      <c r="AP124" s="121">
        <f t="shared" si="17"/>
        <v>2.6755000000000528E-4</v>
      </c>
      <c r="AQ124" s="87">
        <f t="shared" si="18"/>
        <v>-2.8072614000000003E-3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45.047344000000002</v>
      </c>
      <c r="G125" s="187">
        <v>49.504415000000002</v>
      </c>
      <c r="H125" s="187">
        <v>0.99902424999999995</v>
      </c>
      <c r="I125" s="62">
        <v>0.99928956000000002</v>
      </c>
      <c r="J125" s="62">
        <v>4.2429254E-3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51.447606999999998</v>
      </c>
      <c r="Y125" s="187">
        <v>54.223627999999998</v>
      </c>
      <c r="Z125" s="187">
        <v>0.99905999000000001</v>
      </c>
      <c r="AA125" s="62">
        <v>0.99961381999999999</v>
      </c>
      <c r="AB125" s="62">
        <v>1.6351116000000001E-3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6.4002629999999954</v>
      </c>
      <c r="AN125" s="121">
        <f t="shared" si="15"/>
        <v>4.7192129999999963</v>
      </c>
      <c r="AO125" s="121">
        <f t="shared" si="16"/>
        <v>3.5740000000061833E-5</v>
      </c>
      <c r="AP125" s="121">
        <f t="shared" si="17"/>
        <v>3.2425999999996513E-4</v>
      </c>
      <c r="AQ125" s="87">
        <f t="shared" si="18"/>
        <v>-2.6078137999999999E-3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46.249558999999998</v>
      </c>
      <c r="G126" s="187">
        <v>50.625270999999998</v>
      </c>
      <c r="H126" s="187">
        <v>0.99916996000000002</v>
      </c>
      <c r="I126" s="62">
        <v>0.99941148999999996</v>
      </c>
      <c r="J126" s="62">
        <v>3.4594722E-3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53.659739999999999</v>
      </c>
      <c r="Y126" s="187">
        <v>56.076000999999998</v>
      </c>
      <c r="Z126" s="187">
        <v>0.99922350999999998</v>
      </c>
      <c r="AA126" s="62">
        <v>0.99973871000000003</v>
      </c>
      <c r="AB126" s="62">
        <v>9.8156879999999999E-4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7.4101810000000015</v>
      </c>
      <c r="AN126" s="121">
        <f t="shared" si="15"/>
        <v>5.4507300000000001</v>
      </c>
      <c r="AO126" s="121">
        <f t="shared" si="16"/>
        <v>5.3549999999957798E-5</v>
      </c>
      <c r="AP126" s="121">
        <f t="shared" si="17"/>
        <v>3.2722000000007245E-4</v>
      </c>
      <c r="AQ126" s="87">
        <f t="shared" si="18"/>
        <v>-2.4779034000000002E-3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42.082431999999997</v>
      </c>
      <c r="G128" s="96">
        <v>46.433860000000003</v>
      </c>
      <c r="H128" s="96">
        <v>0.99829639999999997</v>
      </c>
      <c r="I128" s="60">
        <v>0.99877364999999996</v>
      </c>
      <c r="J128" s="60">
        <v>9.0870880000000001E-3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45.826065999999997</v>
      </c>
      <c r="Y128" s="96">
        <v>49.409565000000001</v>
      </c>
      <c r="Z128" s="96">
        <v>0.99831787000000005</v>
      </c>
      <c r="AA128" s="60">
        <v>0.99901364999999998</v>
      </c>
      <c r="AB128" s="60">
        <v>5.4211305000000003E-3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3.7436340000000001</v>
      </c>
      <c r="AN128" s="95">
        <f t="shared" si="15"/>
        <v>2.9757049999999978</v>
      </c>
      <c r="AO128" s="95">
        <f t="shared" si="16"/>
        <v>2.1470000000078926E-5</v>
      </c>
      <c r="AP128" s="95">
        <f t="shared" si="17"/>
        <v>2.4000000000001798E-4</v>
      </c>
      <c r="AQ128" s="120">
        <f t="shared" si="18"/>
        <v>-3.6659574999999998E-3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44.644964999999999</v>
      </c>
      <c r="G129" s="187">
        <v>48.993150999999997</v>
      </c>
      <c r="H129" s="187">
        <v>0.99888816000000002</v>
      </c>
      <c r="I129" s="62">
        <v>0.99921528000000004</v>
      </c>
      <c r="J129" s="62">
        <v>4.9574635999999998E-3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49.438496000000001</v>
      </c>
      <c r="Y129" s="187">
        <v>52.451143000000002</v>
      </c>
      <c r="Z129" s="187">
        <v>0.99891943999999999</v>
      </c>
      <c r="AA129" s="62">
        <v>0.99945267000000004</v>
      </c>
      <c r="AB129" s="62">
        <v>2.5834052000000001E-3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4.7935310000000015</v>
      </c>
      <c r="AN129" s="121">
        <f t="shared" si="15"/>
        <v>3.4579920000000044</v>
      </c>
      <c r="AO129" s="121">
        <f t="shared" si="16"/>
        <v>3.127999999996689E-5</v>
      </c>
      <c r="AP129" s="121">
        <f t="shared" si="17"/>
        <v>2.3739000000000399E-4</v>
      </c>
      <c r="AQ129" s="87">
        <f t="shared" si="18"/>
        <v>-2.3740583999999998E-3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45.509675000000001</v>
      </c>
      <c r="G130" s="187">
        <v>49.889386999999999</v>
      </c>
      <c r="H130" s="187">
        <v>0.99907581999999995</v>
      </c>
      <c r="I130" s="62">
        <v>0.99932942000000002</v>
      </c>
      <c r="J130" s="62">
        <v>3.9443129999999996E-3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51.526530999999999</v>
      </c>
      <c r="Y130" s="187">
        <v>54.276789000000001</v>
      </c>
      <c r="Z130" s="187">
        <v>0.99910834000000004</v>
      </c>
      <c r="AA130" s="62">
        <v>0.99961390000000006</v>
      </c>
      <c r="AB130" s="62">
        <v>1.7262848999999999E-3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6.0168559999999971</v>
      </c>
      <c r="AN130" s="121">
        <f t="shared" si="15"/>
        <v>4.3874020000000016</v>
      </c>
      <c r="AO130" s="121">
        <f t="shared" si="16"/>
        <v>3.2520000000091365E-5</v>
      </c>
      <c r="AP130" s="121">
        <f t="shared" si="17"/>
        <v>2.8448000000003137E-4</v>
      </c>
      <c r="AQ130" s="87">
        <f t="shared" si="18"/>
        <v>-2.2180281E-3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46.77122</v>
      </c>
      <c r="G131" s="187">
        <v>51.115242000000002</v>
      </c>
      <c r="H131" s="187">
        <v>0.99921877000000003</v>
      </c>
      <c r="I131" s="62">
        <v>0.99945720999999998</v>
      </c>
      <c r="J131" s="62">
        <v>3.1584129000000001E-3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53.870244999999997</v>
      </c>
      <c r="Y131" s="187">
        <v>56.289178999999997</v>
      </c>
      <c r="Z131" s="187">
        <v>0.99927213999999998</v>
      </c>
      <c r="AA131" s="62">
        <v>0.99974715000000003</v>
      </c>
      <c r="AB131" s="62">
        <v>9.9606520000000004E-4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7.0990249999999975</v>
      </c>
      <c r="AN131" s="121">
        <f t="shared" si="15"/>
        <v>5.1739369999999951</v>
      </c>
      <c r="AO131" s="121">
        <f t="shared" si="16"/>
        <v>5.336999999994152E-5</v>
      </c>
      <c r="AP131" s="121">
        <f t="shared" si="17"/>
        <v>2.8994000000004405E-4</v>
      </c>
      <c r="AQ131" s="87">
        <f t="shared" si="18"/>
        <v>-2.1623477E-3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42.823086000000004</v>
      </c>
      <c r="G133" s="96">
        <v>46.935107000000002</v>
      </c>
      <c r="H133" s="96">
        <v>0.99788178999999999</v>
      </c>
      <c r="I133" s="60">
        <v>0.99849308000000003</v>
      </c>
      <c r="J133" s="60">
        <v>9.502758E-3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46.038615</v>
      </c>
      <c r="Y133" s="96">
        <v>49.341672000000003</v>
      </c>
      <c r="Z133" s="96">
        <v>0.99790983</v>
      </c>
      <c r="AA133" s="60">
        <v>0.99869708000000001</v>
      </c>
      <c r="AB133" s="60">
        <v>6.9878960000000004E-3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3.2155289999999965</v>
      </c>
      <c r="AN133" s="95">
        <f t="shared" si="15"/>
        <v>2.4065650000000005</v>
      </c>
      <c r="AO133" s="95">
        <f t="shared" si="16"/>
        <v>2.8040000000006948E-5</v>
      </c>
      <c r="AP133" s="95">
        <f t="shared" si="17"/>
        <v>2.0399999999998197E-4</v>
      </c>
      <c r="AQ133" s="120">
        <f t="shared" si="18"/>
        <v>-2.5148619999999997E-3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45.583139000000003</v>
      </c>
      <c r="G134" s="187">
        <v>49.643614999999997</v>
      </c>
      <c r="H134" s="187">
        <v>0.99856182000000004</v>
      </c>
      <c r="I134" s="62">
        <v>0.99911645000000004</v>
      </c>
      <c r="J134" s="62">
        <v>5.3535034E-3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49.481479</v>
      </c>
      <c r="Y134" s="187">
        <v>52.258296999999999</v>
      </c>
      <c r="Z134" s="187">
        <v>0.99860857999999997</v>
      </c>
      <c r="AA134" s="62">
        <v>0.99929776999999997</v>
      </c>
      <c r="AB134" s="62">
        <v>3.8440105999999999E-3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3.8983399999999975</v>
      </c>
      <c r="AN134" s="121">
        <f t="shared" si="15"/>
        <v>2.6146820000000019</v>
      </c>
      <c r="AO134" s="121">
        <f t="shared" si="16"/>
        <v>4.6759999999923529E-5</v>
      </c>
      <c r="AP134" s="121">
        <f t="shared" si="17"/>
        <v>1.8131999999992932E-4</v>
      </c>
      <c r="AQ134" s="87">
        <f t="shared" si="18"/>
        <v>-1.5094928000000001E-3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46.561836</v>
      </c>
      <c r="G135" s="187">
        <v>50.760702999999999</v>
      </c>
      <c r="H135" s="187">
        <v>0.99884381</v>
      </c>
      <c r="I135" s="62">
        <v>0.99928994999999998</v>
      </c>
      <c r="J135" s="62">
        <v>3.9466596000000001E-3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51.708444</v>
      </c>
      <c r="Y135" s="187">
        <v>54.183202999999999</v>
      </c>
      <c r="Z135" s="187">
        <v>0.99890405999999998</v>
      </c>
      <c r="AA135" s="62">
        <v>0.99951464000000001</v>
      </c>
      <c r="AB135" s="62">
        <v>2.437463E-3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5.1466080000000005</v>
      </c>
      <c r="AN135" s="121">
        <f t="shared" si="15"/>
        <v>3.4224999999999994</v>
      </c>
      <c r="AO135" s="121">
        <f t="shared" si="16"/>
        <v>6.0249999999983928E-5</v>
      </c>
      <c r="AP135" s="121">
        <f t="shared" si="17"/>
        <v>2.2469000000002737E-4</v>
      </c>
      <c r="AQ135" s="87">
        <f t="shared" si="18"/>
        <v>-1.5091966000000002E-3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47.594762000000003</v>
      </c>
      <c r="G136" s="187">
        <v>51.947096999999999</v>
      </c>
      <c r="H136" s="187">
        <v>0.99907595000000005</v>
      </c>
      <c r="I136" s="62">
        <v>0.99946731</v>
      </c>
      <c r="J136" s="62">
        <v>3.0058525E-3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53.661217000000001</v>
      </c>
      <c r="Y136" s="187">
        <v>55.960324999999997</v>
      </c>
      <c r="Z136" s="187">
        <v>0.99913498000000001</v>
      </c>
      <c r="AA136" s="62">
        <v>0.99969187000000004</v>
      </c>
      <c r="AB136" s="62">
        <v>1.3880295E-3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6.0664549999999977</v>
      </c>
      <c r="AN136" s="121">
        <f t="shared" si="15"/>
        <v>4.013227999999998</v>
      </c>
      <c r="AO136" s="121">
        <f t="shared" si="16"/>
        <v>5.9029999999959948E-5</v>
      </c>
      <c r="AP136" s="121">
        <f t="shared" si="17"/>
        <v>2.2456000000004028E-4</v>
      </c>
      <c r="AQ136" s="87">
        <f t="shared" si="18"/>
        <v>-1.617823E-3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>
        <v>43.473388</v>
      </c>
      <c r="G138" s="96">
        <v>47.412809000000003</v>
      </c>
      <c r="H138" s="96">
        <v>0.99788339000000004</v>
      </c>
      <c r="I138" s="60">
        <v>0.99853784999999995</v>
      </c>
      <c r="J138" s="60">
        <v>9.2575799999999996E-3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>
        <v>46.081541999999999</v>
      </c>
      <c r="Y138" s="96">
        <v>49.412458999999998</v>
      </c>
      <c r="Z138" s="96">
        <v>0.99792172000000001</v>
      </c>
      <c r="AA138" s="60">
        <v>0.99871244000000003</v>
      </c>
      <c r="AB138" s="60">
        <v>7.3034507000000002E-3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>
        <f t="shared" si="14"/>
        <v>2.608153999999999</v>
      </c>
      <c r="AN138" s="95">
        <f t="shared" si="15"/>
        <v>1.9996499999999955</v>
      </c>
      <c r="AO138" s="95">
        <f t="shared" si="16"/>
        <v>3.8329999999975328E-5</v>
      </c>
      <c r="AP138" s="95">
        <f t="shared" si="17"/>
        <v>1.7459000000008551E-4</v>
      </c>
      <c r="AQ138" s="120">
        <f t="shared" si="18"/>
        <v>-1.9541292999999994E-3</v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>
        <v>46.111730999999999</v>
      </c>
      <c r="G139" s="187">
        <v>50.023854999999998</v>
      </c>
      <c r="H139" s="187">
        <v>0.99857695000000002</v>
      </c>
      <c r="I139" s="62">
        <v>0.99912566999999997</v>
      </c>
      <c r="J139" s="62">
        <v>5.4257675000000003E-3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>
        <v>49.492800000000003</v>
      </c>
      <c r="Y139" s="187">
        <v>52.255158999999999</v>
      </c>
      <c r="Z139" s="187">
        <v>0.99862397000000003</v>
      </c>
      <c r="AA139" s="62">
        <v>0.99928284999999994</v>
      </c>
      <c r="AB139" s="62">
        <v>4.1586625999999998E-3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3.3810690000000037</v>
      </c>
      <c r="AN139" s="121">
        <f t="shared" si="15"/>
        <v>2.2313040000000015</v>
      </c>
      <c r="AO139" s="121">
        <f t="shared" si="16"/>
        <v>4.7020000000008721E-5</v>
      </c>
      <c r="AP139" s="121">
        <f t="shared" si="17"/>
        <v>1.57179999999979E-4</v>
      </c>
      <c r="AQ139" s="87">
        <f t="shared" si="18"/>
        <v>-1.2671049000000005E-3</v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>
        <v>47.137428</v>
      </c>
      <c r="G140" s="187">
        <v>51.186846000000003</v>
      </c>
      <c r="H140" s="187">
        <v>0.99885429999999997</v>
      </c>
      <c r="I140" s="62">
        <v>0.99931464000000003</v>
      </c>
      <c r="J140" s="62">
        <v>3.9516910000000002E-3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>
        <v>51.675263000000001</v>
      </c>
      <c r="Y140" s="187">
        <v>54.113397999999997</v>
      </c>
      <c r="Z140" s="187">
        <v>0.99890889000000005</v>
      </c>
      <c r="AA140" s="62">
        <v>0.99951115999999995</v>
      </c>
      <c r="AB140" s="62">
        <v>2.7151089999999998E-3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4.5378350000000012</v>
      </c>
      <c r="AN140" s="121">
        <f t="shared" si="15"/>
        <v>2.9265519999999938</v>
      </c>
      <c r="AO140" s="121">
        <f t="shared" si="16"/>
        <v>5.4590000000076522E-5</v>
      </c>
      <c r="AP140" s="121">
        <f t="shared" si="17"/>
        <v>1.9651999999992231E-4</v>
      </c>
      <c r="AQ140" s="87">
        <f t="shared" si="18"/>
        <v>-1.2365820000000004E-3</v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>
        <v>48.298220000000001</v>
      </c>
      <c r="G141" s="187">
        <v>52.524039000000002</v>
      </c>
      <c r="H141" s="187">
        <v>0.99909462000000004</v>
      </c>
      <c r="I141" s="62">
        <v>0.99951011999999995</v>
      </c>
      <c r="J141" s="62">
        <v>2.8642680000000001E-3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>
        <v>53.717764000000003</v>
      </c>
      <c r="Y141" s="187">
        <v>55.979052000000003</v>
      </c>
      <c r="Z141" s="187">
        <v>0.99914663999999997</v>
      </c>
      <c r="AA141" s="62">
        <v>0.99969686000000002</v>
      </c>
      <c r="AB141" s="62">
        <v>1.5369798E-3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5.4195440000000019</v>
      </c>
      <c r="AN141" s="121">
        <f t="shared" si="15"/>
        <v>3.455013000000001</v>
      </c>
      <c r="AO141" s="121">
        <f t="shared" si="16"/>
        <v>5.2019999999930455E-5</v>
      </c>
      <c r="AP141" s="121">
        <f t="shared" si="17"/>
        <v>1.8674000000007407E-4</v>
      </c>
      <c r="AQ141" s="87">
        <f t="shared" si="18"/>
        <v>-1.3272882000000001E-3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>
        <v>40.845967000000002</v>
      </c>
      <c r="G143" s="96">
        <v>44.783880000000003</v>
      </c>
      <c r="H143" s="96">
        <v>0.99759416999999995</v>
      </c>
      <c r="I143" s="60">
        <v>0.99721526000000005</v>
      </c>
      <c r="J143" s="60">
        <v>1.0140277E-2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>
        <v>41.327460000000002</v>
      </c>
      <c r="Y143" s="96">
        <v>45.633487000000002</v>
      </c>
      <c r="Z143" s="96">
        <v>0.99762507</v>
      </c>
      <c r="AA143" s="60">
        <v>0.99723381</v>
      </c>
      <c r="AB143" s="60">
        <v>9.1322E-3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>
        <f t="shared" si="14"/>
        <v>0.48149300000000039</v>
      </c>
      <c r="AN143" s="95">
        <f t="shared" si="15"/>
        <v>0.84960699999999889</v>
      </c>
      <c r="AO143" s="95">
        <f t="shared" si="16"/>
        <v>3.0900000000055883E-5</v>
      </c>
      <c r="AP143" s="95">
        <f t="shared" si="17"/>
        <v>1.854999999995055E-5</v>
      </c>
      <c r="AQ143" s="120">
        <f t="shared" si="18"/>
        <v>-1.0080769999999996E-3</v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>
        <v>46.606915999999998</v>
      </c>
      <c r="G144" s="187">
        <v>50.257969000000003</v>
      </c>
      <c r="H144" s="187">
        <v>0.99852211999999996</v>
      </c>
      <c r="I144" s="62">
        <v>0.99912571999999999</v>
      </c>
      <c r="J144" s="62">
        <v>6.1013830000000002E-3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>
        <v>48.729908000000002</v>
      </c>
      <c r="Y144" s="187">
        <v>51.768403999999997</v>
      </c>
      <c r="Z144" s="187">
        <v>0.99855815000000003</v>
      </c>
      <c r="AA144" s="62">
        <v>0.99921857999999997</v>
      </c>
      <c r="AB144" s="62">
        <v>5.1546659999999996E-3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2.1229920000000035</v>
      </c>
      <c r="AN144" s="121">
        <f t="shared" si="15"/>
        <v>1.510434999999994</v>
      </c>
      <c r="AO144" s="121">
        <f t="shared" si="16"/>
        <v>3.6030000000075724E-5</v>
      </c>
      <c r="AP144" s="121">
        <f t="shared" si="17"/>
        <v>9.2859999999972409E-5</v>
      </c>
      <c r="AQ144" s="87">
        <f t="shared" si="18"/>
        <v>-9.4671700000000057E-4</v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>
        <v>48.017060999999998</v>
      </c>
      <c r="G145" s="187">
        <v>51.749054999999998</v>
      </c>
      <c r="H145" s="187">
        <v>0.99881297000000002</v>
      </c>
      <c r="I145" s="62">
        <v>0.99933004999999997</v>
      </c>
      <c r="J145" s="62">
        <v>4.4263293999999998E-3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>
        <v>51.067943</v>
      </c>
      <c r="Y145" s="187">
        <v>53.687491000000001</v>
      </c>
      <c r="Z145" s="187">
        <v>0.99885699999999999</v>
      </c>
      <c r="AA145" s="62">
        <v>0.99944527999999999</v>
      </c>
      <c r="AB145" s="62">
        <v>3.5392763000000002E-3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3.0508820000000014</v>
      </c>
      <c r="AN145" s="121">
        <f t="shared" si="15"/>
        <v>1.9384360000000029</v>
      </c>
      <c r="AO145" s="121">
        <f t="shared" si="16"/>
        <v>4.4029999999972702E-5</v>
      </c>
      <c r="AP145" s="121">
        <f t="shared" si="17"/>
        <v>1.152300000000217E-4</v>
      </c>
      <c r="AQ145" s="87">
        <f t="shared" si="18"/>
        <v>-8.8705309999999966E-4</v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>
        <v>49.160539999999997</v>
      </c>
      <c r="G146" s="187">
        <v>52.970039999999997</v>
      </c>
      <c r="H146" s="187">
        <v>0.99907263000000002</v>
      </c>
      <c r="I146" s="62">
        <v>0.99952386000000004</v>
      </c>
      <c r="J146" s="62">
        <v>2.7954867E-3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>
        <v>53.182732999999999</v>
      </c>
      <c r="Y146" s="187">
        <v>55.462333999999998</v>
      </c>
      <c r="Z146" s="187">
        <v>0.99912135999999996</v>
      </c>
      <c r="AA146" s="62">
        <v>0.99964949000000003</v>
      </c>
      <c r="AB146" s="62">
        <v>1.8791439000000001E-3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4.0221930000000015</v>
      </c>
      <c r="AN146" s="121">
        <f t="shared" si="15"/>
        <v>2.4922940000000011</v>
      </c>
      <c r="AO146" s="121">
        <f t="shared" si="16"/>
        <v>4.872999999994132E-5</v>
      </c>
      <c r="AP146" s="121">
        <f t="shared" si="17"/>
        <v>1.256299999999877E-4</v>
      </c>
      <c r="AQ146" s="87">
        <f t="shared" si="18"/>
        <v>-9.1634279999999995E-4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>
        <v>40.882131000000001</v>
      </c>
      <c r="G148" s="96">
        <v>44.989106999999997</v>
      </c>
      <c r="H148" s="96">
        <v>0.99752982999999995</v>
      </c>
      <c r="I148" s="60">
        <v>0.99714977999999999</v>
      </c>
      <c r="J148" s="60">
        <v>9.2420439999999996E-3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>
        <v>40.991186999999996</v>
      </c>
      <c r="Y148" s="96">
        <v>45.365637999999997</v>
      </c>
      <c r="Z148" s="96">
        <v>0.99755324000000001</v>
      </c>
      <c r="AA148" s="60">
        <v>0.99706819999999996</v>
      </c>
      <c r="AB148" s="60">
        <v>8.7524049999999996E-3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>
        <f t="shared" si="14"/>
        <v>0.10905599999999538</v>
      </c>
      <c r="AN148" s="95">
        <f t="shared" si="15"/>
        <v>0.37653099999999995</v>
      </c>
      <c r="AO148" s="95">
        <f t="shared" si="16"/>
        <v>2.3410000000056996E-5</v>
      </c>
      <c r="AP148" s="95">
        <f t="shared" si="17"/>
        <v>-8.1580000000025521E-5</v>
      </c>
      <c r="AQ148" s="120">
        <f t="shared" si="18"/>
        <v>-4.8963900000000005E-4</v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>
        <v>47.196759999999998</v>
      </c>
      <c r="G149" s="187">
        <v>50.619267000000001</v>
      </c>
      <c r="H149" s="187">
        <v>0.99853316000000003</v>
      </c>
      <c r="I149" s="62">
        <v>0.99919937000000003</v>
      </c>
      <c r="J149" s="62">
        <v>5.52741E-3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>
        <v>48.443545</v>
      </c>
      <c r="Y149" s="187">
        <v>51.581825000000002</v>
      </c>
      <c r="Z149" s="187">
        <v>0.99857087</v>
      </c>
      <c r="AA149" s="62">
        <v>0.99923923999999997</v>
      </c>
      <c r="AB149" s="62">
        <v>4.9145124000000004E-3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1.2467850000000027</v>
      </c>
      <c r="AN149" s="121">
        <f t="shared" si="15"/>
        <v>0.96255800000000136</v>
      </c>
      <c r="AO149" s="121">
        <f t="shared" si="16"/>
        <v>3.7709999999968602E-5</v>
      </c>
      <c r="AP149" s="121">
        <f t="shared" si="17"/>
        <v>3.9869999999941896E-5</v>
      </c>
      <c r="AQ149" s="87">
        <f t="shared" si="18"/>
        <v>-6.1289759999999961E-4</v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>
        <v>48.827103000000001</v>
      </c>
      <c r="G150" s="187">
        <v>52.205812000000002</v>
      </c>
      <c r="H150" s="187">
        <v>0.99883798999999995</v>
      </c>
      <c r="I150" s="62">
        <v>0.99940150000000005</v>
      </c>
      <c r="J150" s="62">
        <v>4.0246644E-3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>
        <v>50.649278000000002</v>
      </c>
      <c r="Y150" s="187">
        <v>53.398446</v>
      </c>
      <c r="Z150" s="187">
        <v>0.99887656999999996</v>
      </c>
      <c r="AA150" s="62">
        <v>0.99946011000000001</v>
      </c>
      <c r="AB150" s="62">
        <v>3.4186427999999998E-3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1.8221750000000014</v>
      </c>
      <c r="AN150" s="121">
        <f t="shared" si="15"/>
        <v>1.1926339999999982</v>
      </c>
      <c r="AO150" s="121">
        <f t="shared" si="16"/>
        <v>3.8580000000010273E-5</v>
      </c>
      <c r="AP150" s="121">
        <f t="shared" si="17"/>
        <v>5.8609999999958973E-5</v>
      </c>
      <c r="AQ150" s="87">
        <f t="shared" si="18"/>
        <v>-6.0602160000000019E-4</v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>
        <v>49.949866999999998</v>
      </c>
      <c r="G151" s="187">
        <v>53.332687</v>
      </c>
      <c r="H151" s="187">
        <v>0.99907738999999995</v>
      </c>
      <c r="I151" s="62">
        <v>0.99957346999999996</v>
      </c>
      <c r="J151" s="62">
        <v>2.3553354999999998E-3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>
        <v>52.447902999999997</v>
      </c>
      <c r="Y151" s="187">
        <v>54.944884000000002</v>
      </c>
      <c r="Z151" s="187">
        <v>0.99912146999999996</v>
      </c>
      <c r="AA151" s="62">
        <v>0.99965422999999998</v>
      </c>
      <c r="AB151" s="62">
        <v>1.7970871E-3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2.498035999999999</v>
      </c>
      <c r="AN151" s="121">
        <f t="shared" si="15"/>
        <v>1.6121970000000019</v>
      </c>
      <c r="AO151" s="121">
        <f t="shared" si="16"/>
        <v>4.4080000000001895E-5</v>
      </c>
      <c r="AP151" s="121">
        <f t="shared" si="17"/>
        <v>8.0760000000013044E-5</v>
      </c>
      <c r="AQ151" s="87">
        <f t="shared" si="18"/>
        <v>-5.5824839999999982E-4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40.762335</v>
      </c>
      <c r="G641" s="135">
        <f t="shared" si="59"/>
        <v>44.434503999999997</v>
      </c>
      <c r="H641" s="135">
        <f t="shared" si="59"/>
        <v>0.99729352000000004</v>
      </c>
      <c r="I641" s="135">
        <f t="shared" si="59"/>
        <v>0.99714977999999999</v>
      </c>
      <c r="J641" s="135">
        <f t="shared" si="59"/>
        <v>6.0232085999999997E-3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40.991186999999996</v>
      </c>
      <c r="Y641" s="135">
        <f t="shared" si="60"/>
        <v>45.365637999999997</v>
      </c>
      <c r="Z641" s="135">
        <f t="shared" si="60"/>
        <v>0.99739990000000001</v>
      </c>
      <c r="AA641" s="135">
        <f t="shared" si="60"/>
        <v>0.99706819999999996</v>
      </c>
      <c r="AB641" s="135">
        <f t="shared" si="60"/>
        <v>4.7107299999999998E-3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44.243687000000001</v>
      </c>
      <c r="G642" s="18">
        <f t="shared" si="59"/>
        <v>48.618549999999999</v>
      </c>
      <c r="H642" s="18">
        <f t="shared" si="59"/>
        <v>0.99840395000000004</v>
      </c>
      <c r="I642" s="18">
        <f t="shared" si="59"/>
        <v>0.99900964999999997</v>
      </c>
      <c r="J642" s="18">
        <f t="shared" si="59"/>
        <v>3.4454976999999999E-3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47.318781999999999</v>
      </c>
      <c r="Y642" s="18">
        <f t="shared" si="60"/>
        <v>50.623716999999999</v>
      </c>
      <c r="Z642" s="18">
        <f t="shared" si="60"/>
        <v>0.99845463999999995</v>
      </c>
      <c r="AA642" s="18">
        <f t="shared" si="60"/>
        <v>0.99914497000000002</v>
      </c>
      <c r="AB642" s="18">
        <f t="shared" si="60"/>
        <v>2.3985247000000002E-3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44.972769</v>
      </c>
      <c r="G643" s="18">
        <f t="shared" si="59"/>
        <v>49.504415000000002</v>
      </c>
      <c r="H643" s="18">
        <f t="shared" si="59"/>
        <v>0.99875278999999995</v>
      </c>
      <c r="I643" s="18">
        <f t="shared" si="59"/>
        <v>0.99921819000000001</v>
      </c>
      <c r="J643" s="18">
        <f t="shared" si="59"/>
        <v>2.1238895000000001E-3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50.060015</v>
      </c>
      <c r="Y643" s="18">
        <f t="shared" si="60"/>
        <v>52.894629000000002</v>
      </c>
      <c r="Z643" s="18">
        <f t="shared" si="60"/>
        <v>0.99879255</v>
      </c>
      <c r="AA643" s="18">
        <f t="shared" si="60"/>
        <v>0.99939180999999999</v>
      </c>
      <c r="AB643" s="18">
        <f t="shared" si="60"/>
        <v>1.6351116000000001E-3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45.886665999999998</v>
      </c>
      <c r="G644" s="18">
        <f t="shared" si="59"/>
        <v>50.299796000000001</v>
      </c>
      <c r="H644" s="18">
        <f t="shared" si="59"/>
        <v>0.99899274999999998</v>
      </c>
      <c r="I644" s="18">
        <f t="shared" si="59"/>
        <v>0.99934805999999998</v>
      </c>
      <c r="J644" s="18">
        <f t="shared" si="59"/>
        <v>1.1673325E-3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52.151507000000002</v>
      </c>
      <c r="Y644" s="18">
        <f t="shared" si="60"/>
        <v>54.833754999999996</v>
      </c>
      <c r="Z644" s="18">
        <f t="shared" si="60"/>
        <v>0.99906620999999995</v>
      </c>
      <c r="AA644" s="18">
        <f t="shared" si="60"/>
        <v>0.99962684000000002</v>
      </c>
      <c r="AB644" s="18">
        <f t="shared" si="60"/>
        <v>9.8156879999999999E-4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46.934429999999999</v>
      </c>
      <c r="G646" s="135">
        <f t="shared" si="61"/>
        <v>50.171560999999997</v>
      </c>
      <c r="H646" s="135">
        <f t="shared" si="61"/>
        <v>0.99838638000000002</v>
      </c>
      <c r="I646" s="135">
        <f t="shared" si="61"/>
        <v>0.99891797000000004</v>
      </c>
      <c r="J646" s="135">
        <f t="shared" si="61"/>
        <v>1.0781094E-2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47.214117000000002</v>
      </c>
      <c r="Y646" s="135">
        <f t="shared" si="62"/>
        <v>50.256148000000003</v>
      </c>
      <c r="Z646" s="135">
        <f t="shared" si="62"/>
        <v>0.99839436000000004</v>
      </c>
      <c r="AA646" s="135">
        <f t="shared" si="62"/>
        <v>0.99903523000000005</v>
      </c>
      <c r="AB646" s="135">
        <f t="shared" si="62"/>
        <v>9.1322E-3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49.584834000000001</v>
      </c>
      <c r="G647" s="18">
        <f t="shared" si="61"/>
        <v>52.474266999999998</v>
      </c>
      <c r="H647" s="18">
        <f t="shared" si="61"/>
        <v>0.99888816000000002</v>
      </c>
      <c r="I647" s="18">
        <f t="shared" si="61"/>
        <v>0.99936298999999995</v>
      </c>
      <c r="J647" s="18">
        <f t="shared" si="61"/>
        <v>6.1013830000000002E-3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50.409461</v>
      </c>
      <c r="Y647" s="18">
        <f t="shared" si="62"/>
        <v>53.126139999999999</v>
      </c>
      <c r="Z647" s="18">
        <f t="shared" si="62"/>
        <v>0.99891943999999999</v>
      </c>
      <c r="AA647" s="18">
        <f t="shared" si="62"/>
        <v>0.99946137000000002</v>
      </c>
      <c r="AB647" s="18">
        <f t="shared" si="62"/>
        <v>5.1546659999999996E-3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51.350802999999999</v>
      </c>
      <c r="G648" s="18">
        <f t="shared" si="61"/>
        <v>54.041997000000002</v>
      </c>
      <c r="H648" s="18">
        <f t="shared" si="61"/>
        <v>0.99907581999999995</v>
      </c>
      <c r="I648" s="18">
        <f t="shared" si="61"/>
        <v>0.99953322</v>
      </c>
      <c r="J648" s="18">
        <f t="shared" si="61"/>
        <v>4.9577323E-3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52.074893000000003</v>
      </c>
      <c r="Y648" s="18">
        <f t="shared" si="62"/>
        <v>54.654297</v>
      </c>
      <c r="Z648" s="18">
        <f t="shared" si="62"/>
        <v>0.99910834000000004</v>
      </c>
      <c r="AA648" s="18">
        <f t="shared" si="62"/>
        <v>0.99961390000000006</v>
      </c>
      <c r="AB648" s="18">
        <f t="shared" si="62"/>
        <v>3.5392763000000002E-3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53.446933000000001</v>
      </c>
      <c r="G649" s="18">
        <f t="shared" si="61"/>
        <v>55.824993999999997</v>
      </c>
      <c r="H649" s="18">
        <f t="shared" si="61"/>
        <v>0.99921877000000003</v>
      </c>
      <c r="I649" s="18">
        <f t="shared" si="61"/>
        <v>0.99969512000000005</v>
      </c>
      <c r="J649" s="18">
        <f t="shared" si="61"/>
        <v>4.1366950000000001E-3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54.128084999999999</v>
      </c>
      <c r="Y649" s="18">
        <f t="shared" si="62"/>
        <v>56.379142999999999</v>
      </c>
      <c r="Z649" s="18">
        <f t="shared" si="62"/>
        <v>0.99927213999999998</v>
      </c>
      <c r="AA649" s="18">
        <f t="shared" si="62"/>
        <v>0.99974715000000003</v>
      </c>
      <c r="AB649" s="18">
        <f t="shared" si="62"/>
        <v>1.8791439000000001E-3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6.1720949999999988</v>
      </c>
      <c r="G651" s="135">
        <f t="shared" si="63"/>
        <v>5.7370570000000001</v>
      </c>
      <c r="H651" s="135">
        <f t="shared" si="63"/>
        <v>1.0928599999999733E-3</v>
      </c>
      <c r="I651" s="135">
        <f t="shared" si="63"/>
        <v>1.7681900000000583E-3</v>
      </c>
      <c r="J651" s="135">
        <f t="shared" si="63"/>
        <v>4.7578854E-3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6.2229300000000052</v>
      </c>
      <c r="Y651" s="135">
        <f t="shared" si="64"/>
        <v>4.8905100000000061</v>
      </c>
      <c r="Z651" s="135">
        <f t="shared" si="64"/>
        <v>9.9446000000003032E-4</v>
      </c>
      <c r="AA651" s="135">
        <f t="shared" si="64"/>
        <v>1.9670300000000918E-3</v>
      </c>
      <c r="AB651" s="135">
        <f t="shared" si="64"/>
        <v>4.4214700000000003E-3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5.3411469999999994</v>
      </c>
      <c r="G652" s="18">
        <f t="shared" si="63"/>
        <v>3.8557169999999985</v>
      </c>
      <c r="H652" s="18">
        <f t="shared" si="63"/>
        <v>4.8420999999998493E-4</v>
      </c>
      <c r="I652" s="18">
        <f t="shared" si="63"/>
        <v>3.5333999999997978E-4</v>
      </c>
      <c r="J652" s="18">
        <f t="shared" si="63"/>
        <v>2.6558853000000003E-3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3.0906790000000015</v>
      </c>
      <c r="Y652" s="18">
        <f t="shared" si="64"/>
        <v>2.5024230000000003</v>
      </c>
      <c r="Z652" s="18">
        <f t="shared" si="64"/>
        <v>4.6480000000004296E-4</v>
      </c>
      <c r="AA652" s="18">
        <f t="shared" si="64"/>
        <v>3.1639999999999446E-4</v>
      </c>
      <c r="AB652" s="18">
        <f t="shared" si="64"/>
        <v>2.7561412999999994E-3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6.3780339999999995</v>
      </c>
      <c r="G653" s="18">
        <f t="shared" si="63"/>
        <v>4.5375820000000004</v>
      </c>
      <c r="H653" s="18">
        <f t="shared" si="63"/>
        <v>3.2303000000000193E-4</v>
      </c>
      <c r="I653" s="18">
        <f t="shared" si="63"/>
        <v>3.1502999999999393E-4</v>
      </c>
      <c r="J653" s="18">
        <f t="shared" si="63"/>
        <v>2.8338427999999999E-3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2.0148780000000031</v>
      </c>
      <c r="Y653" s="18">
        <f t="shared" si="64"/>
        <v>1.7596679999999978</v>
      </c>
      <c r="Z653" s="18">
        <f t="shared" si="64"/>
        <v>3.1579000000003798E-4</v>
      </c>
      <c r="AA653" s="18">
        <f t="shared" si="64"/>
        <v>2.2209000000006363E-4</v>
      </c>
      <c r="AB653" s="18">
        <f t="shared" si="64"/>
        <v>1.9041647000000001E-3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7.5602670000000032</v>
      </c>
      <c r="G654" s="18">
        <f t="shared" si="63"/>
        <v>5.5251979999999961</v>
      </c>
      <c r="H654" s="18">
        <f t="shared" si="63"/>
        <v>2.2602000000004896E-4</v>
      </c>
      <c r="I654" s="18">
        <f t="shared" si="63"/>
        <v>3.4706000000006565E-4</v>
      </c>
      <c r="J654" s="18">
        <f t="shared" si="63"/>
        <v>2.9693625000000003E-3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1.9765779999999964</v>
      </c>
      <c r="Y654" s="18">
        <f t="shared" si="64"/>
        <v>1.5453880000000026</v>
      </c>
      <c r="Z654" s="18">
        <f t="shared" si="64"/>
        <v>2.0593000000002082E-4</v>
      </c>
      <c r="AA654" s="18">
        <f t="shared" si="64"/>
        <v>1.2031000000001235E-4</v>
      </c>
      <c r="AB654" s="18">
        <f t="shared" si="64"/>
        <v>8.975751000000001E-4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T388:T392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topLeftCell="O1" workbookViewId="0">
      <selection activeCell="X33" sqref="X33:AC152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9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breakfast</v>
      </c>
      <c r="U2" s="289" t="str">
        <f>CONCATENATE("Summary [ ",'Summary (auto)'!$C$4," ]")</f>
        <v>Summary [ 18-bit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breakfast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29751.368000000002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34.749182266666672</v>
      </c>
      <c r="G5" s="30">
        <f t="shared" si="0"/>
        <v>38.896995266666664</v>
      </c>
      <c r="H5" s="30">
        <f t="shared" si="0"/>
        <v>0.98575294599999996</v>
      </c>
      <c r="I5" s="90">
        <f t="shared" si="0"/>
        <v>0.99025311599999999</v>
      </c>
      <c r="J5" s="90">
        <f t="shared" si="0"/>
        <v>2.3186905733333332E-2</v>
      </c>
      <c r="K5" s="55"/>
      <c r="L5" s="55"/>
      <c r="M5" s="55"/>
      <c r="N5" s="26"/>
      <c r="O5" s="56"/>
      <c r="P5" s="130">
        <f t="shared" ref="P5:Q8" si="1">P16</f>
        <v>27.670999999999999</v>
      </c>
      <c r="Q5" s="151">
        <f t="shared" si="1"/>
        <v>10.577999999999999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29711.103999999999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36.564946999999997</v>
      </c>
      <c r="Y5" s="30">
        <f t="shared" si="2"/>
        <v>41.123993266666666</v>
      </c>
      <c r="Z5" s="30">
        <f t="shared" si="2"/>
        <v>0.98635166799999985</v>
      </c>
      <c r="AA5" s="90">
        <f t="shared" si="2"/>
        <v>0.99332946733333338</v>
      </c>
      <c r="AB5" s="90">
        <f t="shared" si="2"/>
        <v>1.5358108799999999E-2</v>
      </c>
      <c r="AC5" s="55"/>
      <c r="AD5" s="55"/>
      <c r="AE5" s="55"/>
      <c r="AF5" s="26"/>
      <c r="AG5" s="238"/>
      <c r="AH5" s="130">
        <f t="shared" ref="AH5:AI8" si="3">AH16</f>
        <v>26.5</v>
      </c>
      <c r="AI5" s="151">
        <f t="shared" si="3"/>
        <v>11.015000000000001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-0.29577185817340901</v>
      </c>
      <c r="AN5" s="240">
        <f>bdrate($E5:$E8,G5:G8,$W5:$W8,Y5:Y8)</f>
        <v>-0.34955291026725466</v>
      </c>
      <c r="AO5" s="240">
        <f>bdrate($E5:$E8,H5:H8,$W5:$W8,Z5:Z8)</f>
        <v>-5.3822869759176162E-2</v>
      </c>
      <c r="AP5" s="240">
        <f>bdrate($E5:$E8,I5:I8,$W5:$W8,AA5:AA8)</f>
        <v>-0.5299454869129312</v>
      </c>
      <c r="AQ5" s="241">
        <f>bdrateInverted($E5:$E8,J5:J8,$W5:$W8,AB5:AB8)</f>
        <v>-0.33023173675412487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39615.536</v>
      </c>
      <c r="F6" s="90">
        <f t="shared" si="0"/>
        <v>37.375619733333338</v>
      </c>
      <c r="G6" s="90">
        <f t="shared" si="0"/>
        <v>41.334714466666675</v>
      </c>
      <c r="H6" s="90">
        <f t="shared" si="0"/>
        <v>0.99170901333333339</v>
      </c>
      <c r="I6" s="90">
        <f t="shared" si="0"/>
        <v>0.99195924199999985</v>
      </c>
      <c r="J6" s="90">
        <f t="shared" si="0"/>
        <v>1.4264820533333333E-2</v>
      </c>
      <c r="K6" s="56"/>
      <c r="L6" s="56"/>
      <c r="M6" s="56"/>
      <c r="N6" s="28"/>
      <c r="O6" s="56"/>
      <c r="P6" s="130">
        <f t="shared" si="1"/>
        <v>27.843</v>
      </c>
      <c r="Q6" s="130">
        <f t="shared" si="1"/>
        <v>10.609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39556.479999999996</v>
      </c>
      <c r="X6" s="90">
        <f t="shared" si="2"/>
        <v>39.874597466666678</v>
      </c>
      <c r="Y6" s="90">
        <f t="shared" si="2"/>
        <v>43.845234933333337</v>
      </c>
      <c r="Z6" s="90">
        <f t="shared" si="2"/>
        <v>0.99224224933333338</v>
      </c>
      <c r="AA6" s="90">
        <f t="shared" si="2"/>
        <v>0.99541585333333349</v>
      </c>
      <c r="AB6" s="90">
        <f t="shared" si="2"/>
        <v>7.8303895400000014E-3</v>
      </c>
      <c r="AC6" s="56"/>
      <c r="AD6" s="56"/>
      <c r="AE6" s="56"/>
      <c r="AF6" s="28"/>
      <c r="AG6" s="238"/>
      <c r="AH6" s="130">
        <f t="shared" si="3"/>
        <v>26.484000000000002</v>
      </c>
      <c r="AI6" s="130">
        <f t="shared" si="3"/>
        <v>11.077999999999999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53677.455999999998</v>
      </c>
      <c r="F7" s="90">
        <f t="shared" si="0"/>
        <v>38.600735666666658</v>
      </c>
      <c r="G7" s="90">
        <f t="shared" si="0"/>
        <v>42.532670000000003</v>
      </c>
      <c r="H7" s="90">
        <f t="shared" si="0"/>
        <v>0.99345479600000008</v>
      </c>
      <c r="I7" s="90">
        <f t="shared" si="0"/>
        <v>0.99302144466666675</v>
      </c>
      <c r="J7" s="90">
        <f t="shared" si="0"/>
        <v>1.1909770366666666E-2</v>
      </c>
      <c r="K7" s="56"/>
      <c r="L7" s="56"/>
      <c r="M7" s="56"/>
      <c r="N7" s="28"/>
      <c r="O7" s="56"/>
      <c r="P7" s="130">
        <f t="shared" si="1"/>
        <v>27.655999999999999</v>
      </c>
      <c r="Q7" s="130">
        <f t="shared" si="1"/>
        <v>10.795999999999999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53586.263999999996</v>
      </c>
      <c r="X7" s="90">
        <f t="shared" si="2"/>
        <v>41.624954600000002</v>
      </c>
      <c r="Y7" s="90">
        <f t="shared" si="2"/>
        <v>45.26355246666666</v>
      </c>
      <c r="Z7" s="90">
        <f t="shared" si="2"/>
        <v>0.9939756793333332</v>
      </c>
      <c r="AA7" s="90">
        <f t="shared" si="2"/>
        <v>0.9965368619999998</v>
      </c>
      <c r="AB7" s="90">
        <f t="shared" si="2"/>
        <v>5.5947786666666671E-3</v>
      </c>
      <c r="AC7" s="56"/>
      <c r="AD7" s="56"/>
      <c r="AE7" s="56"/>
      <c r="AF7" s="28"/>
      <c r="AG7" s="238"/>
      <c r="AH7" s="130">
        <f t="shared" si="3"/>
        <v>34.14</v>
      </c>
      <c r="AI7" s="130">
        <f t="shared" si="3"/>
        <v>10.406000000000001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75127.895999999993</v>
      </c>
      <c r="F8" s="90">
        <f t="shared" si="0"/>
        <v>39.234061666666669</v>
      </c>
      <c r="G8" s="90">
        <f t="shared" si="0"/>
        <v>43.189662066666671</v>
      </c>
      <c r="H8" s="90">
        <f t="shared" si="0"/>
        <v>0.99423304933333345</v>
      </c>
      <c r="I8" s="90">
        <f t="shared" si="0"/>
        <v>0.99441893800000003</v>
      </c>
      <c r="J8" s="90">
        <f t="shared" si="0"/>
        <v>1.10563534E-2</v>
      </c>
      <c r="K8" s="56"/>
      <c r="L8" s="56"/>
      <c r="M8" s="56"/>
      <c r="N8" s="28"/>
      <c r="O8" s="56"/>
      <c r="P8" s="130">
        <f t="shared" si="1"/>
        <v>28.437000000000001</v>
      </c>
      <c r="Q8" s="130">
        <f t="shared" si="1"/>
        <v>11.265000000000001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74999.960000000006</v>
      </c>
      <c r="X8" s="90">
        <f t="shared" si="2"/>
        <v>42.638489133333337</v>
      </c>
      <c r="Y8" s="90">
        <f t="shared" si="2"/>
        <v>46.115974399999999</v>
      </c>
      <c r="Z8" s="90">
        <f t="shared" si="2"/>
        <v>0.99479829800000019</v>
      </c>
      <c r="AA8" s="90">
        <f t="shared" si="2"/>
        <v>0.99774647466666666</v>
      </c>
      <c r="AB8" s="90">
        <f t="shared" si="2"/>
        <v>4.5909214200000005E-3</v>
      </c>
      <c r="AC8" s="56"/>
      <c r="AD8" s="56"/>
      <c r="AE8" s="56"/>
      <c r="AF8" s="28"/>
      <c r="AG8" s="238"/>
      <c r="AH8" s="130">
        <f t="shared" si="3"/>
        <v>26.702999999999999</v>
      </c>
      <c r="AI8" s="130">
        <f t="shared" si="3"/>
        <v>11.218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27.899955242160388</v>
      </c>
      <c r="Q10" s="154">
        <f>GEOMEAN(Q5:Q8)</f>
        <v>10.808564561246717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28.282204384313872</v>
      </c>
      <c r="AI10" s="154">
        <f>GEOMEAN(AI5:AI8)</f>
        <v>10.924744275762823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[ 18-bit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6017.5439999999999</v>
      </c>
      <c r="F16" s="166">
        <v>5823.6</v>
      </c>
      <c r="G16" s="166">
        <v>417.62400000000002</v>
      </c>
      <c r="H16" s="166">
        <v>6.28</v>
      </c>
      <c r="I16" s="166">
        <v>7.056</v>
      </c>
      <c r="J16" s="166">
        <v>9887.48</v>
      </c>
      <c r="K16" s="60">
        <v>5509.6239999999998</v>
      </c>
      <c r="L16" s="60">
        <v>2082.16</v>
      </c>
      <c r="M16" s="60">
        <v>7.8879999999999999</v>
      </c>
      <c r="N16" s="55"/>
      <c r="O16" s="252"/>
      <c r="P16" s="129">
        <v>27.670999999999999</v>
      </c>
      <c r="Q16" s="129">
        <v>10.577999999999999</v>
      </c>
      <c r="R16" s="142"/>
      <c r="S16" s="214"/>
      <c r="T16" s="301"/>
      <c r="U16" s="25" t="s">
        <v>31</v>
      </c>
      <c r="V16" s="26"/>
      <c r="W16" s="128">
        <v>6017.5439999999999</v>
      </c>
      <c r="X16" s="166">
        <v>5784.3680000000004</v>
      </c>
      <c r="Y16" s="166">
        <v>417.52</v>
      </c>
      <c r="Z16" s="166">
        <v>6.2080000000000002</v>
      </c>
      <c r="AA16" s="166">
        <v>6.8479999999999999</v>
      </c>
      <c r="AB16" s="166">
        <v>9887.3279999999995</v>
      </c>
      <c r="AC16" s="60">
        <v>5509.08</v>
      </c>
      <c r="AD16" s="60">
        <v>2082.2080000000001</v>
      </c>
      <c r="AE16" s="60">
        <v>7.8879999999999999</v>
      </c>
      <c r="AF16" s="55"/>
      <c r="AG16" s="252"/>
      <c r="AH16" s="129">
        <v>26.5</v>
      </c>
      <c r="AI16" s="129">
        <v>11.015000000000001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6017.5439999999999</v>
      </c>
      <c r="F17" s="167">
        <v>7945.6639999999998</v>
      </c>
      <c r="G17" s="167">
        <v>2014.184</v>
      </c>
      <c r="H17" s="167">
        <v>142.952</v>
      </c>
      <c r="I17" s="167">
        <v>97.888000000000005</v>
      </c>
      <c r="J17" s="167">
        <v>12945.232</v>
      </c>
      <c r="K17" s="62">
        <v>7647.88</v>
      </c>
      <c r="L17" s="62">
        <v>2804.192</v>
      </c>
      <c r="M17" s="62">
        <v>7.88</v>
      </c>
      <c r="N17" s="56"/>
      <c r="O17" s="238"/>
      <c r="P17" s="144">
        <v>27.843</v>
      </c>
      <c r="Q17" s="144">
        <v>10.609</v>
      </c>
      <c r="R17" s="145"/>
      <c r="S17" s="214"/>
      <c r="T17" s="285"/>
      <c r="U17" s="27" t="s">
        <v>32</v>
      </c>
      <c r="V17" s="28"/>
      <c r="W17" s="143">
        <v>6017.5439999999999</v>
      </c>
      <c r="X17" s="167">
        <v>7893.4560000000001</v>
      </c>
      <c r="Y17" s="167">
        <v>2011.816</v>
      </c>
      <c r="Z17" s="167">
        <v>140.98400000000001</v>
      </c>
      <c r="AA17" s="167">
        <v>96.52</v>
      </c>
      <c r="AB17" s="167">
        <v>12944.752</v>
      </c>
      <c r="AC17" s="62">
        <v>7647.2</v>
      </c>
      <c r="AD17" s="62">
        <v>2804.2080000000001</v>
      </c>
      <c r="AE17" s="62">
        <v>7.88</v>
      </c>
      <c r="AF17" s="56"/>
      <c r="AG17" s="238"/>
      <c r="AH17" s="144">
        <v>26.484000000000002</v>
      </c>
      <c r="AI17" s="144">
        <v>11.077999999999999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6017.5439999999999</v>
      </c>
      <c r="F18" s="167">
        <v>10136.959999999999</v>
      </c>
      <c r="G18" s="167">
        <v>5684.2879999999996</v>
      </c>
      <c r="H18" s="167">
        <v>1486.1120000000001</v>
      </c>
      <c r="I18" s="167">
        <v>852.40800000000002</v>
      </c>
      <c r="J18" s="167">
        <v>16059.464</v>
      </c>
      <c r="K18" s="62">
        <v>9886.2240000000002</v>
      </c>
      <c r="L18" s="62">
        <v>3554.4560000000001</v>
      </c>
      <c r="M18" s="62">
        <v>7.8639999999999999</v>
      </c>
      <c r="N18" s="56"/>
      <c r="O18" s="238"/>
      <c r="P18" s="144">
        <v>27.655999999999999</v>
      </c>
      <c r="Q18" s="144">
        <v>10.795999999999999</v>
      </c>
      <c r="R18" s="145"/>
      <c r="S18" s="214"/>
      <c r="T18" s="285"/>
      <c r="U18" s="27" t="s">
        <v>33</v>
      </c>
      <c r="V18" s="28"/>
      <c r="W18" s="143">
        <v>6017.5439999999999</v>
      </c>
      <c r="X18" s="167">
        <v>10067.096</v>
      </c>
      <c r="Y18" s="167">
        <v>5680.5519999999997</v>
      </c>
      <c r="Z18" s="167">
        <v>1477.6880000000001</v>
      </c>
      <c r="AA18" s="167">
        <v>843.69600000000003</v>
      </c>
      <c r="AB18" s="167">
        <v>16059.36</v>
      </c>
      <c r="AC18" s="62">
        <v>9885.84</v>
      </c>
      <c r="AD18" s="62">
        <v>3554.4879999999998</v>
      </c>
      <c r="AE18" s="62">
        <v>7.8639999999999999</v>
      </c>
      <c r="AF18" s="56"/>
      <c r="AG18" s="238"/>
      <c r="AH18" s="144">
        <v>34.14</v>
      </c>
      <c r="AI18" s="144">
        <v>10.406000000000001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6017.5439999999999</v>
      </c>
      <c r="F19" s="167">
        <v>12236.376</v>
      </c>
      <c r="G19" s="167">
        <v>11012.263999999999</v>
      </c>
      <c r="H19" s="167">
        <v>6050.8879999999999</v>
      </c>
      <c r="I19" s="167">
        <v>3968.904</v>
      </c>
      <c r="J19" s="167">
        <v>19250.664000000001</v>
      </c>
      <c r="K19" s="62">
        <v>12245.712</v>
      </c>
      <c r="L19" s="62">
        <v>4345.5439999999999</v>
      </c>
      <c r="M19" s="62">
        <v>7.7359999999999998</v>
      </c>
      <c r="N19" s="56"/>
      <c r="O19" s="238"/>
      <c r="P19" s="144">
        <v>28.437000000000001</v>
      </c>
      <c r="Q19" s="144">
        <v>11.265000000000001</v>
      </c>
      <c r="R19" s="145"/>
      <c r="S19" s="214"/>
      <c r="T19" s="285"/>
      <c r="U19" s="27" t="s">
        <v>35</v>
      </c>
      <c r="V19" s="28"/>
      <c r="W19" s="143">
        <v>6017.5439999999999</v>
      </c>
      <c r="X19" s="167">
        <v>12159.272000000001</v>
      </c>
      <c r="Y19" s="167">
        <v>11010.448</v>
      </c>
      <c r="Z19" s="167">
        <v>6031.2719999999999</v>
      </c>
      <c r="AA19" s="167">
        <v>3939.12</v>
      </c>
      <c r="AB19" s="167">
        <v>19251.2</v>
      </c>
      <c r="AC19" s="62">
        <v>12245.504000000001</v>
      </c>
      <c r="AD19" s="62">
        <v>4345.6000000000004</v>
      </c>
      <c r="AE19" s="62">
        <v>7.7359999999999998</v>
      </c>
      <c r="AF19" s="56"/>
      <c r="AG19" s="238"/>
      <c r="AH19" s="144">
        <v>26.702999999999999</v>
      </c>
      <c r="AI19" s="144">
        <v>11.218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29751.368000000002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29711.103999999999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39615.536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39556.479999999996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53677.455999999998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53586.263999999996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75127.895999999993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74999.960000000006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[ 18-bit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35.039278000000003</v>
      </c>
      <c r="G33" s="96">
        <v>39.165531999999999</v>
      </c>
      <c r="H33" s="96">
        <v>0.98547048000000004</v>
      </c>
      <c r="I33" s="60">
        <v>0.98940971</v>
      </c>
      <c r="J33" s="60">
        <v>2.3538033E-2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36.746595999999997</v>
      </c>
      <c r="Y33" s="96">
        <v>41.256064000000002</v>
      </c>
      <c r="Z33" s="96">
        <v>0.98606121000000002</v>
      </c>
      <c r="AA33" s="60">
        <v>0.99290648999999997</v>
      </c>
      <c r="AB33" s="60">
        <v>1.6519241E-2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1.7073179999999937</v>
      </c>
      <c r="AN33" s="95">
        <f t="shared" ref="AN33:AN96" si="5">IF(OR(Y33="",G33=""),"",Y33-G33)</f>
        <v>2.0905320000000032</v>
      </c>
      <c r="AO33" s="95">
        <f t="shared" ref="AO33:AO96" si="6">IF(OR(Z33="",H33=""),"",Z33-H33)</f>
        <v>5.9072999999998377E-4</v>
      </c>
      <c r="AP33" s="95">
        <f t="shared" ref="AP33:AP96" si="7">IF(OR(AA33="",I33=""),"",AA33-I33)</f>
        <v>3.4967799999999771E-3</v>
      </c>
      <c r="AQ33" s="120">
        <f t="shared" ref="AQ33:AQ96" si="8">IF(OR(AB33="",J33=""),"",AB33-J33)</f>
        <v>-7.0187919999999994E-3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37.583537</v>
      </c>
      <c r="G34" s="187">
        <v>41.525461</v>
      </c>
      <c r="H34" s="187">
        <v>0.99143342000000001</v>
      </c>
      <c r="I34" s="62">
        <v>0.99077435999999997</v>
      </c>
      <c r="J34" s="62">
        <v>1.4323491000000001E-2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39.983491999999998</v>
      </c>
      <c r="Y34" s="187">
        <v>43.929273999999999</v>
      </c>
      <c r="Z34" s="187">
        <v>0.99196826000000005</v>
      </c>
      <c r="AA34" s="62">
        <v>0.99440702999999997</v>
      </c>
      <c r="AB34" s="62">
        <v>8.5404439999999995E-3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2.3999549999999985</v>
      </c>
      <c r="AN34" s="121">
        <f t="shared" si="5"/>
        <v>2.4038129999999995</v>
      </c>
      <c r="AO34" s="121">
        <f t="shared" si="6"/>
        <v>5.348400000000364E-4</v>
      </c>
      <c r="AP34" s="121">
        <f t="shared" si="7"/>
        <v>3.6326700000000045E-3</v>
      </c>
      <c r="AQ34" s="87">
        <f t="shared" si="8"/>
        <v>-5.7830470000000012E-3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38.909802999999997</v>
      </c>
      <c r="G35" s="187">
        <v>42.802069000000003</v>
      </c>
      <c r="H35" s="187">
        <v>0.99328126000000005</v>
      </c>
      <c r="I35" s="62">
        <v>0.99201912999999997</v>
      </c>
      <c r="J35" s="62">
        <v>1.1850523E-2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41.830897999999998</v>
      </c>
      <c r="Y35" s="187">
        <v>45.387602999999999</v>
      </c>
      <c r="Z35" s="187">
        <v>0.99379728000000001</v>
      </c>
      <c r="AA35" s="62">
        <v>0.99590973999999999</v>
      </c>
      <c r="AB35" s="62">
        <v>6.1457213000000004E-3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2.9210950000000011</v>
      </c>
      <c r="AN35" s="121">
        <f t="shared" si="5"/>
        <v>2.5855339999999956</v>
      </c>
      <c r="AO35" s="121">
        <f t="shared" si="6"/>
        <v>5.1601999999995041E-4</v>
      </c>
      <c r="AP35" s="121">
        <f t="shared" si="7"/>
        <v>3.8906100000000166E-3</v>
      </c>
      <c r="AQ35" s="87">
        <f t="shared" si="8"/>
        <v>-5.7048016999999996E-3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39.649728000000003</v>
      </c>
      <c r="G36" s="187">
        <v>43.571928</v>
      </c>
      <c r="H36" s="187">
        <v>0.99412336000000001</v>
      </c>
      <c r="I36" s="62">
        <v>0.99685928999999995</v>
      </c>
      <c r="J36" s="62">
        <v>1.0694835E-2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42.991675999999998</v>
      </c>
      <c r="Y36" s="187">
        <v>46.353606999999997</v>
      </c>
      <c r="Z36" s="187">
        <v>0.99467273</v>
      </c>
      <c r="AA36" s="62">
        <v>0.99769160000000001</v>
      </c>
      <c r="AB36" s="62">
        <v>4.9174379999999997E-3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3.341947999999995</v>
      </c>
      <c r="AN36" s="121">
        <f t="shared" si="5"/>
        <v>2.7816789999999969</v>
      </c>
      <c r="AO36" s="121">
        <f t="shared" si="6"/>
        <v>5.4936999999999347E-4</v>
      </c>
      <c r="AP36" s="121">
        <f t="shared" si="7"/>
        <v>8.3231000000005828E-4</v>
      </c>
      <c r="AQ36" s="87">
        <f t="shared" si="8"/>
        <v>-5.7773970000000001E-3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34.98854</v>
      </c>
      <c r="G38" s="96">
        <v>39.114001000000002</v>
      </c>
      <c r="H38" s="96">
        <v>0.9859464</v>
      </c>
      <c r="I38" s="60">
        <v>0.99011978</v>
      </c>
      <c r="J38" s="60">
        <v>2.3027543000000001E-2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36.847290000000001</v>
      </c>
      <c r="Y38" s="96">
        <v>41.390341999999997</v>
      </c>
      <c r="Z38" s="96">
        <v>0.98651981</v>
      </c>
      <c r="AA38" s="60">
        <v>0.99332500999999995</v>
      </c>
      <c r="AB38" s="60">
        <v>1.5381597E-2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1.8587500000000006</v>
      </c>
      <c r="AN38" s="95">
        <f t="shared" si="5"/>
        <v>2.2763409999999951</v>
      </c>
      <c r="AO38" s="95">
        <f t="shared" si="6"/>
        <v>5.7340999999999642E-4</v>
      </c>
      <c r="AP38" s="95">
        <f t="shared" si="7"/>
        <v>3.2052299999999478E-3</v>
      </c>
      <c r="AQ38" s="120">
        <f t="shared" si="8"/>
        <v>-7.6459460000000007E-3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37.545914000000003</v>
      </c>
      <c r="G39" s="187">
        <v>41.501085000000003</v>
      </c>
      <c r="H39" s="187">
        <v>0.99163305000000002</v>
      </c>
      <c r="I39" s="62">
        <v>0.99159987999999999</v>
      </c>
      <c r="J39" s="62">
        <v>1.43402275E-2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40.126460000000002</v>
      </c>
      <c r="Y39" s="187">
        <v>44.088590000000003</v>
      </c>
      <c r="Z39" s="187">
        <v>0.99217694000000001</v>
      </c>
      <c r="AA39" s="62">
        <v>0.99481534999999999</v>
      </c>
      <c r="AB39" s="62">
        <v>8.0811540000000001E-3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2.5805459999999982</v>
      </c>
      <c r="AN39" s="121">
        <f t="shared" si="5"/>
        <v>2.5875050000000002</v>
      </c>
      <c r="AO39" s="121">
        <f t="shared" si="6"/>
        <v>5.4388999999999132E-4</v>
      </c>
      <c r="AP39" s="121">
        <f t="shared" si="7"/>
        <v>3.2154699999999981E-3</v>
      </c>
      <c r="AQ39" s="87">
        <f t="shared" si="8"/>
        <v>-6.2590735000000002E-3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38.703963000000002</v>
      </c>
      <c r="G40" s="187">
        <v>42.633884000000002</v>
      </c>
      <c r="H40" s="187">
        <v>0.99326610000000004</v>
      </c>
      <c r="I40" s="62">
        <v>0.99270186999999999</v>
      </c>
      <c r="J40" s="62">
        <v>1.2120248E-2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41.742514999999997</v>
      </c>
      <c r="Y40" s="187">
        <v>45.372210000000003</v>
      </c>
      <c r="Z40" s="187">
        <v>0.99380656000000001</v>
      </c>
      <c r="AA40" s="62">
        <v>0.99617288999999998</v>
      </c>
      <c r="AB40" s="62">
        <v>5.9517320000000004E-3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3.0385519999999957</v>
      </c>
      <c r="AN40" s="121">
        <f t="shared" si="5"/>
        <v>2.7383260000000007</v>
      </c>
      <c r="AO40" s="121">
        <f t="shared" si="6"/>
        <v>5.4045999999996486E-4</v>
      </c>
      <c r="AP40" s="121">
        <f t="shared" si="7"/>
        <v>3.4710199999999913E-3</v>
      </c>
      <c r="AQ40" s="87">
        <f t="shared" si="8"/>
        <v>-6.1685159999999998E-3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39.303722999999998</v>
      </c>
      <c r="G41" s="187">
        <v>43.258952000000001</v>
      </c>
      <c r="H41" s="187">
        <v>0.99401941999999999</v>
      </c>
      <c r="I41" s="62">
        <v>0.99408892999999998</v>
      </c>
      <c r="J41" s="62">
        <v>1.1243738E-2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42.711638999999998</v>
      </c>
      <c r="Y41" s="187">
        <v>46.172665000000002</v>
      </c>
      <c r="Z41" s="187">
        <v>0.99460291000000001</v>
      </c>
      <c r="AA41" s="62">
        <v>0.99773626999999998</v>
      </c>
      <c r="AB41" s="62">
        <v>4.8952680000000004E-3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3.4079160000000002</v>
      </c>
      <c r="AN41" s="121">
        <f t="shared" si="5"/>
        <v>2.9137130000000013</v>
      </c>
      <c r="AO41" s="121">
        <f t="shared" si="6"/>
        <v>5.8349000000001983E-4</v>
      </c>
      <c r="AP41" s="121">
        <f t="shared" si="7"/>
        <v>3.6473399999999989E-3</v>
      </c>
      <c r="AQ41" s="87">
        <f t="shared" si="8"/>
        <v>-6.3484699999999993E-3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35.054386999999998</v>
      </c>
      <c r="G43" s="96">
        <v>39.179025000000003</v>
      </c>
      <c r="H43" s="96">
        <v>0.98609164000000005</v>
      </c>
      <c r="I43" s="60">
        <v>0.99045227999999996</v>
      </c>
      <c r="J43" s="60">
        <v>2.1918910999999999E-2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36.899647000000002</v>
      </c>
      <c r="Y43" s="96">
        <v>41.459094999999998</v>
      </c>
      <c r="Z43" s="96">
        <v>0.98670190000000002</v>
      </c>
      <c r="AA43" s="60">
        <v>0.99382884000000005</v>
      </c>
      <c r="AB43" s="60">
        <v>1.4748610000000001E-2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1.8452600000000032</v>
      </c>
      <c r="AN43" s="95">
        <f t="shared" si="5"/>
        <v>2.2800699999999949</v>
      </c>
      <c r="AO43" s="95">
        <f t="shared" si="6"/>
        <v>6.102599999999736E-4</v>
      </c>
      <c r="AP43" s="95">
        <f t="shared" si="7"/>
        <v>3.3765600000000839E-3</v>
      </c>
      <c r="AQ43" s="120">
        <f t="shared" si="8"/>
        <v>-7.1703009999999987E-3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37.591357000000002</v>
      </c>
      <c r="G44" s="187">
        <v>41.550986000000002</v>
      </c>
      <c r="H44" s="187">
        <v>0.99172713999999995</v>
      </c>
      <c r="I44" s="62">
        <v>0.99199353999999995</v>
      </c>
      <c r="J44" s="62">
        <v>1.3441944000000001E-2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40.150505000000003</v>
      </c>
      <c r="Y44" s="187">
        <v>44.144348000000001</v>
      </c>
      <c r="Z44" s="187">
        <v>0.99228081000000001</v>
      </c>
      <c r="AA44" s="62">
        <v>0.99531256000000001</v>
      </c>
      <c r="AB44" s="62">
        <v>7.4734550000000004E-3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2.5591480000000004</v>
      </c>
      <c r="AN44" s="121">
        <f t="shared" si="5"/>
        <v>2.5933619999999991</v>
      </c>
      <c r="AO44" s="121">
        <f t="shared" si="6"/>
        <v>5.5367000000006161E-4</v>
      </c>
      <c r="AP44" s="121">
        <f t="shared" si="7"/>
        <v>3.3190200000000614E-3</v>
      </c>
      <c r="AQ44" s="87">
        <f t="shared" si="8"/>
        <v>-5.9684890000000004E-3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38.716313999999997</v>
      </c>
      <c r="G45" s="187">
        <v>42.651209999999999</v>
      </c>
      <c r="H45" s="187">
        <v>0.99325264999999996</v>
      </c>
      <c r="I45" s="62">
        <v>0.99297544999999998</v>
      </c>
      <c r="J45" s="62">
        <v>1.1442336000000001E-2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41.739114000000001</v>
      </c>
      <c r="Y45" s="187">
        <v>45.395986000000001</v>
      </c>
      <c r="Z45" s="187">
        <v>0.99380568000000002</v>
      </c>
      <c r="AA45" s="62">
        <v>0.99647715000000003</v>
      </c>
      <c r="AB45" s="62">
        <v>5.5863309999999999E-3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3.0228000000000037</v>
      </c>
      <c r="AN45" s="121">
        <f t="shared" si="5"/>
        <v>2.7447760000000017</v>
      </c>
      <c r="AO45" s="121">
        <f t="shared" si="6"/>
        <v>5.5303000000006541E-4</v>
      </c>
      <c r="AP45" s="121">
        <f t="shared" si="7"/>
        <v>3.501700000000052E-3</v>
      </c>
      <c r="AQ45" s="87">
        <f t="shared" si="8"/>
        <v>-5.8560050000000009E-3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39.259095000000002</v>
      </c>
      <c r="G46" s="187">
        <v>43.220519000000003</v>
      </c>
      <c r="H46" s="187">
        <v>0.99397365999999998</v>
      </c>
      <c r="I46" s="62">
        <v>0.99402120999999999</v>
      </c>
      <c r="J46" s="62">
        <v>1.084892E-2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42.670654999999996</v>
      </c>
      <c r="Y46" s="187">
        <v>46.165053</v>
      </c>
      <c r="Z46" s="187">
        <v>0.99456869000000003</v>
      </c>
      <c r="AA46" s="62">
        <v>0.99772965999999996</v>
      </c>
      <c r="AB46" s="62">
        <v>4.7169300000000003E-3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3.4115599999999944</v>
      </c>
      <c r="AN46" s="121">
        <f t="shared" si="5"/>
        <v>2.9445339999999973</v>
      </c>
      <c r="AO46" s="121">
        <f t="shared" si="6"/>
        <v>5.9503000000005191E-4</v>
      </c>
      <c r="AP46" s="121">
        <f t="shared" si="7"/>
        <v>3.7084499999999743E-3</v>
      </c>
      <c r="AQ46" s="87">
        <f t="shared" si="8"/>
        <v>-6.1319899999999995E-3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34.982998000000002</v>
      </c>
      <c r="G48" s="96">
        <v>39.102172000000003</v>
      </c>
      <c r="H48" s="96">
        <v>0.98587634000000002</v>
      </c>
      <c r="I48" s="60">
        <v>0.99011757</v>
      </c>
      <c r="J48" s="60">
        <v>2.3314149999999999E-2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36.767622000000003</v>
      </c>
      <c r="Y48" s="96">
        <v>41.317450999999998</v>
      </c>
      <c r="Z48" s="96">
        <v>0.98649017999999999</v>
      </c>
      <c r="AA48" s="60">
        <v>0.99364185000000005</v>
      </c>
      <c r="AB48" s="60">
        <v>1.6151793000000001E-2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1.7846240000000009</v>
      </c>
      <c r="AN48" s="95">
        <f t="shared" si="5"/>
        <v>2.2152789999999953</v>
      </c>
      <c r="AO48" s="95">
        <f t="shared" si="6"/>
        <v>6.1383999999997663E-4</v>
      </c>
      <c r="AP48" s="95">
        <f t="shared" si="7"/>
        <v>3.5242800000000463E-3</v>
      </c>
      <c r="AQ48" s="120">
        <f t="shared" si="8"/>
        <v>-7.1623569999999977E-3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37.532626999999998</v>
      </c>
      <c r="G49" s="187">
        <v>41.485618000000002</v>
      </c>
      <c r="H49" s="187">
        <v>0.99155506000000004</v>
      </c>
      <c r="I49" s="62">
        <v>0.99193997</v>
      </c>
      <c r="J49" s="62">
        <v>1.4134871E-2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40.026103999999997</v>
      </c>
      <c r="Y49" s="187">
        <v>44.007511999999998</v>
      </c>
      <c r="Z49" s="187">
        <v>0.99211417000000002</v>
      </c>
      <c r="AA49" s="62">
        <v>0.99548006</v>
      </c>
      <c r="AB49" s="62">
        <v>8.2127899999999993E-3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2.4934769999999986</v>
      </c>
      <c r="AN49" s="121">
        <f t="shared" si="5"/>
        <v>2.5218939999999961</v>
      </c>
      <c r="AO49" s="121">
        <f t="shared" si="6"/>
        <v>5.5910999999997379E-4</v>
      </c>
      <c r="AP49" s="121">
        <f t="shared" si="7"/>
        <v>3.5400899999999957E-3</v>
      </c>
      <c r="AQ49" s="87">
        <f t="shared" si="8"/>
        <v>-5.9220810000000009E-3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38.633268999999999</v>
      </c>
      <c r="G50" s="187">
        <v>42.559258999999997</v>
      </c>
      <c r="H50" s="187">
        <v>0.99314325999999997</v>
      </c>
      <c r="I50" s="62">
        <v>0.99294192000000003</v>
      </c>
      <c r="J50" s="62">
        <v>1.1943622500000001E-2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41.614932000000003</v>
      </c>
      <c r="Y50" s="187">
        <v>45.266398000000002</v>
      </c>
      <c r="Z50" s="187">
        <v>0.99368294000000001</v>
      </c>
      <c r="AA50" s="62">
        <v>0.99660373999999996</v>
      </c>
      <c r="AB50" s="62">
        <v>6.1436770000000002E-3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2.9816630000000046</v>
      </c>
      <c r="AN50" s="121">
        <f t="shared" si="5"/>
        <v>2.7071390000000051</v>
      </c>
      <c r="AO50" s="121">
        <f t="shared" si="6"/>
        <v>5.3968000000004235E-4</v>
      </c>
      <c r="AP50" s="121">
        <f t="shared" si="7"/>
        <v>3.6618199999999268E-3</v>
      </c>
      <c r="AQ50" s="87">
        <f t="shared" si="8"/>
        <v>-5.7999455000000005E-3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39.214084999999997</v>
      </c>
      <c r="G51" s="187">
        <v>43.176236000000003</v>
      </c>
      <c r="H51" s="187">
        <v>0.99389132999999996</v>
      </c>
      <c r="I51" s="62">
        <v>0.99386693000000004</v>
      </c>
      <c r="J51" s="62">
        <v>1.1289062000000001E-2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42.593705</v>
      </c>
      <c r="Y51" s="187">
        <v>46.074976999999997</v>
      </c>
      <c r="Z51" s="187">
        <v>0.99446877</v>
      </c>
      <c r="AA51" s="62">
        <v>0.99770292999999999</v>
      </c>
      <c r="AB51" s="62">
        <v>5.1583866999999999E-3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3.3796200000000027</v>
      </c>
      <c r="AN51" s="121">
        <f t="shared" si="5"/>
        <v>2.898740999999994</v>
      </c>
      <c r="AO51" s="121">
        <f t="shared" si="6"/>
        <v>5.7744000000004014E-4</v>
      </c>
      <c r="AP51" s="121">
        <f t="shared" si="7"/>
        <v>3.8359999999999506E-3</v>
      </c>
      <c r="AQ51" s="87">
        <f t="shared" si="8"/>
        <v>-6.1306753000000009E-3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34.402977999999997</v>
      </c>
      <c r="G53" s="96">
        <v>38.509363</v>
      </c>
      <c r="H53" s="96">
        <v>0.98447788000000003</v>
      </c>
      <c r="I53" s="60">
        <v>0.98938331999999996</v>
      </c>
      <c r="J53" s="60">
        <v>2.5996829999999999E-2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35.938360000000003</v>
      </c>
      <c r="Y53" s="96">
        <v>40.396552</v>
      </c>
      <c r="Z53" s="96">
        <v>0.98513852000000002</v>
      </c>
      <c r="AA53" s="60">
        <v>0.99286794</v>
      </c>
      <c r="AB53" s="60">
        <v>1.8609496E-2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1.5353820000000056</v>
      </c>
      <c r="AN53" s="95">
        <f t="shared" si="5"/>
        <v>1.8871889999999993</v>
      </c>
      <c r="AO53" s="95">
        <f t="shared" si="6"/>
        <v>6.6063999999999012E-4</v>
      </c>
      <c r="AP53" s="95">
        <f t="shared" si="7"/>
        <v>3.4846200000000493E-3</v>
      </c>
      <c r="AQ53" s="120">
        <f t="shared" si="8"/>
        <v>-7.3873339999999989E-3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37.02373</v>
      </c>
      <c r="G54" s="187">
        <v>40.949157</v>
      </c>
      <c r="H54" s="187">
        <v>0.99082736999999999</v>
      </c>
      <c r="I54" s="62">
        <v>0.99202614</v>
      </c>
      <c r="J54" s="62">
        <v>1.5945088E-2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39.217792000000003</v>
      </c>
      <c r="Y54" s="187">
        <v>43.089672</v>
      </c>
      <c r="Z54" s="187">
        <v>0.99137463999999997</v>
      </c>
      <c r="AA54" s="62">
        <v>0.99550508000000004</v>
      </c>
      <c r="AB54" s="62">
        <v>9.9530169999999998E-3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2.1940620000000024</v>
      </c>
      <c r="AN54" s="121">
        <f t="shared" si="5"/>
        <v>2.1405150000000006</v>
      </c>
      <c r="AO54" s="121">
        <f t="shared" si="6"/>
        <v>5.472699999999886E-4</v>
      </c>
      <c r="AP54" s="121">
        <f t="shared" si="7"/>
        <v>3.4789400000000414E-3</v>
      </c>
      <c r="AQ54" s="87">
        <f t="shared" si="8"/>
        <v>-5.9920709999999999E-3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38.280048999999998</v>
      </c>
      <c r="G55" s="187">
        <v>42.191457</v>
      </c>
      <c r="H55" s="187">
        <v>0.99272903999999995</v>
      </c>
      <c r="I55" s="62">
        <v>0.99320551000000001</v>
      </c>
      <c r="J55" s="62">
        <v>1.3191843E-2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41.041935000000002</v>
      </c>
      <c r="Y55" s="187">
        <v>44.627763000000002</v>
      </c>
      <c r="Z55" s="187">
        <v>0.99326873999999998</v>
      </c>
      <c r="AA55" s="62">
        <v>0.99669602000000002</v>
      </c>
      <c r="AB55" s="62">
        <v>7.2091589999999997E-3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2.7618860000000041</v>
      </c>
      <c r="AN55" s="121">
        <f t="shared" si="5"/>
        <v>2.4363060000000019</v>
      </c>
      <c r="AO55" s="121">
        <f t="shared" si="6"/>
        <v>5.3970000000003182E-4</v>
      </c>
      <c r="AP55" s="121">
        <f t="shared" si="7"/>
        <v>3.4905100000000022E-3</v>
      </c>
      <c r="AQ55" s="87">
        <f t="shared" si="8"/>
        <v>-5.9826840000000003E-3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38.944797000000001</v>
      </c>
      <c r="G56" s="187">
        <v>42.898240999999999</v>
      </c>
      <c r="H56" s="187">
        <v>0.99365999000000005</v>
      </c>
      <c r="I56" s="62">
        <v>0.99400091999999995</v>
      </c>
      <c r="J56" s="62">
        <v>1.225652E-2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42.133018</v>
      </c>
      <c r="Y56" s="187">
        <v>45.607951</v>
      </c>
      <c r="Z56" s="187">
        <v>0.99423554999999997</v>
      </c>
      <c r="AA56" s="62">
        <v>0.99756677999999999</v>
      </c>
      <c r="AB56" s="62">
        <v>5.9200320000000004E-3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3.1882209999999986</v>
      </c>
      <c r="AN56" s="121">
        <f t="shared" si="5"/>
        <v>2.7097100000000012</v>
      </c>
      <c r="AO56" s="121">
        <f t="shared" si="6"/>
        <v>5.7555999999991947E-4</v>
      </c>
      <c r="AP56" s="121">
        <f t="shared" si="7"/>
        <v>3.5658600000000318E-3</v>
      </c>
      <c r="AQ56" s="87">
        <f t="shared" si="8"/>
        <v>-6.3364879999999995E-3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34.836874999999999</v>
      </c>
      <c r="G58" s="96">
        <v>39.009546</v>
      </c>
      <c r="H58" s="96">
        <v>0.98611188000000005</v>
      </c>
      <c r="I58" s="60">
        <v>0.99049061999999999</v>
      </c>
      <c r="J58" s="60">
        <v>2.2912071999999999E-2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36.714024000000002</v>
      </c>
      <c r="Y58" s="96">
        <v>41.349221999999997</v>
      </c>
      <c r="Z58" s="96">
        <v>0.98664759999999996</v>
      </c>
      <c r="AA58" s="60">
        <v>0.99309311</v>
      </c>
      <c r="AB58" s="60">
        <v>1.4909433999999999E-2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1.8771490000000028</v>
      </c>
      <c r="AN58" s="95">
        <f t="shared" si="5"/>
        <v>2.3396759999999972</v>
      </c>
      <c r="AO58" s="95">
        <f t="shared" si="6"/>
        <v>5.3571999999990627E-4</v>
      </c>
      <c r="AP58" s="95">
        <f t="shared" si="7"/>
        <v>2.6024900000000128E-3</v>
      </c>
      <c r="AQ58" s="120">
        <f t="shared" si="8"/>
        <v>-8.0026379999999994E-3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37.475672000000003</v>
      </c>
      <c r="G59" s="187">
        <v>41.461638999999998</v>
      </c>
      <c r="H59" s="187">
        <v>0.99202449000000004</v>
      </c>
      <c r="I59" s="62">
        <v>0.99206214000000004</v>
      </c>
      <c r="J59" s="62">
        <v>1.40631525E-2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40.131580999999997</v>
      </c>
      <c r="Y59" s="187">
        <v>44.129207999999998</v>
      </c>
      <c r="Z59" s="187">
        <v>0.99252571999999994</v>
      </c>
      <c r="AA59" s="62">
        <v>0.99497016999999999</v>
      </c>
      <c r="AB59" s="62">
        <v>7.4609730000000001E-3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2.6559089999999941</v>
      </c>
      <c r="AN59" s="121">
        <f t="shared" si="5"/>
        <v>2.6675690000000003</v>
      </c>
      <c r="AO59" s="121">
        <f t="shared" si="6"/>
        <v>5.0122999999990814E-4</v>
      </c>
      <c r="AP59" s="121">
        <f t="shared" si="7"/>
        <v>2.9080299999999504E-3</v>
      </c>
      <c r="AQ59" s="87">
        <f t="shared" si="8"/>
        <v>-6.6021795000000003E-3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38.825980999999999</v>
      </c>
      <c r="G60" s="187">
        <v>42.762726000000001</v>
      </c>
      <c r="H60" s="187">
        <v>0.99380466000000001</v>
      </c>
      <c r="I60" s="62">
        <v>0.99320595</v>
      </c>
      <c r="J60" s="62">
        <v>1.1470431E-2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41.971460999999998</v>
      </c>
      <c r="Y60" s="187">
        <v>45.605297999999998</v>
      </c>
      <c r="Z60" s="187">
        <v>0.99430072000000003</v>
      </c>
      <c r="AA60" s="62">
        <v>0.99624981999999995</v>
      </c>
      <c r="AB60" s="62">
        <v>5.1426626999999999E-3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3.1454799999999992</v>
      </c>
      <c r="AN60" s="121">
        <f t="shared" si="5"/>
        <v>2.842571999999997</v>
      </c>
      <c r="AO60" s="121">
        <f t="shared" si="6"/>
        <v>4.9606000000002037E-4</v>
      </c>
      <c r="AP60" s="121">
        <f t="shared" si="7"/>
        <v>3.0438699999999486E-3</v>
      </c>
      <c r="AQ60" s="87">
        <f t="shared" si="8"/>
        <v>-6.3277682999999998E-3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39.542828999999998</v>
      </c>
      <c r="G61" s="187">
        <v>43.489885000000001</v>
      </c>
      <c r="H61" s="187">
        <v>0.99457266</v>
      </c>
      <c r="I61" s="62">
        <v>0.99695747999999995</v>
      </c>
      <c r="J61" s="62">
        <v>1.0484329000000001E-2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43.044879999999999</v>
      </c>
      <c r="Y61" s="187">
        <v>46.454436999999999</v>
      </c>
      <c r="Z61" s="187">
        <v>0.99512073000000001</v>
      </c>
      <c r="AA61" s="62">
        <v>0.99782844999999998</v>
      </c>
      <c r="AB61" s="62">
        <v>4.104524E-3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3.5020510000000016</v>
      </c>
      <c r="AN61" s="121">
        <f t="shared" si="5"/>
        <v>2.9645519999999976</v>
      </c>
      <c r="AO61" s="121">
        <f t="shared" si="6"/>
        <v>5.480700000000116E-4</v>
      </c>
      <c r="AP61" s="121">
        <f t="shared" si="7"/>
        <v>8.7097000000002645E-4</v>
      </c>
      <c r="AQ61" s="87">
        <f t="shared" si="8"/>
        <v>-6.3798050000000005E-3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35.068742999999998</v>
      </c>
      <c r="G63" s="96">
        <v>39.205523999999997</v>
      </c>
      <c r="H63" s="96">
        <v>0.98663566000000003</v>
      </c>
      <c r="I63" s="60">
        <v>0.99076618000000005</v>
      </c>
      <c r="J63" s="60">
        <v>2.1753748999999999E-2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37.038556999999997</v>
      </c>
      <c r="Y63" s="96">
        <v>41.621282000000001</v>
      </c>
      <c r="Z63" s="96">
        <v>0.98718607999999997</v>
      </c>
      <c r="AA63" s="60">
        <v>0.99385011000000001</v>
      </c>
      <c r="AB63" s="60">
        <v>1.3739364E-2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1.9698139999999995</v>
      </c>
      <c r="AN63" s="95">
        <f t="shared" si="5"/>
        <v>2.4157580000000038</v>
      </c>
      <c r="AO63" s="95">
        <f t="shared" si="6"/>
        <v>5.504199999999404E-4</v>
      </c>
      <c r="AP63" s="95">
        <f t="shared" si="7"/>
        <v>3.083929999999957E-3</v>
      </c>
      <c r="AQ63" s="120">
        <f t="shared" si="8"/>
        <v>-8.0143849999999989E-3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37.602943000000003</v>
      </c>
      <c r="G64" s="187">
        <v>41.574361000000003</v>
      </c>
      <c r="H64" s="187">
        <v>0.99220485999999997</v>
      </c>
      <c r="I64" s="62">
        <v>0.99201614000000005</v>
      </c>
      <c r="J64" s="62">
        <v>1.3511064E-2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40.297668000000002</v>
      </c>
      <c r="Y64" s="187">
        <v>44.301304000000002</v>
      </c>
      <c r="Z64" s="187">
        <v>0.99271832999999998</v>
      </c>
      <c r="AA64" s="62">
        <v>0.99536831999999997</v>
      </c>
      <c r="AB64" s="62">
        <v>7.0015210000000001E-3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2.6947249999999983</v>
      </c>
      <c r="AN64" s="121">
        <f t="shared" si="5"/>
        <v>2.7269429999999986</v>
      </c>
      <c r="AO64" s="121">
        <f t="shared" si="6"/>
        <v>5.1347000000001586E-4</v>
      </c>
      <c r="AP64" s="121">
        <f t="shared" si="7"/>
        <v>3.3521799999999269E-3</v>
      </c>
      <c r="AQ64" s="87">
        <f t="shared" si="8"/>
        <v>-6.5095429999999996E-3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38.745655999999997</v>
      </c>
      <c r="G65" s="187">
        <v>42.689295000000001</v>
      </c>
      <c r="H65" s="187">
        <v>0.99376956000000005</v>
      </c>
      <c r="I65" s="62">
        <v>0.99299322999999995</v>
      </c>
      <c r="J65" s="62">
        <v>1.1337326999999999E-2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41.914698999999999</v>
      </c>
      <c r="Y65" s="187">
        <v>45.599902999999998</v>
      </c>
      <c r="Z65" s="187">
        <v>0.99428362000000003</v>
      </c>
      <c r="AA65" s="62">
        <v>0.99641197000000004</v>
      </c>
      <c r="AB65" s="62">
        <v>4.9793576000000004E-3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3.1690430000000021</v>
      </c>
      <c r="AN65" s="121">
        <f t="shared" si="5"/>
        <v>2.9106079999999963</v>
      </c>
      <c r="AO65" s="121">
        <f t="shared" si="6"/>
        <v>5.1405999999998286E-4</v>
      </c>
      <c r="AP65" s="121">
        <f t="shared" si="7"/>
        <v>3.4187400000000867E-3</v>
      </c>
      <c r="AQ65" s="87">
        <f t="shared" si="8"/>
        <v>-6.357969399999999E-3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39.314289000000002</v>
      </c>
      <c r="G66" s="187">
        <v>43.280256000000001</v>
      </c>
      <c r="H66" s="187">
        <v>0.99444827000000002</v>
      </c>
      <c r="I66" s="62">
        <v>0.99409256000000001</v>
      </c>
      <c r="J66" s="62">
        <v>1.0611035E-2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42.827821999999998</v>
      </c>
      <c r="Y66" s="187">
        <v>46.327162000000001</v>
      </c>
      <c r="Z66" s="187">
        <v>0.99502597000000004</v>
      </c>
      <c r="AA66" s="62">
        <v>0.99781158999999997</v>
      </c>
      <c r="AB66" s="62">
        <v>4.1290429999999998E-3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3.5135329999999954</v>
      </c>
      <c r="AN66" s="121">
        <f t="shared" si="5"/>
        <v>3.0469059999999999</v>
      </c>
      <c r="AO66" s="121">
        <f t="shared" si="6"/>
        <v>5.7770000000001431E-4</v>
      </c>
      <c r="AP66" s="121">
        <f t="shared" si="7"/>
        <v>3.7190299999999565E-3</v>
      </c>
      <c r="AQ66" s="87">
        <f t="shared" si="8"/>
        <v>-6.4819919999999998E-3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34.914543999999999</v>
      </c>
      <c r="G68" s="96">
        <v>39.129300000000001</v>
      </c>
      <c r="H68" s="96">
        <v>0.98675771999999995</v>
      </c>
      <c r="I68" s="60">
        <v>0.99080957999999997</v>
      </c>
      <c r="J68" s="60">
        <v>2.1115511999999999E-2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36.945974</v>
      </c>
      <c r="Y68" s="96">
        <v>41.587468999999999</v>
      </c>
      <c r="Z68" s="96">
        <v>0.98734100000000002</v>
      </c>
      <c r="AA68" s="60">
        <v>0.99131986999999999</v>
      </c>
      <c r="AB68" s="60">
        <v>1.3422231999999999E-2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2.0314300000000003</v>
      </c>
      <c r="AN68" s="95">
        <f t="shared" si="5"/>
        <v>2.4581689999999981</v>
      </c>
      <c r="AO68" s="95">
        <f t="shared" si="6"/>
        <v>5.8328000000007485E-4</v>
      </c>
      <c r="AP68" s="95">
        <f t="shared" si="7"/>
        <v>5.1029000000002434E-4</v>
      </c>
      <c r="AQ68" s="120">
        <f t="shared" si="8"/>
        <v>-7.6932800000000003E-3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37.626984</v>
      </c>
      <c r="G69" s="187">
        <v>41.582005000000002</v>
      </c>
      <c r="H69" s="187">
        <v>0.99218474999999995</v>
      </c>
      <c r="I69" s="62">
        <v>0.99211749000000005</v>
      </c>
      <c r="J69" s="62">
        <v>1.3257695E-2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40.249029</v>
      </c>
      <c r="Y69" s="187">
        <v>44.303117</v>
      </c>
      <c r="Z69" s="187">
        <v>0.99273608999999996</v>
      </c>
      <c r="AA69" s="62">
        <v>0.99557927999999996</v>
      </c>
      <c r="AB69" s="62">
        <v>6.7659872999999999E-3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2.622045</v>
      </c>
      <c r="AN69" s="121">
        <f t="shared" si="5"/>
        <v>2.721111999999998</v>
      </c>
      <c r="AO69" s="121">
        <f t="shared" si="6"/>
        <v>5.5134000000001127E-4</v>
      </c>
      <c r="AP69" s="121">
        <f t="shared" si="7"/>
        <v>3.4617899999999091E-3</v>
      </c>
      <c r="AQ69" s="87">
        <f t="shared" si="8"/>
        <v>-6.4917077E-3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38.711767000000002</v>
      </c>
      <c r="G70" s="187">
        <v>42.660567999999998</v>
      </c>
      <c r="H70" s="187">
        <v>0.99369624000000001</v>
      </c>
      <c r="I70" s="62">
        <v>0.99313971000000001</v>
      </c>
      <c r="J70" s="62">
        <v>1.1248146000000001E-2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41.870342000000001</v>
      </c>
      <c r="Y70" s="187">
        <v>45.579166999999998</v>
      </c>
      <c r="Z70" s="187">
        <v>0.99424188999999996</v>
      </c>
      <c r="AA70" s="62">
        <v>0.99665917000000004</v>
      </c>
      <c r="AB70" s="62">
        <v>4.895623E-3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3.158574999999999</v>
      </c>
      <c r="AN70" s="121">
        <f t="shared" si="5"/>
        <v>2.9185990000000004</v>
      </c>
      <c r="AO70" s="121">
        <f t="shared" si="6"/>
        <v>5.4564999999995312E-4</v>
      </c>
      <c r="AP70" s="121">
        <f t="shared" si="7"/>
        <v>3.5194600000000298E-3</v>
      </c>
      <c r="AQ70" s="87">
        <f t="shared" si="8"/>
        <v>-6.3525230000000005E-3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39.233972999999999</v>
      </c>
      <c r="G71" s="187">
        <v>43.203311999999997</v>
      </c>
      <c r="H71" s="187">
        <v>0.99435412999999995</v>
      </c>
      <c r="I71" s="62">
        <v>0.99395873000000001</v>
      </c>
      <c r="J71" s="62">
        <v>1.0640375000000001E-2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42.723728999999999</v>
      </c>
      <c r="Y71" s="187">
        <v>46.270009000000002</v>
      </c>
      <c r="Z71" s="187">
        <v>0.99494031000000005</v>
      </c>
      <c r="AA71" s="62">
        <v>0.99780440999999997</v>
      </c>
      <c r="AB71" s="62">
        <v>4.1655370000000004E-3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3.4897559999999999</v>
      </c>
      <c r="AN71" s="121">
        <f t="shared" si="5"/>
        <v>3.0666970000000049</v>
      </c>
      <c r="AO71" s="121">
        <f t="shared" si="6"/>
        <v>5.8618000000010273E-4</v>
      </c>
      <c r="AP71" s="121">
        <f t="shared" si="7"/>
        <v>3.8456799999999625E-3</v>
      </c>
      <c r="AQ71" s="87">
        <f t="shared" si="8"/>
        <v>-6.4748380000000001E-3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34.750118000000001</v>
      </c>
      <c r="G73" s="96">
        <v>39.005609</v>
      </c>
      <c r="H73" s="96">
        <v>0.98642421000000002</v>
      </c>
      <c r="I73" s="60">
        <v>0.99059463000000003</v>
      </c>
      <c r="J73" s="60">
        <v>2.248841E-2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36.799321999999997</v>
      </c>
      <c r="Y73" s="96">
        <v>41.423977000000001</v>
      </c>
      <c r="Z73" s="96">
        <v>0.98704807000000006</v>
      </c>
      <c r="AA73" s="60">
        <v>0.99393812000000004</v>
      </c>
      <c r="AB73" s="60">
        <v>1.457461E-2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2.049203999999996</v>
      </c>
      <c r="AN73" s="95">
        <f t="shared" si="5"/>
        <v>2.418368000000001</v>
      </c>
      <c r="AO73" s="95">
        <f t="shared" si="6"/>
        <v>6.2386000000003161E-4</v>
      </c>
      <c r="AP73" s="95">
        <f t="shared" si="7"/>
        <v>3.3434900000000045E-3</v>
      </c>
      <c r="AQ73" s="120">
        <f t="shared" si="8"/>
        <v>-7.9138000000000003E-3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37.549342000000003</v>
      </c>
      <c r="G74" s="187">
        <v>41.521906000000001</v>
      </c>
      <c r="H74" s="187">
        <v>0.99196684999999996</v>
      </c>
      <c r="I74" s="62">
        <v>0.99219637000000005</v>
      </c>
      <c r="J74" s="62">
        <v>1.3931288E-2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40.123818999999997</v>
      </c>
      <c r="Y74" s="187">
        <v>44.146633999999999</v>
      </c>
      <c r="Z74" s="187">
        <v>0.99252646</v>
      </c>
      <c r="AA74" s="62">
        <v>0.99576989999999999</v>
      </c>
      <c r="AB74" s="62">
        <v>7.5280162999999999E-3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2.5744769999999946</v>
      </c>
      <c r="AN74" s="121">
        <f t="shared" si="5"/>
        <v>2.6247279999999975</v>
      </c>
      <c r="AO74" s="121">
        <f t="shared" si="6"/>
        <v>5.5961000000004368E-4</v>
      </c>
      <c r="AP74" s="121">
        <f t="shared" si="7"/>
        <v>3.5735299999999359E-3</v>
      </c>
      <c r="AQ74" s="87">
        <f t="shared" si="8"/>
        <v>-6.4032717000000001E-3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38.615059000000002</v>
      </c>
      <c r="G75" s="187">
        <v>42.580638999999998</v>
      </c>
      <c r="H75" s="187">
        <v>0.99352655000000001</v>
      </c>
      <c r="I75" s="62">
        <v>0.99307000000000001</v>
      </c>
      <c r="J75" s="62">
        <v>1.1828702E-2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41.754491999999999</v>
      </c>
      <c r="Y75" s="187">
        <v>45.447069999999997</v>
      </c>
      <c r="Z75" s="187">
        <v>0.99407327999999995</v>
      </c>
      <c r="AA75" s="62">
        <v>0.99673405000000004</v>
      </c>
      <c r="AB75" s="62">
        <v>5.4684390000000003E-3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3.1394329999999968</v>
      </c>
      <c r="AN75" s="121">
        <f t="shared" si="5"/>
        <v>2.8664309999999986</v>
      </c>
      <c r="AO75" s="121">
        <f t="shared" si="6"/>
        <v>5.4672999999993976E-4</v>
      </c>
      <c r="AP75" s="121">
        <f t="shared" si="7"/>
        <v>3.6640500000000298E-3</v>
      </c>
      <c r="AQ75" s="87">
        <f t="shared" si="8"/>
        <v>-6.3602629999999997E-3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39.155352999999998</v>
      </c>
      <c r="G76" s="187">
        <v>43.136383000000002</v>
      </c>
      <c r="H76" s="187">
        <v>0.99421729000000003</v>
      </c>
      <c r="I76" s="62">
        <v>0.99388180999999998</v>
      </c>
      <c r="J76" s="62">
        <v>1.1125348E-2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42.628802999999998</v>
      </c>
      <c r="Y76" s="187">
        <v>46.177911000000002</v>
      </c>
      <c r="Z76" s="187">
        <v>0.99479817999999998</v>
      </c>
      <c r="AA76" s="62">
        <v>0.99776746999999999</v>
      </c>
      <c r="AB76" s="62">
        <v>4.6084424999999997E-3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3.4734499999999997</v>
      </c>
      <c r="AN76" s="121">
        <f t="shared" si="5"/>
        <v>3.0415279999999996</v>
      </c>
      <c r="AO76" s="121">
        <f t="shared" si="6"/>
        <v>5.8088999999994506E-4</v>
      </c>
      <c r="AP76" s="121">
        <f t="shared" si="7"/>
        <v>3.885660000000013E-3</v>
      </c>
      <c r="AQ76" s="87">
        <f t="shared" si="8"/>
        <v>-6.5169055000000005E-3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34.505561</v>
      </c>
      <c r="G78" s="96">
        <v>38.588455000000003</v>
      </c>
      <c r="H78" s="96">
        <v>0.98492601999999996</v>
      </c>
      <c r="I78" s="60">
        <v>0.99001415000000004</v>
      </c>
      <c r="J78" s="60">
        <v>2.466026E-2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36.126750000000001</v>
      </c>
      <c r="Y78" s="96">
        <v>40.476759000000001</v>
      </c>
      <c r="Z78" s="96">
        <v>0.98560926999999998</v>
      </c>
      <c r="AA78" s="60">
        <v>0.99338417000000001</v>
      </c>
      <c r="AB78" s="60">
        <v>1.7080643999999999E-2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1.6211890000000011</v>
      </c>
      <c r="AN78" s="95">
        <f t="shared" si="5"/>
        <v>1.888303999999998</v>
      </c>
      <c r="AO78" s="95">
        <f t="shared" si="6"/>
        <v>6.8325000000002412E-4</v>
      </c>
      <c r="AP78" s="95">
        <f t="shared" si="7"/>
        <v>3.3700199999999736E-3</v>
      </c>
      <c r="AQ78" s="120">
        <f t="shared" si="8"/>
        <v>-7.5796160000000008E-3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37.093153000000001</v>
      </c>
      <c r="G79" s="187">
        <v>41.010365</v>
      </c>
      <c r="H79" s="187">
        <v>0.99118739</v>
      </c>
      <c r="I79" s="62">
        <v>0.99207855</v>
      </c>
      <c r="J79" s="62">
        <v>1.5154910000000001E-2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39.282572000000002</v>
      </c>
      <c r="Y79" s="187">
        <v>43.113331000000002</v>
      </c>
      <c r="Z79" s="187">
        <v>0.99173124999999995</v>
      </c>
      <c r="AA79" s="62">
        <v>0.99567879000000004</v>
      </c>
      <c r="AB79" s="62">
        <v>9.0102394999999995E-3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2.1894190000000009</v>
      </c>
      <c r="AN79" s="121">
        <f t="shared" si="5"/>
        <v>2.1029660000000021</v>
      </c>
      <c r="AO79" s="121">
        <f t="shared" si="6"/>
        <v>5.438599999999516E-4</v>
      </c>
      <c r="AP79" s="121">
        <f t="shared" si="7"/>
        <v>3.6002400000000323E-3</v>
      </c>
      <c r="AQ79" s="87">
        <f t="shared" si="8"/>
        <v>-6.1446705000000011E-3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38.378189999999996</v>
      </c>
      <c r="G80" s="187">
        <v>42.294784</v>
      </c>
      <c r="H80" s="187">
        <v>0.99307422999999995</v>
      </c>
      <c r="I80" s="62">
        <v>0.99309557999999998</v>
      </c>
      <c r="J80" s="62">
        <v>1.2617049999999999E-2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41.178519999999999</v>
      </c>
      <c r="Y80" s="187">
        <v>44.758271000000001</v>
      </c>
      <c r="Z80" s="187">
        <v>0.99360309000000002</v>
      </c>
      <c r="AA80" s="62">
        <v>0.99675225999999995</v>
      </c>
      <c r="AB80" s="62">
        <v>6.4863170000000001E-3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2.8003300000000024</v>
      </c>
      <c r="AN80" s="121">
        <f t="shared" si="5"/>
        <v>2.4634870000000006</v>
      </c>
      <c r="AO80" s="121">
        <f t="shared" si="6"/>
        <v>5.2886000000007538E-4</v>
      </c>
      <c r="AP80" s="121">
        <f t="shared" si="7"/>
        <v>3.6566799999999677E-3</v>
      </c>
      <c r="AQ80" s="87">
        <f t="shared" si="8"/>
        <v>-6.1307329999999993E-3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39.054792999999997</v>
      </c>
      <c r="G81" s="187">
        <v>42.999811000000001</v>
      </c>
      <c r="H81" s="187">
        <v>0.99394187000000001</v>
      </c>
      <c r="I81" s="62">
        <v>0.99388531999999996</v>
      </c>
      <c r="J81" s="62">
        <v>1.1669689E-2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42.270456000000003</v>
      </c>
      <c r="Y81" s="187">
        <v>45.742778999999999</v>
      </c>
      <c r="Z81" s="187">
        <v>0.99451078000000004</v>
      </c>
      <c r="AA81" s="62">
        <v>0.99763060999999997</v>
      </c>
      <c r="AB81" s="62">
        <v>5.3106854E-3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3.2156630000000064</v>
      </c>
      <c r="AN81" s="121">
        <f t="shared" si="5"/>
        <v>2.7429679999999976</v>
      </c>
      <c r="AO81" s="121">
        <f t="shared" si="6"/>
        <v>5.6891000000003356E-4</v>
      </c>
      <c r="AP81" s="121">
        <f t="shared" si="7"/>
        <v>3.7452900000000122E-3</v>
      </c>
      <c r="AQ81" s="87">
        <f t="shared" si="8"/>
        <v>-6.3590036000000004E-3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34.346471999999999</v>
      </c>
      <c r="G83" s="96">
        <v>38.546501999999997</v>
      </c>
      <c r="H83" s="96">
        <v>0.98518117999999999</v>
      </c>
      <c r="I83" s="60">
        <v>0.99046727999999995</v>
      </c>
      <c r="J83" s="60">
        <v>2.4059322000000001E-2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36.129103000000001</v>
      </c>
      <c r="Y83" s="96">
        <v>40.801521000000001</v>
      </c>
      <c r="Z83" s="96">
        <v>0.98571936000000004</v>
      </c>
      <c r="AA83" s="60">
        <v>0.99307951999999999</v>
      </c>
      <c r="AB83" s="60">
        <v>1.5519265000000001E-2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1.7826310000000021</v>
      </c>
      <c r="AN83" s="95">
        <f t="shared" si="5"/>
        <v>2.2550190000000043</v>
      </c>
      <c r="AO83" s="95">
        <f t="shared" si="6"/>
        <v>5.3818000000005473E-4</v>
      </c>
      <c r="AP83" s="95">
        <f t="shared" si="7"/>
        <v>2.6122400000000434E-3</v>
      </c>
      <c r="AQ83" s="120">
        <f t="shared" si="8"/>
        <v>-8.5400570000000002E-3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37.092911000000001</v>
      </c>
      <c r="G84" s="187">
        <v>41.083587999999999</v>
      </c>
      <c r="H84" s="187">
        <v>0.99168584000000004</v>
      </c>
      <c r="I84" s="62">
        <v>0.99238037000000001</v>
      </c>
      <c r="J84" s="62">
        <v>1.46520175E-2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39.635221999999999</v>
      </c>
      <c r="Y84" s="187">
        <v>43.663319999999999</v>
      </c>
      <c r="Z84" s="187">
        <v>0.99217151000000003</v>
      </c>
      <c r="AA84" s="62">
        <v>0.99549220999999999</v>
      </c>
      <c r="AB84" s="62">
        <v>7.506619E-3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2.542310999999998</v>
      </c>
      <c r="AN84" s="121">
        <f t="shared" si="5"/>
        <v>2.5797319999999999</v>
      </c>
      <c r="AO84" s="121">
        <f t="shared" si="6"/>
        <v>4.8566999999999361E-4</v>
      </c>
      <c r="AP84" s="121">
        <f t="shared" si="7"/>
        <v>3.1118399999999768E-3</v>
      </c>
      <c r="AQ84" s="87">
        <f t="shared" si="8"/>
        <v>-7.1453984999999996E-3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38.490285</v>
      </c>
      <c r="G85" s="187">
        <v>42.424498999999997</v>
      </c>
      <c r="H85" s="187">
        <v>0.99373140000000004</v>
      </c>
      <c r="I85" s="62">
        <v>0.99351319999999999</v>
      </c>
      <c r="J85" s="62">
        <v>1.1972442999999999E-2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41.563530999999998</v>
      </c>
      <c r="Y85" s="187">
        <v>45.201749</v>
      </c>
      <c r="Z85" s="187">
        <v>0.99420030000000004</v>
      </c>
      <c r="AA85" s="62">
        <v>0.99657759000000001</v>
      </c>
      <c r="AB85" s="62">
        <v>5.0410014E-3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3.0732459999999975</v>
      </c>
      <c r="AN85" s="121">
        <f t="shared" si="5"/>
        <v>2.7772500000000022</v>
      </c>
      <c r="AO85" s="121">
        <f t="shared" si="6"/>
        <v>4.6889999999999432E-4</v>
      </c>
      <c r="AP85" s="121">
        <f t="shared" si="7"/>
        <v>3.0643900000000279E-3</v>
      </c>
      <c r="AQ85" s="87">
        <f t="shared" si="8"/>
        <v>-6.9314415999999993E-3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39.258363000000003</v>
      </c>
      <c r="G86" s="187">
        <v>43.200682</v>
      </c>
      <c r="H86" s="187">
        <v>0.99458504000000003</v>
      </c>
      <c r="I86" s="62">
        <v>0.99462901000000004</v>
      </c>
      <c r="J86" s="62">
        <v>1.0816364E-2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42.673803999999997</v>
      </c>
      <c r="Y86" s="187">
        <v>46.139533999999998</v>
      </c>
      <c r="Z86" s="187">
        <v>0.99511148999999999</v>
      </c>
      <c r="AA86" s="62">
        <v>0.99782808000000001</v>
      </c>
      <c r="AB86" s="62">
        <v>3.9388043999999999E-3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3.4154409999999942</v>
      </c>
      <c r="AN86" s="121">
        <f t="shared" si="5"/>
        <v>2.9388519999999971</v>
      </c>
      <c r="AO86" s="121">
        <f t="shared" si="6"/>
        <v>5.2644999999995612E-4</v>
      </c>
      <c r="AP86" s="121">
        <f t="shared" si="7"/>
        <v>3.1990699999999705E-3</v>
      </c>
      <c r="AQ86" s="87">
        <f t="shared" si="8"/>
        <v>-6.8775596000000003E-3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34.602322999999998</v>
      </c>
      <c r="G88" s="96">
        <v>38.785494999999997</v>
      </c>
      <c r="H88" s="96">
        <v>0.98587628000000005</v>
      </c>
      <c r="I88" s="60">
        <v>0.99060391999999997</v>
      </c>
      <c r="J88" s="60">
        <v>2.2919162999999999E-2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36.499099999999999</v>
      </c>
      <c r="Y88" s="96">
        <v>41.170298000000003</v>
      </c>
      <c r="Z88" s="96">
        <v>0.98644387</v>
      </c>
      <c r="AA88" s="60">
        <v>0.99365700000000001</v>
      </c>
      <c r="AB88" s="60">
        <v>1.426971E-2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1.8967770000000002</v>
      </c>
      <c r="AN88" s="95">
        <f t="shared" si="5"/>
        <v>2.3848030000000051</v>
      </c>
      <c r="AO88" s="95">
        <f t="shared" si="6"/>
        <v>5.6758999999995119E-4</v>
      </c>
      <c r="AP88" s="95">
        <f t="shared" si="7"/>
        <v>3.0530800000000413E-3</v>
      </c>
      <c r="AQ88" s="120">
        <f t="shared" si="8"/>
        <v>-8.6494529999999997E-3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37.301228999999999</v>
      </c>
      <c r="G89" s="187">
        <v>41.290833999999997</v>
      </c>
      <c r="H89" s="187">
        <v>0.9920253</v>
      </c>
      <c r="I89" s="62">
        <v>0.99226095999999997</v>
      </c>
      <c r="J89" s="62">
        <v>1.4096322499999999E-2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39.973159000000003</v>
      </c>
      <c r="Y89" s="187">
        <v>44.002867999999999</v>
      </c>
      <c r="Z89" s="187">
        <v>0.99253997999999999</v>
      </c>
      <c r="AA89" s="62">
        <v>0.99571264000000004</v>
      </c>
      <c r="AB89" s="62">
        <v>6.8586280000000003E-3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2.6719300000000032</v>
      </c>
      <c r="AN89" s="121">
        <f t="shared" si="5"/>
        <v>2.7120340000000027</v>
      </c>
      <c r="AO89" s="121">
        <f t="shared" si="6"/>
        <v>5.1467999999998959E-4</v>
      </c>
      <c r="AP89" s="121">
        <f t="shared" si="7"/>
        <v>3.451680000000068E-3</v>
      </c>
      <c r="AQ89" s="87">
        <f t="shared" si="8"/>
        <v>-7.2376944999999991E-3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38.577474000000002</v>
      </c>
      <c r="G90" s="187">
        <v>42.523443999999998</v>
      </c>
      <c r="H90" s="187">
        <v>0.99382552000000002</v>
      </c>
      <c r="I90" s="62">
        <v>0.99332392000000003</v>
      </c>
      <c r="J90" s="62">
        <v>1.1796486E-2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41.757359999999998</v>
      </c>
      <c r="Y90" s="187">
        <v>45.422310000000003</v>
      </c>
      <c r="Z90" s="187">
        <v>0.99431974000000001</v>
      </c>
      <c r="AA90" s="62">
        <v>0.99668972</v>
      </c>
      <c r="AB90" s="62">
        <v>4.7798175000000002E-3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3.1798859999999962</v>
      </c>
      <c r="AN90" s="121">
        <f t="shared" si="5"/>
        <v>2.8988660000000053</v>
      </c>
      <c r="AO90" s="121">
        <f t="shared" si="6"/>
        <v>4.9421999999998967E-4</v>
      </c>
      <c r="AP90" s="121">
        <f t="shared" si="7"/>
        <v>3.3657999999999744E-3</v>
      </c>
      <c r="AQ90" s="87">
        <f t="shared" si="8"/>
        <v>-7.0166684999999999E-3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39.220390000000002</v>
      </c>
      <c r="G91" s="187">
        <v>43.180422999999998</v>
      </c>
      <c r="H91" s="187">
        <v>0.99457340000000005</v>
      </c>
      <c r="I91" s="62">
        <v>0.99426439</v>
      </c>
      <c r="J91" s="62">
        <v>1.0927233999999999E-2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42.728881000000001</v>
      </c>
      <c r="Y91" s="187">
        <v>46.230572000000002</v>
      </c>
      <c r="Z91" s="187">
        <v>0.99512738999999995</v>
      </c>
      <c r="AA91" s="62">
        <v>0.99784857000000005</v>
      </c>
      <c r="AB91" s="62">
        <v>3.8899567000000002E-3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3.5084909999999994</v>
      </c>
      <c r="AN91" s="121">
        <f t="shared" si="5"/>
        <v>3.0501490000000047</v>
      </c>
      <c r="AO91" s="121">
        <f t="shared" si="6"/>
        <v>5.5398999999989318E-4</v>
      </c>
      <c r="AP91" s="121">
        <f t="shared" si="7"/>
        <v>3.5841800000000479E-3</v>
      </c>
      <c r="AQ91" s="87">
        <f t="shared" si="8"/>
        <v>-7.0372772999999986E-3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34.909120000000001</v>
      </c>
      <c r="G93" s="96">
        <v>39.042268</v>
      </c>
      <c r="H93" s="96">
        <v>0.98618954000000003</v>
      </c>
      <c r="I93" s="60">
        <v>0.99038113999999999</v>
      </c>
      <c r="J93" s="60">
        <v>2.1776790000000001E-2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36.766137000000001</v>
      </c>
      <c r="Y93" s="96">
        <v>41.405895000000001</v>
      </c>
      <c r="Z93" s="96">
        <v>0.98678964999999996</v>
      </c>
      <c r="AA93" s="60">
        <v>0.99409939999999997</v>
      </c>
      <c r="AB93" s="60">
        <v>1.3580972E-2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1.857016999999999</v>
      </c>
      <c r="AN93" s="95">
        <f t="shared" si="5"/>
        <v>2.363627000000001</v>
      </c>
      <c r="AO93" s="95">
        <f t="shared" si="6"/>
        <v>6.0010999999993153E-4</v>
      </c>
      <c r="AP93" s="95">
        <f t="shared" si="7"/>
        <v>3.7182599999999733E-3</v>
      </c>
      <c r="AQ93" s="120">
        <f t="shared" si="8"/>
        <v>-8.1958180000000005E-3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37.548727999999997</v>
      </c>
      <c r="G94" s="187">
        <v>41.501154</v>
      </c>
      <c r="H94" s="187">
        <v>0.99212232</v>
      </c>
      <c r="I94" s="62">
        <v>0.99193447999999995</v>
      </c>
      <c r="J94" s="62">
        <v>1.3479804E-2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40.146980999999997</v>
      </c>
      <c r="Y94" s="187">
        <v>44.161799999999999</v>
      </c>
      <c r="Z94" s="187">
        <v>0.99264173</v>
      </c>
      <c r="AA94" s="62">
        <v>0.99587201999999997</v>
      </c>
      <c r="AB94" s="62">
        <v>6.6840140000000003E-3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2.5982529999999997</v>
      </c>
      <c r="AN94" s="121">
        <f t="shared" si="5"/>
        <v>2.6606459999999998</v>
      </c>
      <c r="AO94" s="121">
        <f t="shared" si="6"/>
        <v>5.1940999999999793E-4</v>
      </c>
      <c r="AP94" s="121">
        <f t="shared" si="7"/>
        <v>3.9375400000000171E-3</v>
      </c>
      <c r="AQ94" s="87">
        <f t="shared" si="8"/>
        <v>-6.7957899999999995E-3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38.746391000000003</v>
      </c>
      <c r="G95" s="187">
        <v>42.670067000000003</v>
      </c>
      <c r="H95" s="187">
        <v>0.99381748000000003</v>
      </c>
      <c r="I95" s="62">
        <v>0.99306850999999996</v>
      </c>
      <c r="J95" s="62">
        <v>1.1211609000000001E-2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41.831220000000002</v>
      </c>
      <c r="Y95" s="187">
        <v>45.498483999999998</v>
      </c>
      <c r="Z95" s="187">
        <v>0.99432964999999995</v>
      </c>
      <c r="AA95" s="62">
        <v>0.99690506999999995</v>
      </c>
      <c r="AB95" s="62">
        <v>4.6563745000000002E-3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3.0848289999999992</v>
      </c>
      <c r="AN95" s="121">
        <f t="shared" si="5"/>
        <v>2.8284169999999946</v>
      </c>
      <c r="AO95" s="121">
        <f t="shared" si="6"/>
        <v>5.1216999999992296E-4</v>
      </c>
      <c r="AP95" s="121">
        <f t="shared" si="7"/>
        <v>3.8365599999999889E-3</v>
      </c>
      <c r="AQ95" s="87">
        <f t="shared" si="8"/>
        <v>-6.5552345000000007E-3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39.298206</v>
      </c>
      <c r="G96" s="187">
        <v>43.246808999999999</v>
      </c>
      <c r="H96" s="187">
        <v>0.99453807999999999</v>
      </c>
      <c r="I96" s="62">
        <v>0.99376503000000005</v>
      </c>
      <c r="J96" s="62">
        <v>1.0504964E-2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42.765148000000003</v>
      </c>
      <c r="Y96" s="187">
        <v>46.271853</v>
      </c>
      <c r="Z96" s="187">
        <v>0.99510527999999998</v>
      </c>
      <c r="AA96" s="62">
        <v>0.99782154000000001</v>
      </c>
      <c r="AB96" s="62">
        <v>3.829421E-3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3.4669420000000031</v>
      </c>
      <c r="AN96" s="121">
        <f t="shared" si="5"/>
        <v>3.0250440000000012</v>
      </c>
      <c r="AO96" s="121">
        <f t="shared" si="6"/>
        <v>5.6719999999998993E-4</v>
      </c>
      <c r="AP96" s="121">
        <f t="shared" si="7"/>
        <v>4.0565099999999576E-3</v>
      </c>
      <c r="AQ96" s="87">
        <f t="shared" si="8"/>
        <v>-6.6755430000000008E-3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34.729278000000001</v>
      </c>
      <c r="G98" s="96">
        <v>38.880462999999999</v>
      </c>
      <c r="H98" s="96">
        <v>0.98594519999999997</v>
      </c>
      <c r="I98" s="60">
        <v>0.99053371999999995</v>
      </c>
      <c r="J98" s="60">
        <v>2.2816855E-2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36.608511999999997</v>
      </c>
      <c r="Y98" s="96">
        <v>41.258564</v>
      </c>
      <c r="Z98" s="96">
        <v>0.98655267000000002</v>
      </c>
      <c r="AA98" s="60">
        <v>0.99401253000000001</v>
      </c>
      <c r="AB98" s="60">
        <v>1.4541574E-2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1.8792339999999967</v>
      </c>
      <c r="AN98" s="95">
        <f t="shared" si="15"/>
        <v>2.3781010000000009</v>
      </c>
      <c r="AO98" s="95">
        <f t="shared" si="16"/>
        <v>6.0747000000005436E-4</v>
      </c>
      <c r="AP98" s="95">
        <f t="shared" si="17"/>
        <v>3.4788100000000544E-3</v>
      </c>
      <c r="AQ98" s="120">
        <f t="shared" si="18"/>
        <v>-8.2752810000000007E-3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37.342973999999998</v>
      </c>
      <c r="G99" s="187">
        <v>41.328808000000002</v>
      </c>
      <c r="H99" s="187">
        <v>0.99196532000000004</v>
      </c>
      <c r="I99" s="62">
        <v>0.99212761999999999</v>
      </c>
      <c r="J99" s="62">
        <v>1.4010115E-2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39.960020999999998</v>
      </c>
      <c r="Y99" s="187">
        <v>43.983460000000001</v>
      </c>
      <c r="Z99" s="187">
        <v>0.99251900000000004</v>
      </c>
      <c r="AA99" s="62">
        <v>0.99583646999999997</v>
      </c>
      <c r="AB99" s="62">
        <v>7.3041979999999996E-3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2.6170469999999995</v>
      </c>
      <c r="AN99" s="121">
        <f t="shared" si="15"/>
        <v>2.6546519999999987</v>
      </c>
      <c r="AO99" s="121">
        <f t="shared" si="16"/>
        <v>5.5368000000000084E-4</v>
      </c>
      <c r="AP99" s="121">
        <f t="shared" si="17"/>
        <v>3.7088499999999858E-3</v>
      </c>
      <c r="AQ99" s="87">
        <f t="shared" si="18"/>
        <v>-6.7059170000000005E-3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38.538901000000003</v>
      </c>
      <c r="G100" s="187">
        <v>42.496248999999999</v>
      </c>
      <c r="H100" s="187">
        <v>0.99371564000000001</v>
      </c>
      <c r="I100" s="62">
        <v>0.99309597999999999</v>
      </c>
      <c r="J100" s="62">
        <v>1.1687960000000001E-2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41.705742000000001</v>
      </c>
      <c r="Y100" s="187">
        <v>45.370306999999997</v>
      </c>
      <c r="Z100" s="187">
        <v>0.99423640999999996</v>
      </c>
      <c r="AA100" s="62">
        <v>0.99679224</v>
      </c>
      <c r="AB100" s="62">
        <v>5.0772289999999999E-3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3.166840999999998</v>
      </c>
      <c r="AN100" s="121">
        <f t="shared" si="15"/>
        <v>2.874057999999998</v>
      </c>
      <c r="AO100" s="121">
        <f t="shared" si="16"/>
        <v>5.2076999999994822E-4</v>
      </c>
      <c r="AP100" s="121">
        <f t="shared" si="17"/>
        <v>3.6962600000000068E-3</v>
      </c>
      <c r="AQ100" s="87">
        <f t="shared" si="18"/>
        <v>-6.6107310000000008E-3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39.141601000000001</v>
      </c>
      <c r="G101" s="187">
        <v>43.120764000000001</v>
      </c>
      <c r="H101" s="187">
        <v>0.99445156999999995</v>
      </c>
      <c r="I101" s="62">
        <v>0.99396969999999996</v>
      </c>
      <c r="J101" s="62">
        <v>1.0972686000000001E-2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42.673723000000003</v>
      </c>
      <c r="Y101" s="187">
        <v>46.181530000000002</v>
      </c>
      <c r="Z101" s="187">
        <v>0.99501205999999998</v>
      </c>
      <c r="AA101" s="62">
        <v>0.99781808000000005</v>
      </c>
      <c r="AB101" s="62">
        <v>4.1890060000000003E-3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3.5321220000000011</v>
      </c>
      <c r="AN101" s="121">
        <f t="shared" si="15"/>
        <v>3.060766000000001</v>
      </c>
      <c r="AO101" s="121">
        <f t="shared" si="16"/>
        <v>5.6049000000002458E-4</v>
      </c>
      <c r="AP101" s="121">
        <f t="shared" si="17"/>
        <v>3.8483800000000956E-3</v>
      </c>
      <c r="AQ101" s="87">
        <f t="shared" si="18"/>
        <v>-6.7836800000000003E-3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34.106518999999999</v>
      </c>
      <c r="G103" s="96">
        <v>38.191673999999999</v>
      </c>
      <c r="H103" s="96">
        <v>0.98438376000000005</v>
      </c>
      <c r="I103" s="60">
        <v>0.98965285999999997</v>
      </c>
      <c r="J103" s="60">
        <v>2.5505986000000001E-2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35.647210999999999</v>
      </c>
      <c r="Y103" s="96">
        <v>39.945408</v>
      </c>
      <c r="Z103" s="96">
        <v>0.98502582999999999</v>
      </c>
      <c r="AA103" s="60">
        <v>0.99293805000000002</v>
      </c>
      <c r="AB103" s="60">
        <v>1.7323089999999999E-2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1.540692</v>
      </c>
      <c r="AN103" s="95">
        <f t="shared" si="15"/>
        <v>1.7537340000000015</v>
      </c>
      <c r="AO103" s="95">
        <f t="shared" si="16"/>
        <v>6.4206999999993908E-4</v>
      </c>
      <c r="AP103" s="95">
        <f t="shared" si="17"/>
        <v>3.2851900000000489E-3</v>
      </c>
      <c r="AQ103" s="120">
        <f t="shared" si="18"/>
        <v>-8.182896000000002E-3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36.723194999999997</v>
      </c>
      <c r="G104" s="187">
        <v>40.653750000000002</v>
      </c>
      <c r="H104" s="187">
        <v>0.99109203999999995</v>
      </c>
      <c r="I104" s="62">
        <v>0.99188061999999999</v>
      </c>
      <c r="J104" s="62">
        <v>1.5630318000000001E-2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38.814557000000001</v>
      </c>
      <c r="Y104" s="187">
        <v>42.614086</v>
      </c>
      <c r="Z104" s="187">
        <v>0.99160884999999999</v>
      </c>
      <c r="AA104" s="62">
        <v>0.99543791999999998</v>
      </c>
      <c r="AB104" s="62">
        <v>9.0747870000000008E-3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2.0913620000000037</v>
      </c>
      <c r="AN104" s="121">
        <f t="shared" si="15"/>
        <v>1.9603359999999981</v>
      </c>
      <c r="AO104" s="121">
        <f t="shared" si="16"/>
        <v>5.1681000000003419E-4</v>
      </c>
      <c r="AP104" s="121">
        <f t="shared" si="17"/>
        <v>3.5572999999999855E-3</v>
      </c>
      <c r="AQ104" s="87">
        <f t="shared" si="18"/>
        <v>-6.5555309999999999E-3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38.137932999999997</v>
      </c>
      <c r="G105" s="187">
        <v>42.049900000000001</v>
      </c>
      <c r="H105" s="187">
        <v>0.99318835000000005</v>
      </c>
      <c r="I105" s="62">
        <v>0.99297170999999995</v>
      </c>
      <c r="J105" s="62">
        <v>1.2927829E-2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40.857557999999997</v>
      </c>
      <c r="Y105" s="187">
        <v>44.420768000000002</v>
      </c>
      <c r="Z105" s="187">
        <v>0.99368529000000005</v>
      </c>
      <c r="AA105" s="62">
        <v>0.99642149999999996</v>
      </c>
      <c r="AB105" s="62">
        <v>6.3582380000000004E-3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2.7196250000000006</v>
      </c>
      <c r="AN105" s="121">
        <f t="shared" si="15"/>
        <v>2.3708680000000015</v>
      </c>
      <c r="AO105" s="121">
        <f t="shared" si="16"/>
        <v>4.9694000000000127E-4</v>
      </c>
      <c r="AP105" s="121">
        <f t="shared" si="17"/>
        <v>3.4497900000000081E-3</v>
      </c>
      <c r="AQ105" s="87">
        <f t="shared" si="18"/>
        <v>-6.5695909999999996E-3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38.919699999999999</v>
      </c>
      <c r="G106" s="187">
        <v>42.860729999999997</v>
      </c>
      <c r="H106" s="187">
        <v>0.99414566999999998</v>
      </c>
      <c r="I106" s="62">
        <v>0.99404276000000003</v>
      </c>
      <c r="J106" s="62">
        <v>1.1760202000000001E-2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42.139398</v>
      </c>
      <c r="Y106" s="187">
        <v>45.569575999999998</v>
      </c>
      <c r="Z106" s="187">
        <v>0.99467362999999998</v>
      </c>
      <c r="AA106" s="62">
        <v>0.99761107999999998</v>
      </c>
      <c r="AB106" s="62">
        <v>5.0903466000000001E-3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3.2196980000000011</v>
      </c>
      <c r="AN106" s="121">
        <f t="shared" si="15"/>
        <v>2.7088460000000012</v>
      </c>
      <c r="AO106" s="121">
        <f t="shared" si="16"/>
        <v>5.2795999999999399E-4</v>
      </c>
      <c r="AP106" s="121">
        <f t="shared" si="17"/>
        <v>3.5683199999999582E-3</v>
      </c>
      <c r="AQ106" s="87">
        <f t="shared" si="18"/>
        <v>-6.6698554000000007E-3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34.106518999999999</v>
      </c>
      <c r="G641" s="135">
        <f t="shared" si="59"/>
        <v>38.191673999999999</v>
      </c>
      <c r="H641" s="135">
        <f t="shared" si="59"/>
        <v>0.98438376000000005</v>
      </c>
      <c r="I641" s="135">
        <f t="shared" si="59"/>
        <v>0.98938331999999996</v>
      </c>
      <c r="J641" s="135">
        <f t="shared" si="59"/>
        <v>2.1115511999999999E-2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35.647210999999999</v>
      </c>
      <c r="Y641" s="135">
        <f t="shared" si="60"/>
        <v>39.945408</v>
      </c>
      <c r="Z641" s="135">
        <f t="shared" si="60"/>
        <v>0.98502582999999999</v>
      </c>
      <c r="AA641" s="135">
        <f t="shared" si="60"/>
        <v>0.99131986999999999</v>
      </c>
      <c r="AB641" s="135">
        <f t="shared" si="60"/>
        <v>1.3422231999999999E-2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36.723194999999997</v>
      </c>
      <c r="G642" s="18">
        <f t="shared" si="59"/>
        <v>40.653750000000002</v>
      </c>
      <c r="H642" s="18">
        <f t="shared" si="59"/>
        <v>0.99082736999999999</v>
      </c>
      <c r="I642" s="18">
        <f t="shared" si="59"/>
        <v>0.99077435999999997</v>
      </c>
      <c r="J642" s="18">
        <f t="shared" si="59"/>
        <v>1.3257695E-2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38.814557000000001</v>
      </c>
      <c r="Y642" s="18">
        <f t="shared" si="60"/>
        <v>42.614086</v>
      </c>
      <c r="Z642" s="18">
        <f t="shared" si="60"/>
        <v>0.99137463999999997</v>
      </c>
      <c r="AA642" s="18">
        <f t="shared" si="60"/>
        <v>0.99440702999999997</v>
      </c>
      <c r="AB642" s="18">
        <f t="shared" si="60"/>
        <v>6.6840140000000003E-3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38.137932999999997</v>
      </c>
      <c r="G643" s="18">
        <f t="shared" si="59"/>
        <v>42.049900000000001</v>
      </c>
      <c r="H643" s="18">
        <f t="shared" si="59"/>
        <v>0.99272903999999995</v>
      </c>
      <c r="I643" s="18">
        <f t="shared" si="59"/>
        <v>0.99201912999999997</v>
      </c>
      <c r="J643" s="18">
        <f t="shared" si="59"/>
        <v>1.1211609000000001E-2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40.857557999999997</v>
      </c>
      <c r="Y643" s="18">
        <f t="shared" si="60"/>
        <v>44.420768000000002</v>
      </c>
      <c r="Z643" s="18">
        <f t="shared" si="60"/>
        <v>0.99326873999999998</v>
      </c>
      <c r="AA643" s="18">
        <f t="shared" si="60"/>
        <v>0.99590973999999999</v>
      </c>
      <c r="AB643" s="18">
        <f t="shared" si="60"/>
        <v>4.6563745000000002E-3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38.919699999999999</v>
      </c>
      <c r="G644" s="18">
        <f t="shared" si="59"/>
        <v>42.860729999999997</v>
      </c>
      <c r="H644" s="18">
        <f t="shared" si="59"/>
        <v>0.99365999000000005</v>
      </c>
      <c r="I644" s="18">
        <f t="shared" si="59"/>
        <v>0.99376503000000005</v>
      </c>
      <c r="J644" s="18">
        <f t="shared" si="59"/>
        <v>1.0484329000000001E-2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42.133018</v>
      </c>
      <c r="Y644" s="18">
        <f t="shared" si="60"/>
        <v>45.569575999999998</v>
      </c>
      <c r="Z644" s="18">
        <f t="shared" si="60"/>
        <v>0.99423554999999997</v>
      </c>
      <c r="AA644" s="18">
        <f t="shared" si="60"/>
        <v>0.99756677999999999</v>
      </c>
      <c r="AB644" s="18">
        <f t="shared" si="60"/>
        <v>3.829421E-3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35.068742999999998</v>
      </c>
      <c r="G646" s="135">
        <f t="shared" si="61"/>
        <v>39.205523999999997</v>
      </c>
      <c r="H646" s="135">
        <f t="shared" si="61"/>
        <v>0.98675771999999995</v>
      </c>
      <c r="I646" s="135">
        <f t="shared" si="61"/>
        <v>0.99080957999999997</v>
      </c>
      <c r="J646" s="135">
        <f t="shared" si="61"/>
        <v>2.5996829999999999E-2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37.038556999999997</v>
      </c>
      <c r="Y646" s="135">
        <f t="shared" si="62"/>
        <v>41.621282000000001</v>
      </c>
      <c r="Z646" s="135">
        <f t="shared" si="62"/>
        <v>0.98734100000000002</v>
      </c>
      <c r="AA646" s="135">
        <f t="shared" si="62"/>
        <v>0.99409939999999997</v>
      </c>
      <c r="AB646" s="135">
        <f t="shared" si="62"/>
        <v>1.8609496E-2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37.626984</v>
      </c>
      <c r="G647" s="18">
        <f t="shared" si="61"/>
        <v>41.582005000000002</v>
      </c>
      <c r="H647" s="18">
        <f t="shared" si="61"/>
        <v>0.99220485999999997</v>
      </c>
      <c r="I647" s="18">
        <f t="shared" si="61"/>
        <v>0.99238037000000001</v>
      </c>
      <c r="J647" s="18">
        <f t="shared" si="61"/>
        <v>1.5945088E-2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40.297668000000002</v>
      </c>
      <c r="Y647" s="18">
        <f t="shared" si="62"/>
        <v>44.303117</v>
      </c>
      <c r="Z647" s="18">
        <f t="shared" si="62"/>
        <v>0.99273608999999996</v>
      </c>
      <c r="AA647" s="18">
        <f t="shared" si="62"/>
        <v>0.99587201999999997</v>
      </c>
      <c r="AB647" s="18">
        <f t="shared" si="62"/>
        <v>9.9530169999999998E-3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38.909802999999997</v>
      </c>
      <c r="G648" s="18">
        <f t="shared" si="61"/>
        <v>42.802069000000003</v>
      </c>
      <c r="H648" s="18">
        <f t="shared" si="61"/>
        <v>0.99382552000000002</v>
      </c>
      <c r="I648" s="18">
        <f t="shared" si="61"/>
        <v>0.99351319999999999</v>
      </c>
      <c r="J648" s="18">
        <f t="shared" si="61"/>
        <v>1.3191843E-2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41.971460999999998</v>
      </c>
      <c r="Y648" s="18">
        <f t="shared" si="62"/>
        <v>45.605297999999998</v>
      </c>
      <c r="Z648" s="18">
        <f t="shared" si="62"/>
        <v>0.99432964999999995</v>
      </c>
      <c r="AA648" s="18">
        <f t="shared" si="62"/>
        <v>0.99690506999999995</v>
      </c>
      <c r="AB648" s="18">
        <f t="shared" si="62"/>
        <v>7.2091589999999997E-3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39.649728000000003</v>
      </c>
      <c r="G649" s="18">
        <f t="shared" si="61"/>
        <v>43.571928</v>
      </c>
      <c r="H649" s="18">
        <f t="shared" si="61"/>
        <v>0.99458504000000003</v>
      </c>
      <c r="I649" s="18">
        <f t="shared" si="61"/>
        <v>0.99695747999999995</v>
      </c>
      <c r="J649" s="18">
        <f t="shared" si="61"/>
        <v>1.225652E-2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43.044879999999999</v>
      </c>
      <c r="Y649" s="18">
        <f t="shared" si="62"/>
        <v>46.454436999999999</v>
      </c>
      <c r="Z649" s="18">
        <f t="shared" si="62"/>
        <v>0.99512738999999995</v>
      </c>
      <c r="AA649" s="18">
        <f t="shared" si="62"/>
        <v>0.99784857000000005</v>
      </c>
      <c r="AB649" s="18">
        <f t="shared" si="62"/>
        <v>5.9200320000000004E-3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0.96222399999999908</v>
      </c>
      <c r="G651" s="135">
        <f t="shared" si="63"/>
        <v>1.0138499999999979</v>
      </c>
      <c r="H651" s="135">
        <f t="shared" si="63"/>
        <v>2.3739599999998973E-3</v>
      </c>
      <c r="I651" s="135">
        <f t="shared" si="63"/>
        <v>1.4262600000000125E-3</v>
      </c>
      <c r="J651" s="135">
        <f t="shared" si="63"/>
        <v>4.8813179999999991E-3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1.3913459999999986</v>
      </c>
      <c r="Y651" s="135">
        <f t="shared" si="64"/>
        <v>1.6758740000000003</v>
      </c>
      <c r="Z651" s="135">
        <f t="shared" si="64"/>
        <v>2.315170000000033E-3</v>
      </c>
      <c r="AA651" s="135">
        <f t="shared" si="64"/>
        <v>2.7795299999999745E-3</v>
      </c>
      <c r="AB651" s="135">
        <f t="shared" si="64"/>
        <v>5.1872640000000005E-3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0.90378900000000328</v>
      </c>
      <c r="G652" s="18">
        <f t="shared" si="63"/>
        <v>0.92825500000000005</v>
      </c>
      <c r="H652" s="18">
        <f t="shared" si="63"/>
        <v>1.3774899999999812E-3</v>
      </c>
      <c r="I652" s="18">
        <f t="shared" si="63"/>
        <v>1.6060100000000466E-3</v>
      </c>
      <c r="J652" s="18">
        <f t="shared" si="63"/>
        <v>2.6873929999999997E-3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1.483111000000001</v>
      </c>
      <c r="Y652" s="18">
        <f t="shared" si="64"/>
        <v>1.6890309999999999</v>
      </c>
      <c r="Z652" s="18">
        <f t="shared" si="64"/>
        <v>1.3614499999999863E-3</v>
      </c>
      <c r="AA652" s="18">
        <f t="shared" si="64"/>
        <v>1.4649899999999993E-3</v>
      </c>
      <c r="AB652" s="18">
        <f t="shared" si="64"/>
        <v>3.2690029999999995E-3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0.77186999999999983</v>
      </c>
      <c r="G653" s="18">
        <f t="shared" si="63"/>
        <v>0.75216900000000209</v>
      </c>
      <c r="H653" s="18">
        <f t="shared" si="63"/>
        <v>1.0964800000000663E-3</v>
      </c>
      <c r="I653" s="18">
        <f t="shared" si="63"/>
        <v>1.494070000000014E-3</v>
      </c>
      <c r="J653" s="18">
        <f t="shared" si="63"/>
        <v>1.9802339999999991E-3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1.1139030000000005</v>
      </c>
      <c r="Y653" s="18">
        <f t="shared" si="64"/>
        <v>1.1845299999999952</v>
      </c>
      <c r="Z653" s="18">
        <f t="shared" si="64"/>
        <v>1.0609099999999705E-3</v>
      </c>
      <c r="AA653" s="18">
        <f t="shared" si="64"/>
        <v>9.9532999999996097E-4</v>
      </c>
      <c r="AB653" s="18">
        <f t="shared" si="64"/>
        <v>2.5527844999999995E-3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0.73002800000000434</v>
      </c>
      <c r="G654" s="18">
        <f t="shared" si="63"/>
        <v>0.71119800000000311</v>
      </c>
      <c r="H654" s="18">
        <f t="shared" si="63"/>
        <v>9.2504999999998283E-4</v>
      </c>
      <c r="I654" s="18">
        <f t="shared" si="63"/>
        <v>3.1924499999999023E-3</v>
      </c>
      <c r="J654" s="18">
        <f t="shared" si="63"/>
        <v>1.7721909999999994E-3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0.91186199999999928</v>
      </c>
      <c r="Y654" s="18">
        <f t="shared" si="64"/>
        <v>0.88486100000000079</v>
      </c>
      <c r="Z654" s="18">
        <f t="shared" si="64"/>
        <v>8.918399999999771E-4</v>
      </c>
      <c r="AA654" s="18">
        <f t="shared" si="64"/>
        <v>2.8179000000005949E-4</v>
      </c>
      <c r="AB654" s="18">
        <f t="shared" si="64"/>
        <v>2.0906110000000005E-3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T388:T392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topLeftCell="G10" workbookViewId="0">
      <selection activeCell="X33" sqref="X33:AB107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breakfast_track</v>
      </c>
      <c r="U2" s="289" t="str">
        <f>CONCATENATE("Summary [ ",'Summary (auto)'!$C$4," ]")</f>
        <v>Summary [ 18-bit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breakfast_track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27.2605434</v>
      </c>
      <c r="G5" s="30">
        <f t="shared" si="0"/>
        <v>32.467099999999995</v>
      </c>
      <c r="H5" s="30">
        <f t="shared" si="0"/>
        <v>0.95833688400000006</v>
      </c>
      <c r="I5" s="90">
        <f t="shared" si="0"/>
        <v>0.95452699866666679</v>
      </c>
      <c r="J5" s="90">
        <f t="shared" si="0"/>
        <v>6.6136436800000004E-2</v>
      </c>
      <c r="K5" s="55"/>
      <c r="L5" s="55"/>
      <c r="M5" s="55"/>
      <c r="N5" s="26"/>
      <c r="O5" s="56"/>
      <c r="P5" s="130">
        <f t="shared" ref="P5:Q8" si="1">P16</f>
        <v>29.64</v>
      </c>
      <c r="Q5" s="151">
        <f t="shared" si="1"/>
        <v>10.077999999999999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36970.544000000002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27.809558000000003</v>
      </c>
      <c r="Y5" s="30">
        <f t="shared" si="2"/>
        <v>33.756665066666663</v>
      </c>
      <c r="Z5" s="30">
        <f t="shared" si="2"/>
        <v>0.95831626933333325</v>
      </c>
      <c r="AA5" s="90">
        <f t="shared" si="2"/>
        <v>0.95586137733333332</v>
      </c>
      <c r="AB5" s="90">
        <f t="shared" si="2"/>
        <v>5.6878528199999993E-2</v>
      </c>
      <c r="AC5" s="55"/>
      <c r="AD5" s="55"/>
      <c r="AE5" s="55"/>
      <c r="AF5" s="26"/>
      <c r="AG5" s="238"/>
      <c r="AH5" s="130">
        <f t="shared" ref="AH5:AI8" si="3">AH16</f>
        <v>29.109000000000002</v>
      </c>
      <c r="AI5" s="151">
        <f t="shared" si="3"/>
        <v>10.734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-0.12246160525217531</v>
      </c>
      <c r="AN5" s="240">
        <f>bdrate($E5:$E8,G5:G8,$W5:$W8,Y5:Y8)</f>
        <v>-0.1513146593921354</v>
      </c>
      <c r="AO5" s="240">
        <f>bdrate($E5:$E8,H5:H8,$W5:$W8,Z5:Z8)</f>
        <v>-9.1903610796951751E-3</v>
      </c>
      <c r="AP5" s="240">
        <f>bdrate($E5:$E8,I5:I8,$W5:$W8,AA5:AA8)</f>
        <v>-3.6846232398485168E-2</v>
      </c>
      <c r="AQ5" s="241">
        <f>bdrateInverted($E5:$E8,J5:J8,$W5:$W8,AB5:AB8)</f>
        <v>-0.1642867674730778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53243.408000000003</v>
      </c>
      <c r="F6" s="90">
        <f t="shared" si="0"/>
        <v>30.592747199999998</v>
      </c>
      <c r="G6" s="90">
        <f t="shared" si="0"/>
        <v>35.240454933333332</v>
      </c>
      <c r="H6" s="90">
        <f t="shared" si="0"/>
        <v>0.97572322399999978</v>
      </c>
      <c r="I6" s="90">
        <f t="shared" si="0"/>
        <v>0.97254070799999992</v>
      </c>
      <c r="J6" s="90">
        <f t="shared" si="0"/>
        <v>4.1030773533333328E-2</v>
      </c>
      <c r="K6" s="56"/>
      <c r="L6" s="56"/>
      <c r="M6" s="56"/>
      <c r="N6" s="28"/>
      <c r="O6" s="56"/>
      <c r="P6" s="130">
        <f t="shared" si="1"/>
        <v>30.170999999999999</v>
      </c>
      <c r="Q6" s="130">
        <f t="shared" si="1"/>
        <v>10.265000000000001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53164.592000000004</v>
      </c>
      <c r="X6" s="90">
        <f t="shared" si="2"/>
        <v>31.721258533333337</v>
      </c>
      <c r="Y6" s="90">
        <f t="shared" si="2"/>
        <v>36.643142933333337</v>
      </c>
      <c r="Z6" s="90">
        <f t="shared" si="2"/>
        <v>0.97592990266666668</v>
      </c>
      <c r="AA6" s="90">
        <f t="shared" si="2"/>
        <v>0.97473070333333356</v>
      </c>
      <c r="AB6" s="90">
        <f t="shared" si="2"/>
        <v>3.22717306E-2</v>
      </c>
      <c r="AC6" s="56"/>
      <c r="AD6" s="56"/>
      <c r="AE6" s="56"/>
      <c r="AF6" s="28"/>
      <c r="AG6" s="238"/>
      <c r="AH6" s="130">
        <f t="shared" si="3"/>
        <v>29.218</v>
      </c>
      <c r="AI6" s="130">
        <f t="shared" si="3"/>
        <v>10.843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76773.33600000001</v>
      </c>
      <c r="F7" s="90">
        <f t="shared" si="0"/>
        <v>35.175658733333329</v>
      </c>
      <c r="G7" s="90">
        <f t="shared" si="0"/>
        <v>39.284910999999994</v>
      </c>
      <c r="H7" s="90">
        <f t="shared" si="0"/>
        <v>0.98810872066666655</v>
      </c>
      <c r="I7" s="90">
        <f t="shared" si="0"/>
        <v>0.99034704333333323</v>
      </c>
      <c r="J7" s="90">
        <f t="shared" si="0"/>
        <v>2.4437460799999998E-2</v>
      </c>
      <c r="K7" s="56"/>
      <c r="L7" s="56"/>
      <c r="M7" s="56"/>
      <c r="N7" s="28"/>
      <c r="O7" s="56"/>
      <c r="P7" s="130">
        <f t="shared" si="1"/>
        <v>29.64</v>
      </c>
      <c r="Q7" s="130">
        <f t="shared" si="1"/>
        <v>10.577999999999999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76662.967999999993</v>
      </c>
      <c r="X7" s="90">
        <f t="shared" si="2"/>
        <v>37.335414666666665</v>
      </c>
      <c r="Y7" s="90">
        <f t="shared" si="2"/>
        <v>41.027989733333335</v>
      </c>
      <c r="Z7" s="90">
        <f t="shared" si="2"/>
        <v>0.9884403426666668</v>
      </c>
      <c r="AA7" s="90">
        <f t="shared" si="2"/>
        <v>0.99096339466666672</v>
      </c>
      <c r="AB7" s="90">
        <f t="shared" si="2"/>
        <v>1.583383113333333E-2</v>
      </c>
      <c r="AC7" s="56"/>
      <c r="AD7" s="56"/>
      <c r="AE7" s="56"/>
      <c r="AF7" s="28"/>
      <c r="AG7" s="238"/>
      <c r="AH7" s="130">
        <f t="shared" si="3"/>
        <v>29.375</v>
      </c>
      <c r="AI7" s="130">
        <f t="shared" si="3"/>
        <v>10.906000000000001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108862.088</v>
      </c>
      <c r="F8" s="90">
        <f t="shared" si="0"/>
        <v>37.845180400000004</v>
      </c>
      <c r="G8" s="90">
        <f t="shared" si="0"/>
        <v>41.927219866666668</v>
      </c>
      <c r="H8" s="90">
        <f t="shared" si="0"/>
        <v>0.99241338533333334</v>
      </c>
      <c r="I8" s="90">
        <f t="shared" si="0"/>
        <v>0.9951982220000003</v>
      </c>
      <c r="J8" s="90">
        <f t="shared" si="0"/>
        <v>1.7442298933333333E-2</v>
      </c>
      <c r="K8" s="56"/>
      <c r="L8" s="56"/>
      <c r="M8" s="56"/>
      <c r="N8" s="28"/>
      <c r="O8" s="56"/>
      <c r="P8" s="130">
        <f t="shared" si="1"/>
        <v>30.875</v>
      </c>
      <c r="Q8" s="130">
        <f t="shared" si="1"/>
        <v>11.077999999999999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108730.24799999999</v>
      </c>
      <c r="X8" s="90">
        <f t="shared" si="2"/>
        <v>40.9735862</v>
      </c>
      <c r="Y8" s="90">
        <f t="shared" si="2"/>
        <v>44.275380599999991</v>
      </c>
      <c r="Z8" s="90">
        <f t="shared" si="2"/>
        <v>0.99283995066666675</v>
      </c>
      <c r="AA8" s="90">
        <f t="shared" si="2"/>
        <v>0.99631668666666662</v>
      </c>
      <c r="AB8" s="90">
        <f t="shared" si="2"/>
        <v>8.9620858000000001E-3</v>
      </c>
      <c r="AC8" s="56"/>
      <c r="AD8" s="56"/>
      <c r="AE8" s="56"/>
      <c r="AF8" s="28"/>
      <c r="AG8" s="238"/>
      <c r="AH8" s="130">
        <f t="shared" si="3"/>
        <v>29.812000000000001</v>
      </c>
      <c r="AI8" s="130">
        <f t="shared" si="3"/>
        <v>11.343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30.077259818828701</v>
      </c>
      <c r="Q10" s="154">
        <f>GEOMEAN(Q5:Q8)</f>
        <v>10.49299722009226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29.37728724158228</v>
      </c>
      <c r="AI10" s="154">
        <f>GEOMEAN(AI5:AI8)</f>
        <v>10.954085301538202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[ 18-bit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5941.2240000000002</v>
      </c>
      <c r="F16" s="166">
        <v>6950.84</v>
      </c>
      <c r="G16" s="166">
        <v>2479.192</v>
      </c>
      <c r="H16" s="166">
        <v>925.62400000000002</v>
      </c>
      <c r="I16" s="166">
        <v>107.456</v>
      </c>
      <c r="J16" s="166">
        <v>11102.456</v>
      </c>
      <c r="K16" s="60">
        <v>7159.68</v>
      </c>
      <c r="L16" s="60">
        <v>2367</v>
      </c>
      <c r="M16" s="60">
        <v>7.8879999999999999</v>
      </c>
      <c r="N16" s="55"/>
      <c r="O16" s="252"/>
      <c r="P16" s="129">
        <v>29.64</v>
      </c>
      <c r="Q16" s="129">
        <v>10.077999999999999</v>
      </c>
      <c r="R16" s="142"/>
      <c r="S16" s="214"/>
      <c r="T16" s="301"/>
      <c r="U16" s="25" t="s">
        <v>31</v>
      </c>
      <c r="V16" s="26"/>
      <c r="W16" s="128">
        <v>5941.2240000000002</v>
      </c>
      <c r="X16" s="166">
        <v>6888.6080000000002</v>
      </c>
      <c r="Y16" s="166">
        <v>2478.8719999999998</v>
      </c>
      <c r="Z16" s="166">
        <v>925.74400000000003</v>
      </c>
      <c r="AA16" s="166">
        <v>107.176</v>
      </c>
      <c r="AB16" s="166">
        <v>11102.424000000001</v>
      </c>
      <c r="AC16" s="60">
        <v>7159.4719999999998</v>
      </c>
      <c r="AD16" s="60">
        <v>2367.0239999999999</v>
      </c>
      <c r="AE16" s="60">
        <v>7.8879999999999999</v>
      </c>
      <c r="AF16" s="55"/>
      <c r="AG16" s="252"/>
      <c r="AH16" s="129">
        <v>29.109000000000002</v>
      </c>
      <c r="AI16" s="129">
        <v>10.734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5941.2240000000002</v>
      </c>
      <c r="F17" s="167">
        <v>9208.8799999999992</v>
      </c>
      <c r="G17" s="167">
        <v>6678.36</v>
      </c>
      <c r="H17" s="167">
        <v>3445.2959999999998</v>
      </c>
      <c r="I17" s="167">
        <v>1066.664</v>
      </c>
      <c r="J17" s="167">
        <v>14290.28</v>
      </c>
      <c r="K17" s="62">
        <v>9490.9040000000005</v>
      </c>
      <c r="L17" s="62">
        <v>3121.8</v>
      </c>
      <c r="M17" s="62">
        <v>7.88</v>
      </c>
      <c r="N17" s="56"/>
      <c r="O17" s="238"/>
      <c r="P17" s="144">
        <v>30.170999999999999</v>
      </c>
      <c r="Q17" s="144">
        <v>10.265000000000001</v>
      </c>
      <c r="R17" s="145"/>
      <c r="S17" s="214"/>
      <c r="T17" s="285"/>
      <c r="U17" s="27" t="s">
        <v>32</v>
      </c>
      <c r="V17" s="28"/>
      <c r="W17" s="143">
        <v>5941.2240000000002</v>
      </c>
      <c r="X17" s="167">
        <v>9135.1280000000006</v>
      </c>
      <c r="Y17" s="167">
        <v>6676.44</v>
      </c>
      <c r="Z17" s="167">
        <v>3444.672</v>
      </c>
      <c r="AA17" s="167">
        <v>1064.8800000000001</v>
      </c>
      <c r="AB17" s="167">
        <v>14289.768</v>
      </c>
      <c r="AC17" s="62">
        <v>9490.68</v>
      </c>
      <c r="AD17" s="62">
        <v>3121.8</v>
      </c>
      <c r="AE17" s="62">
        <v>7.88</v>
      </c>
      <c r="AF17" s="56"/>
      <c r="AG17" s="238"/>
      <c r="AH17" s="144">
        <v>29.218</v>
      </c>
      <c r="AI17" s="144">
        <v>10.843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5941.2240000000002</v>
      </c>
      <c r="F18" s="167">
        <v>11523.68</v>
      </c>
      <c r="G18" s="167">
        <v>12327.76</v>
      </c>
      <c r="H18" s="167">
        <v>8552.0319999999992</v>
      </c>
      <c r="I18" s="167">
        <v>5014.3599999999997</v>
      </c>
      <c r="J18" s="167">
        <v>17597.624</v>
      </c>
      <c r="K18" s="62">
        <v>11921.12</v>
      </c>
      <c r="L18" s="62">
        <v>3895.5360000000001</v>
      </c>
      <c r="M18" s="62">
        <v>7.8639999999999999</v>
      </c>
      <c r="N18" s="56"/>
      <c r="O18" s="238"/>
      <c r="P18" s="144">
        <v>29.64</v>
      </c>
      <c r="Q18" s="144">
        <v>10.577999999999999</v>
      </c>
      <c r="R18" s="145"/>
      <c r="S18" s="214"/>
      <c r="T18" s="285"/>
      <c r="U18" s="27" t="s">
        <v>33</v>
      </c>
      <c r="V18" s="28"/>
      <c r="W18" s="143">
        <v>5941.2240000000002</v>
      </c>
      <c r="X18" s="167">
        <v>11429.808000000001</v>
      </c>
      <c r="Y18" s="167">
        <v>12325.056</v>
      </c>
      <c r="Z18" s="167">
        <v>8545.6080000000002</v>
      </c>
      <c r="AA18" s="167">
        <v>5007.7039999999997</v>
      </c>
      <c r="AB18" s="167">
        <v>17597.223999999998</v>
      </c>
      <c r="AC18" s="62">
        <v>11920.776</v>
      </c>
      <c r="AD18" s="62">
        <v>3895.5680000000002</v>
      </c>
      <c r="AE18" s="62">
        <v>7.8639999999999999</v>
      </c>
      <c r="AF18" s="56"/>
      <c r="AG18" s="238"/>
      <c r="AH18" s="144">
        <v>29.375</v>
      </c>
      <c r="AI18" s="144">
        <v>10.906000000000001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5941.2240000000002</v>
      </c>
      <c r="F19" s="167">
        <v>13726.208000000001</v>
      </c>
      <c r="G19" s="167">
        <v>18542.392</v>
      </c>
      <c r="H19" s="167">
        <v>16488.648000000001</v>
      </c>
      <c r="I19" s="167">
        <v>13983.656000000001</v>
      </c>
      <c r="J19" s="167">
        <v>21009.472000000002</v>
      </c>
      <c r="K19" s="62">
        <v>14466.144</v>
      </c>
      <c r="L19" s="62">
        <v>4704.3440000000001</v>
      </c>
      <c r="M19" s="62">
        <v>7.7359999999999998</v>
      </c>
      <c r="N19" s="56"/>
      <c r="O19" s="238"/>
      <c r="P19" s="144">
        <v>30.875</v>
      </c>
      <c r="Q19" s="144">
        <v>11.077999999999999</v>
      </c>
      <c r="R19" s="145"/>
      <c r="S19" s="214"/>
      <c r="T19" s="285"/>
      <c r="U19" s="27" t="s">
        <v>35</v>
      </c>
      <c r="V19" s="28"/>
      <c r="W19" s="143">
        <v>5941.2240000000002</v>
      </c>
      <c r="X19" s="167">
        <v>13614.992</v>
      </c>
      <c r="Y19" s="167">
        <v>18542.376</v>
      </c>
      <c r="Z19" s="167">
        <v>16478.743999999999</v>
      </c>
      <c r="AA19" s="167">
        <v>13972.96</v>
      </c>
      <c r="AB19" s="167">
        <v>21009.567999999999</v>
      </c>
      <c r="AC19" s="62">
        <v>14466.111999999999</v>
      </c>
      <c r="AD19" s="62">
        <v>4704.2719999999999</v>
      </c>
      <c r="AE19" s="62">
        <v>7.7359999999999998</v>
      </c>
      <c r="AF19" s="56"/>
      <c r="AG19" s="238"/>
      <c r="AH19" s="144">
        <v>29.812000000000001</v>
      </c>
      <c r="AI19" s="144">
        <v>11.343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36970.544000000002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53164.592000000004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76662.967999999993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108730.24799999999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[ 18-bit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26.797521</v>
      </c>
      <c r="G33" s="96">
        <v>32.054088</v>
      </c>
      <c r="H33" s="96">
        <v>0.95811453999999996</v>
      </c>
      <c r="I33" s="60">
        <v>0.95010695000000001</v>
      </c>
      <c r="J33" s="60">
        <v>7.0650660000000004E-2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27.217131999999999</v>
      </c>
      <c r="Y33" s="96">
        <v>33.192903000000001</v>
      </c>
      <c r="Z33" s="96">
        <v>0.95811151999999999</v>
      </c>
      <c r="AA33" s="60">
        <v>0.95242291999999995</v>
      </c>
      <c r="AB33" s="60">
        <v>6.1959285000000003E-2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0.41961099999999973</v>
      </c>
      <c r="AN33" s="95">
        <f t="shared" ref="AN33:AN96" si="5">IF(OR(Y33="",G33=""),"",Y33-G33)</f>
        <v>1.138815000000001</v>
      </c>
      <c r="AO33" s="95">
        <f t="shared" ref="AO33:AO96" si="6">IF(OR(Z33="",H33=""),"",Z33-H33)</f>
        <v>-3.0199999999647176E-6</v>
      </c>
      <c r="AP33" s="95">
        <f t="shared" ref="AP33:AP96" si="7">IF(OR(AA33="",I33=""),"",AA33-I33)</f>
        <v>2.315969999999945E-3</v>
      </c>
      <c r="AQ33" s="120">
        <f t="shared" ref="AQ33:AQ96" si="8">IF(OR(AB33="",J33=""),"",AB33-J33)</f>
        <v>-8.6913750000000012E-3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30.680893999999999</v>
      </c>
      <c r="G34" s="187">
        <v>35.187024999999998</v>
      </c>
      <c r="H34" s="187">
        <v>0.97566017999999999</v>
      </c>
      <c r="I34" s="62">
        <v>0.97237448000000004</v>
      </c>
      <c r="J34" s="62">
        <v>4.3783396000000002E-2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31.749569000000001</v>
      </c>
      <c r="Y34" s="187">
        <v>36.529062000000003</v>
      </c>
      <c r="Z34" s="187">
        <v>0.97593730000000001</v>
      </c>
      <c r="AA34" s="62">
        <v>0.97521433000000002</v>
      </c>
      <c r="AB34" s="62">
        <v>3.536123E-2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1.0686750000000025</v>
      </c>
      <c r="AN34" s="121">
        <f t="shared" si="5"/>
        <v>1.3420370000000048</v>
      </c>
      <c r="AO34" s="121">
        <f t="shared" si="6"/>
        <v>2.7712000000001957E-4</v>
      </c>
      <c r="AP34" s="121">
        <f t="shared" si="7"/>
        <v>2.8398499999999771E-3</v>
      </c>
      <c r="AQ34" s="87">
        <f t="shared" si="8"/>
        <v>-8.4221660000000018E-3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35.242820999999999</v>
      </c>
      <c r="G35" s="187">
        <v>39.322845999999998</v>
      </c>
      <c r="H35" s="187">
        <v>0.98802624999999999</v>
      </c>
      <c r="I35" s="62">
        <v>0.99022423000000004</v>
      </c>
      <c r="J35" s="62">
        <v>2.5885554000000002E-2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37.309106</v>
      </c>
      <c r="Y35" s="187">
        <v>40.955534</v>
      </c>
      <c r="Z35" s="187">
        <v>0.98839608000000001</v>
      </c>
      <c r="AA35" s="62">
        <v>0.99065420000000004</v>
      </c>
      <c r="AB35" s="62">
        <v>1.7596628999999999E-2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2.0662850000000006</v>
      </c>
      <c r="AN35" s="121">
        <f t="shared" si="5"/>
        <v>1.6326880000000017</v>
      </c>
      <c r="AO35" s="121">
        <f t="shared" si="6"/>
        <v>3.6983000000001542E-4</v>
      </c>
      <c r="AP35" s="121">
        <f t="shared" si="7"/>
        <v>4.2997000000000174E-4</v>
      </c>
      <c r="AQ35" s="87">
        <f t="shared" si="8"/>
        <v>-8.2889250000000025E-3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37.977125999999998</v>
      </c>
      <c r="G36" s="187">
        <v>42.069369999999999</v>
      </c>
      <c r="H36" s="187">
        <v>0.99232734</v>
      </c>
      <c r="I36" s="62">
        <v>0.99516128999999998</v>
      </c>
      <c r="J36" s="62">
        <v>1.8136095000000001E-2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41.093648999999999</v>
      </c>
      <c r="Y36" s="187">
        <v>44.364291000000001</v>
      </c>
      <c r="Z36" s="187">
        <v>0.99276735999999999</v>
      </c>
      <c r="AA36" s="62">
        <v>0.99634933000000003</v>
      </c>
      <c r="AB36" s="62">
        <v>9.7923790000000004E-3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3.1165230000000008</v>
      </c>
      <c r="AN36" s="121">
        <f t="shared" si="5"/>
        <v>2.2949210000000022</v>
      </c>
      <c r="AO36" s="121">
        <f t="shared" si="6"/>
        <v>4.4001999999998542E-4</v>
      </c>
      <c r="AP36" s="121">
        <f t="shared" si="7"/>
        <v>1.1880400000000568E-3</v>
      </c>
      <c r="AQ36" s="87">
        <f t="shared" si="8"/>
        <v>-8.343716000000001E-3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27.156949000000001</v>
      </c>
      <c r="G38" s="96">
        <v>32.311267000000001</v>
      </c>
      <c r="H38" s="96">
        <v>0.95912706000000003</v>
      </c>
      <c r="I38" s="60">
        <v>0.95344448000000004</v>
      </c>
      <c r="J38" s="60">
        <v>6.7655060000000003E-2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27.666917000000002</v>
      </c>
      <c r="Y38" s="96">
        <v>33.537649999999999</v>
      </c>
      <c r="Z38" s="96">
        <v>0.95909814999999998</v>
      </c>
      <c r="AA38" s="60">
        <v>0.95497306000000004</v>
      </c>
      <c r="AB38" s="60">
        <v>5.8595672000000001E-2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0.50996800000000064</v>
      </c>
      <c r="AN38" s="95">
        <f t="shared" si="5"/>
        <v>1.2263829999999984</v>
      </c>
      <c r="AO38" s="95">
        <f t="shared" si="6"/>
        <v>-2.8910000000048619E-5</v>
      </c>
      <c r="AP38" s="95">
        <f t="shared" si="7"/>
        <v>1.5285800000000016E-3</v>
      </c>
      <c r="AQ38" s="120">
        <f t="shared" si="8"/>
        <v>-9.0593880000000016E-3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30.606428000000001</v>
      </c>
      <c r="G39" s="187">
        <v>35.121287000000002</v>
      </c>
      <c r="H39" s="187">
        <v>0.97554269000000005</v>
      </c>
      <c r="I39" s="62">
        <v>0.97312863000000005</v>
      </c>
      <c r="J39" s="62">
        <v>4.2910456999999999E-2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31.755976</v>
      </c>
      <c r="Y39" s="187">
        <v>36.522320000000001</v>
      </c>
      <c r="Z39" s="187">
        <v>0.97580942999999998</v>
      </c>
      <c r="AA39" s="62">
        <v>0.97549730999999995</v>
      </c>
      <c r="AB39" s="62">
        <v>3.3983190000000003E-2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1.1495479999999993</v>
      </c>
      <c r="AN39" s="121">
        <f t="shared" si="5"/>
        <v>1.4010329999999982</v>
      </c>
      <c r="AO39" s="121">
        <f t="shared" si="6"/>
        <v>2.6673999999993203E-4</v>
      </c>
      <c r="AP39" s="121">
        <f t="shared" si="7"/>
        <v>2.3686799999999009E-3</v>
      </c>
      <c r="AQ39" s="87">
        <f t="shared" si="8"/>
        <v>-8.9272669999999957E-3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35.100873999999997</v>
      </c>
      <c r="G40" s="187">
        <v>39.202195000000003</v>
      </c>
      <c r="H40" s="187">
        <v>0.98771573999999995</v>
      </c>
      <c r="I40" s="62">
        <v>0.99032509999999996</v>
      </c>
      <c r="J40" s="62">
        <v>2.6291269999999999E-2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37.290295</v>
      </c>
      <c r="Y40" s="187">
        <v>40.941485</v>
      </c>
      <c r="Z40" s="187">
        <v>0.98809674000000003</v>
      </c>
      <c r="AA40" s="62">
        <v>0.99078761999999998</v>
      </c>
      <c r="AB40" s="62">
        <v>1.7244580999999998E-2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2.1894210000000029</v>
      </c>
      <c r="AN40" s="121">
        <f t="shared" si="5"/>
        <v>1.7392899999999969</v>
      </c>
      <c r="AO40" s="121">
        <f t="shared" si="6"/>
        <v>3.8100000000007572E-4</v>
      </c>
      <c r="AP40" s="121">
        <f t="shared" si="7"/>
        <v>4.625200000000218E-4</v>
      </c>
      <c r="AQ40" s="87">
        <f t="shared" si="8"/>
        <v>-9.0466890000000001E-3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37.768926999999998</v>
      </c>
      <c r="G41" s="187">
        <v>41.884039999999999</v>
      </c>
      <c r="H41" s="187">
        <v>0.99196965000000004</v>
      </c>
      <c r="I41" s="62">
        <v>0.99510873</v>
      </c>
      <c r="J41" s="62">
        <v>1.8885393E-2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40.981420999999997</v>
      </c>
      <c r="Y41" s="187">
        <v>44.281582999999998</v>
      </c>
      <c r="Z41" s="187">
        <v>0.99243389999999998</v>
      </c>
      <c r="AA41" s="62">
        <v>0.99623558000000001</v>
      </c>
      <c r="AB41" s="62">
        <v>9.8778089999999995E-3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3.2124939999999995</v>
      </c>
      <c r="AN41" s="121">
        <f t="shared" si="5"/>
        <v>2.3975429999999989</v>
      </c>
      <c r="AO41" s="121">
        <f t="shared" si="6"/>
        <v>4.6424999999994387E-4</v>
      </c>
      <c r="AP41" s="121">
        <f t="shared" si="7"/>
        <v>1.1268500000000126E-3</v>
      </c>
      <c r="AQ41" s="87">
        <f t="shared" si="8"/>
        <v>-9.0075840000000008E-3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27.474585000000001</v>
      </c>
      <c r="G43" s="96">
        <v>32.540309000000001</v>
      </c>
      <c r="H43" s="96">
        <v>0.95887814999999998</v>
      </c>
      <c r="I43" s="60">
        <v>0.95579327000000003</v>
      </c>
      <c r="J43" s="60">
        <v>6.4161540000000003E-2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27.976672000000001</v>
      </c>
      <c r="Y43" s="96">
        <v>33.718359</v>
      </c>
      <c r="Z43" s="96">
        <v>0.95885737999999998</v>
      </c>
      <c r="AA43" s="60">
        <v>0.95656220000000003</v>
      </c>
      <c r="AB43" s="60">
        <v>5.5434181999999999E-2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0.50208699999999951</v>
      </c>
      <c r="AN43" s="95">
        <f t="shared" si="5"/>
        <v>1.1780499999999989</v>
      </c>
      <c r="AO43" s="95">
        <f t="shared" si="6"/>
        <v>-2.0770000000003286E-5</v>
      </c>
      <c r="AP43" s="95">
        <f t="shared" si="7"/>
        <v>7.68930000000001E-4</v>
      </c>
      <c r="AQ43" s="120">
        <f t="shared" si="8"/>
        <v>-8.7273580000000045E-3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30.586199000000001</v>
      </c>
      <c r="G44" s="187">
        <v>35.105986999999999</v>
      </c>
      <c r="H44" s="187">
        <v>0.97530064000000005</v>
      </c>
      <c r="I44" s="62">
        <v>0.97324646999999997</v>
      </c>
      <c r="J44" s="62">
        <v>4.0673790000000001E-2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31.698599000000002</v>
      </c>
      <c r="Y44" s="187">
        <v>36.461516000000003</v>
      </c>
      <c r="Z44" s="187">
        <v>0.97557868999999997</v>
      </c>
      <c r="AA44" s="62">
        <v>0.97553774999999998</v>
      </c>
      <c r="AB44" s="62">
        <v>3.2040632999999999E-2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1.1124000000000009</v>
      </c>
      <c r="AN44" s="121">
        <f t="shared" si="5"/>
        <v>1.3555290000000042</v>
      </c>
      <c r="AO44" s="121">
        <f t="shared" si="6"/>
        <v>2.7804999999991864E-4</v>
      </c>
      <c r="AP44" s="121">
        <f t="shared" si="7"/>
        <v>2.2912800000000066E-3</v>
      </c>
      <c r="AQ44" s="87">
        <f t="shared" si="8"/>
        <v>-8.6331570000000024E-3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35.182003999999999</v>
      </c>
      <c r="G45" s="187">
        <v>39.264614999999999</v>
      </c>
      <c r="H45" s="187">
        <v>0.98778460000000001</v>
      </c>
      <c r="I45" s="62">
        <v>0.99042916999999997</v>
      </c>
      <c r="J45" s="62">
        <v>2.4690048999999999E-2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37.361134</v>
      </c>
      <c r="Y45" s="187">
        <v>40.973196000000002</v>
      </c>
      <c r="Z45" s="187">
        <v>0.98814407999999998</v>
      </c>
      <c r="AA45" s="62">
        <v>0.99094146000000005</v>
      </c>
      <c r="AB45" s="62">
        <v>1.6277593E-2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2.1791300000000007</v>
      </c>
      <c r="AN45" s="121">
        <f t="shared" si="5"/>
        <v>1.7085810000000023</v>
      </c>
      <c r="AO45" s="121">
        <f t="shared" si="6"/>
        <v>3.594799999999676E-4</v>
      </c>
      <c r="AP45" s="121">
        <f t="shared" si="7"/>
        <v>5.1229000000008185E-4</v>
      </c>
      <c r="AQ45" s="87">
        <f t="shared" si="8"/>
        <v>-8.4124559999999987E-3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37.839109999999998</v>
      </c>
      <c r="G46" s="187">
        <v>41.945061000000003</v>
      </c>
      <c r="H46" s="187">
        <v>0.99210867999999997</v>
      </c>
      <c r="I46" s="62">
        <v>0.99511183000000003</v>
      </c>
      <c r="J46" s="62">
        <v>1.7723323999999999E-2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41.017225000000003</v>
      </c>
      <c r="Y46" s="187">
        <v>44.298361</v>
      </c>
      <c r="Z46" s="187">
        <v>0.99255811999999999</v>
      </c>
      <c r="AA46" s="62">
        <v>0.99627935000000001</v>
      </c>
      <c r="AB46" s="62">
        <v>9.4060189999999998E-3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3.1781150000000054</v>
      </c>
      <c r="AN46" s="121">
        <f t="shared" si="5"/>
        <v>2.3532999999999973</v>
      </c>
      <c r="AO46" s="121">
        <f t="shared" si="6"/>
        <v>4.4944000000002315E-4</v>
      </c>
      <c r="AP46" s="121">
        <f t="shared" si="7"/>
        <v>1.1675199999999775E-3</v>
      </c>
      <c r="AQ46" s="87">
        <f t="shared" si="8"/>
        <v>-8.3173049999999988E-3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27.525334999999998</v>
      </c>
      <c r="G48" s="96">
        <v>32.570369999999997</v>
      </c>
      <c r="H48" s="96">
        <v>0.95887637000000003</v>
      </c>
      <c r="I48" s="60">
        <v>0.95546131000000001</v>
      </c>
      <c r="J48" s="60">
        <v>6.5158729999999998E-2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28.006958999999998</v>
      </c>
      <c r="Y48" s="96">
        <v>33.714922000000001</v>
      </c>
      <c r="Z48" s="96">
        <v>0.95876247000000003</v>
      </c>
      <c r="AA48" s="60">
        <v>0.95671996999999998</v>
      </c>
      <c r="AB48" s="60">
        <v>5.6718736999999998E-2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0.48162400000000005</v>
      </c>
      <c r="AN48" s="95">
        <f t="shared" si="5"/>
        <v>1.1445520000000045</v>
      </c>
      <c r="AO48" s="95">
        <f t="shared" si="6"/>
        <v>-1.1390000000000011E-4</v>
      </c>
      <c r="AP48" s="95">
        <f t="shared" si="7"/>
        <v>1.258659999999967E-3</v>
      </c>
      <c r="AQ48" s="120">
        <f t="shared" si="8"/>
        <v>-8.4399929999999998E-3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30.360536</v>
      </c>
      <c r="G49" s="187">
        <v>34.908045999999999</v>
      </c>
      <c r="H49" s="187">
        <v>0.97481788999999996</v>
      </c>
      <c r="I49" s="62">
        <v>0.97210516999999996</v>
      </c>
      <c r="J49" s="62">
        <v>4.2938083000000002E-2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31.403153</v>
      </c>
      <c r="Y49" s="187">
        <v>36.219817999999997</v>
      </c>
      <c r="Z49" s="187">
        <v>0.97507544999999995</v>
      </c>
      <c r="AA49" s="62">
        <v>0.97429390000000005</v>
      </c>
      <c r="AB49" s="62">
        <v>3.419813E-2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1.0426169999999999</v>
      </c>
      <c r="AN49" s="121">
        <f t="shared" si="5"/>
        <v>1.3117719999999977</v>
      </c>
      <c r="AO49" s="121">
        <f t="shared" si="6"/>
        <v>2.5755999999999002E-4</v>
      </c>
      <c r="AP49" s="121">
        <f t="shared" si="7"/>
        <v>2.1887300000000831E-3</v>
      </c>
      <c r="AQ49" s="87">
        <f t="shared" si="8"/>
        <v>-8.7399530000000017E-3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35.175730000000001</v>
      </c>
      <c r="G50" s="187">
        <v>39.251069000000001</v>
      </c>
      <c r="H50" s="187">
        <v>0.98766489000000002</v>
      </c>
      <c r="I50" s="62">
        <v>0.99042014</v>
      </c>
      <c r="J50" s="62">
        <v>2.5784379999999999E-2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37.305439</v>
      </c>
      <c r="Y50" s="187">
        <v>40.906911999999998</v>
      </c>
      <c r="Z50" s="187">
        <v>0.98801501999999997</v>
      </c>
      <c r="AA50" s="62">
        <v>0.99095548</v>
      </c>
      <c r="AB50" s="62">
        <v>1.7320551E-2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2.1297089999999983</v>
      </c>
      <c r="AN50" s="121">
        <f t="shared" si="5"/>
        <v>1.6558429999999973</v>
      </c>
      <c r="AO50" s="121">
        <f t="shared" si="6"/>
        <v>3.5012999999994854E-4</v>
      </c>
      <c r="AP50" s="121">
        <f t="shared" si="7"/>
        <v>5.3533999999999526E-4</v>
      </c>
      <c r="AQ50" s="87">
        <f t="shared" si="8"/>
        <v>-8.4638289999999991E-3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37.784377999999997</v>
      </c>
      <c r="G51" s="187">
        <v>41.883507000000002</v>
      </c>
      <c r="H51" s="187">
        <v>0.99195482000000001</v>
      </c>
      <c r="I51" s="62">
        <v>0.99504232000000004</v>
      </c>
      <c r="J51" s="62">
        <v>1.8607552999999999E-2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40.909531999999999</v>
      </c>
      <c r="Y51" s="187">
        <v>44.208623000000003</v>
      </c>
      <c r="Z51" s="187">
        <v>0.99241228999999997</v>
      </c>
      <c r="AA51" s="62">
        <v>0.99624630000000003</v>
      </c>
      <c r="AB51" s="62">
        <v>1.0378139999999999E-2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3.125154000000002</v>
      </c>
      <c r="AN51" s="121">
        <f t="shared" si="5"/>
        <v>2.3251160000000013</v>
      </c>
      <c r="AO51" s="121">
        <f t="shared" si="6"/>
        <v>4.5746999999995985E-4</v>
      </c>
      <c r="AP51" s="121">
        <f t="shared" si="7"/>
        <v>1.2039799999999934E-3</v>
      </c>
      <c r="AQ51" s="87">
        <f t="shared" si="8"/>
        <v>-8.2294129999999997E-3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27.633844</v>
      </c>
      <c r="G53" s="96">
        <v>32.600684999999999</v>
      </c>
      <c r="H53" s="96">
        <v>0.95683786999999998</v>
      </c>
      <c r="I53" s="60">
        <v>0.95633937999999996</v>
      </c>
      <c r="J53" s="60">
        <v>6.8601176E-2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28.133687999999999</v>
      </c>
      <c r="Y53" s="96">
        <v>33.690064999999997</v>
      </c>
      <c r="Z53" s="96">
        <v>0.95677592</v>
      </c>
      <c r="AA53" s="60">
        <v>0.95747855999999998</v>
      </c>
      <c r="AB53" s="60">
        <v>6.0027949999999997E-2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0.49984399999999951</v>
      </c>
      <c r="AN53" s="95">
        <f t="shared" si="5"/>
        <v>1.0893799999999985</v>
      </c>
      <c r="AO53" s="95">
        <f t="shared" si="6"/>
        <v>-6.1949999999977301E-5</v>
      </c>
      <c r="AP53" s="95">
        <f t="shared" si="7"/>
        <v>1.1391800000000174E-3</v>
      </c>
      <c r="AQ53" s="120">
        <f t="shared" si="8"/>
        <v>-8.5732260000000032E-3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30.339206000000001</v>
      </c>
      <c r="G54" s="187">
        <v>34.870607</v>
      </c>
      <c r="H54" s="187">
        <v>0.97403722000000004</v>
      </c>
      <c r="I54" s="62">
        <v>0.97247086999999999</v>
      </c>
      <c r="J54" s="62">
        <v>4.5017703999999999E-2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31.388842</v>
      </c>
      <c r="Y54" s="187">
        <v>36.115763999999999</v>
      </c>
      <c r="Z54" s="187">
        <v>0.97423762000000003</v>
      </c>
      <c r="AA54" s="62">
        <v>0.97446730000000004</v>
      </c>
      <c r="AB54" s="62">
        <v>3.6327835000000003E-2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1.0496359999999996</v>
      </c>
      <c r="AN54" s="121">
        <f t="shared" si="5"/>
        <v>1.245156999999999</v>
      </c>
      <c r="AO54" s="121">
        <f t="shared" si="6"/>
        <v>2.0039999999998948E-4</v>
      </c>
      <c r="AP54" s="121">
        <f t="shared" si="7"/>
        <v>1.996430000000049E-3</v>
      </c>
      <c r="AQ54" s="87">
        <f t="shared" si="8"/>
        <v>-8.6898689999999959E-3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34.991273</v>
      </c>
      <c r="G55" s="187">
        <v>39.058414999999997</v>
      </c>
      <c r="H55" s="187">
        <v>0.98708976000000004</v>
      </c>
      <c r="I55" s="62">
        <v>0.99032408000000005</v>
      </c>
      <c r="J55" s="62">
        <v>2.7582855999999999E-2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37.062519999999999</v>
      </c>
      <c r="Y55" s="187">
        <v>40.664256999999999</v>
      </c>
      <c r="Z55" s="187">
        <v>0.98742529000000001</v>
      </c>
      <c r="AA55" s="62">
        <v>0.99084013000000004</v>
      </c>
      <c r="AB55" s="62">
        <v>1.8884389000000001E-2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2.0712469999999996</v>
      </c>
      <c r="AN55" s="121">
        <f t="shared" si="5"/>
        <v>1.6058420000000027</v>
      </c>
      <c r="AO55" s="121">
        <f t="shared" si="6"/>
        <v>3.3552999999997279E-4</v>
      </c>
      <c r="AP55" s="121">
        <f t="shared" si="7"/>
        <v>5.1604999999999013E-4</v>
      </c>
      <c r="AQ55" s="87">
        <f t="shared" si="8"/>
        <v>-8.6984669999999979E-3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37.429423999999997</v>
      </c>
      <c r="G56" s="187">
        <v>41.501184000000002</v>
      </c>
      <c r="H56" s="187">
        <v>0.99143095999999997</v>
      </c>
      <c r="I56" s="62">
        <v>0.99480742</v>
      </c>
      <c r="J56" s="62">
        <v>1.9993264E-2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40.39546</v>
      </c>
      <c r="Y56" s="187">
        <v>43.729336000000004</v>
      </c>
      <c r="Z56" s="187">
        <v>0.99189607000000002</v>
      </c>
      <c r="AA56" s="62">
        <v>0.99600275000000005</v>
      </c>
      <c r="AB56" s="62">
        <v>1.1566183000000001E-2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2.9660360000000026</v>
      </c>
      <c r="AN56" s="121">
        <f t="shared" si="5"/>
        <v>2.2281520000000015</v>
      </c>
      <c r="AO56" s="121">
        <f t="shared" si="6"/>
        <v>4.6511000000004632E-4</v>
      </c>
      <c r="AP56" s="121">
        <f t="shared" si="7"/>
        <v>1.19533000000005E-3</v>
      </c>
      <c r="AQ56" s="87">
        <f t="shared" si="8"/>
        <v>-8.4270809999999995E-3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26.893401000000001</v>
      </c>
      <c r="G58" s="96">
        <v>32.262948000000002</v>
      </c>
      <c r="H58" s="96">
        <v>0.95866863000000002</v>
      </c>
      <c r="I58" s="60">
        <v>0.95390626000000001</v>
      </c>
      <c r="J58" s="60">
        <v>6.9254756000000001E-2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27.43469</v>
      </c>
      <c r="Y58" s="96">
        <v>33.668168999999999</v>
      </c>
      <c r="Z58" s="96">
        <v>0.95865979000000001</v>
      </c>
      <c r="AA58" s="60">
        <v>0.95586824000000004</v>
      </c>
      <c r="AB58" s="60">
        <v>5.963997E-2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0.54128899999999902</v>
      </c>
      <c r="AN58" s="95">
        <f t="shared" si="5"/>
        <v>1.4052209999999974</v>
      </c>
      <c r="AO58" s="95">
        <f t="shared" si="6"/>
        <v>-8.840000000009951E-6</v>
      </c>
      <c r="AP58" s="95">
        <f t="shared" si="7"/>
        <v>1.9619800000000298E-3</v>
      </c>
      <c r="AQ58" s="120">
        <f t="shared" si="8"/>
        <v>-9.6147860000000002E-3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30.813517000000001</v>
      </c>
      <c r="G59" s="187">
        <v>35.490174000000003</v>
      </c>
      <c r="H59" s="187">
        <v>0.97643696000000002</v>
      </c>
      <c r="I59" s="62">
        <v>0.97492953000000004</v>
      </c>
      <c r="J59" s="62">
        <v>4.1019417000000002E-2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32.025497000000001</v>
      </c>
      <c r="Y59" s="187">
        <v>36.993363000000002</v>
      </c>
      <c r="Z59" s="187">
        <v>0.97665897999999995</v>
      </c>
      <c r="AA59" s="62">
        <v>0.97698275000000001</v>
      </c>
      <c r="AB59" s="62">
        <v>3.2272703999999999E-2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1.2119800000000005</v>
      </c>
      <c r="AN59" s="121">
        <f t="shared" si="5"/>
        <v>1.503188999999999</v>
      </c>
      <c r="AO59" s="121">
        <f t="shared" si="6"/>
        <v>2.2201999999993394E-4</v>
      </c>
      <c r="AP59" s="121">
        <f t="shared" si="7"/>
        <v>2.0532199999999667E-3</v>
      </c>
      <c r="AQ59" s="87">
        <f t="shared" si="8"/>
        <v>-8.7467130000000032E-3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35.290948999999998</v>
      </c>
      <c r="G60" s="187">
        <v>39.38823</v>
      </c>
      <c r="H60" s="187">
        <v>0.98864704000000003</v>
      </c>
      <c r="I60" s="62">
        <v>0.99093586</v>
      </c>
      <c r="J60" s="62">
        <v>2.3808012E-2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37.489899999999999</v>
      </c>
      <c r="Y60" s="187">
        <v>41.169815999999997</v>
      </c>
      <c r="Z60" s="187">
        <v>0.98895153999999996</v>
      </c>
      <c r="AA60" s="62">
        <v>0.99167453000000005</v>
      </c>
      <c r="AB60" s="62">
        <v>1.5288158E-2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2.198951000000001</v>
      </c>
      <c r="AN60" s="121">
        <f t="shared" si="5"/>
        <v>1.7815859999999972</v>
      </c>
      <c r="AO60" s="121">
        <f t="shared" si="6"/>
        <v>3.0449999999992983E-4</v>
      </c>
      <c r="AP60" s="121">
        <f t="shared" si="7"/>
        <v>7.3867000000005234E-4</v>
      </c>
      <c r="AQ60" s="87">
        <f t="shared" si="8"/>
        <v>-8.5198540000000003E-3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37.953952999999998</v>
      </c>
      <c r="G61" s="187">
        <v>42.037557999999997</v>
      </c>
      <c r="H61" s="187">
        <v>0.99285393</v>
      </c>
      <c r="I61" s="62">
        <v>0.99569474999999996</v>
      </c>
      <c r="J61" s="62">
        <v>1.6819239999999999E-2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41.171950000000002</v>
      </c>
      <c r="Y61" s="187">
        <v>44.456726000000003</v>
      </c>
      <c r="Z61" s="187">
        <v>0.99327535</v>
      </c>
      <c r="AA61" s="62">
        <v>0.99649648000000002</v>
      </c>
      <c r="AB61" s="62">
        <v>8.1561489999999997E-3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3.217997000000004</v>
      </c>
      <c r="AN61" s="121">
        <f t="shared" si="5"/>
        <v>2.4191680000000062</v>
      </c>
      <c r="AO61" s="121">
        <f t="shared" si="6"/>
        <v>4.2142000000000568E-4</v>
      </c>
      <c r="AP61" s="121">
        <f t="shared" si="7"/>
        <v>8.0173000000005601E-4</v>
      </c>
      <c r="AQ61" s="87">
        <f t="shared" si="8"/>
        <v>-8.6630909999999995E-3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27.077631</v>
      </c>
      <c r="G63" s="96">
        <v>32.411178</v>
      </c>
      <c r="H63" s="96">
        <v>0.95950407000000004</v>
      </c>
      <c r="I63" s="60">
        <v>0.95402575000000001</v>
      </c>
      <c r="J63" s="60">
        <v>6.5356225000000004E-2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27.659679000000001</v>
      </c>
      <c r="Y63" s="96">
        <v>33.840739999999997</v>
      </c>
      <c r="Z63" s="96">
        <v>0.95950595999999999</v>
      </c>
      <c r="AA63" s="60">
        <v>0.95498647000000003</v>
      </c>
      <c r="AB63" s="60">
        <v>5.5553970000000001E-2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0.58204800000000034</v>
      </c>
      <c r="AN63" s="95">
        <f t="shared" si="5"/>
        <v>1.4295619999999971</v>
      </c>
      <c r="AO63" s="95">
        <f t="shared" si="6"/>
        <v>1.889999999948877E-6</v>
      </c>
      <c r="AP63" s="95">
        <f t="shared" si="7"/>
        <v>9.60720000000026E-4</v>
      </c>
      <c r="AQ63" s="120">
        <f t="shared" si="8"/>
        <v>-9.8022550000000028E-3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30.643187999999999</v>
      </c>
      <c r="G64" s="187">
        <v>35.374028000000003</v>
      </c>
      <c r="H64" s="187">
        <v>0.97646601</v>
      </c>
      <c r="I64" s="62">
        <v>0.97201499000000002</v>
      </c>
      <c r="J64" s="62">
        <v>3.9872310000000001E-2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31.813207999999999</v>
      </c>
      <c r="Y64" s="187">
        <v>36.877899999999997</v>
      </c>
      <c r="Z64" s="187">
        <v>0.97666386999999999</v>
      </c>
      <c r="AA64" s="62">
        <v>0.97443310000000005</v>
      </c>
      <c r="AB64" s="62">
        <v>3.1021204E-2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1.1700200000000009</v>
      </c>
      <c r="AN64" s="121">
        <f t="shared" si="5"/>
        <v>1.5038719999999941</v>
      </c>
      <c r="AO64" s="121">
        <f t="shared" si="6"/>
        <v>1.9785999999999415E-4</v>
      </c>
      <c r="AP64" s="121">
        <f t="shared" si="7"/>
        <v>2.4181100000000288E-3</v>
      </c>
      <c r="AQ64" s="87">
        <f t="shared" si="8"/>
        <v>-8.8511060000000009E-3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35.301333</v>
      </c>
      <c r="G65" s="187">
        <v>39.424571999999998</v>
      </c>
      <c r="H65" s="187">
        <v>0.98858360999999995</v>
      </c>
      <c r="I65" s="62">
        <v>0.99048875000000003</v>
      </c>
      <c r="J65" s="62">
        <v>2.3585424000000001E-2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37.572775</v>
      </c>
      <c r="Y65" s="187">
        <v>41.264229999999998</v>
      </c>
      <c r="Z65" s="187">
        <v>0.98892175000000004</v>
      </c>
      <c r="AA65" s="62">
        <v>0.99118687999999999</v>
      </c>
      <c r="AB65" s="62">
        <v>1.4885918999999999E-2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2.2714420000000004</v>
      </c>
      <c r="AN65" s="121">
        <f t="shared" si="5"/>
        <v>1.839658</v>
      </c>
      <c r="AO65" s="121">
        <f t="shared" si="6"/>
        <v>3.3814000000009781E-4</v>
      </c>
      <c r="AP65" s="121">
        <f t="shared" si="7"/>
        <v>6.981299999999635E-4</v>
      </c>
      <c r="AQ65" s="87">
        <f t="shared" si="8"/>
        <v>-8.6995050000000015E-3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37.938293000000002</v>
      </c>
      <c r="G66" s="187">
        <v>42.039872000000003</v>
      </c>
      <c r="H66" s="187">
        <v>0.99273918000000005</v>
      </c>
      <c r="I66" s="62">
        <v>0.99533229999999995</v>
      </c>
      <c r="J66" s="62">
        <v>1.6707008999999998E-2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41.206288999999998</v>
      </c>
      <c r="Y66" s="187">
        <v>44.483708</v>
      </c>
      <c r="Z66" s="187">
        <v>0.99316462000000005</v>
      </c>
      <c r="AA66" s="62">
        <v>0.99645393999999998</v>
      </c>
      <c r="AB66" s="62">
        <v>7.9702309999999995E-3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3.2679959999999966</v>
      </c>
      <c r="AN66" s="121">
        <f t="shared" si="5"/>
        <v>2.4438359999999975</v>
      </c>
      <c r="AO66" s="121">
        <f t="shared" si="6"/>
        <v>4.2543999999999915E-4</v>
      </c>
      <c r="AP66" s="121">
        <f t="shared" si="7"/>
        <v>1.1216400000000348E-3</v>
      </c>
      <c r="AQ66" s="87">
        <f t="shared" si="8"/>
        <v>-8.7367779999999989E-3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27.337387</v>
      </c>
      <c r="G68" s="96">
        <v>32.596179999999997</v>
      </c>
      <c r="H68" s="96">
        <v>0.95951196999999999</v>
      </c>
      <c r="I68" s="60">
        <v>0.95481388</v>
      </c>
      <c r="J68" s="60">
        <v>6.2936870000000006E-2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27.907112999999999</v>
      </c>
      <c r="Y68" s="96">
        <v>33.994649000000003</v>
      </c>
      <c r="Z68" s="96">
        <v>0.95951591999999997</v>
      </c>
      <c r="AA68" s="60">
        <v>0.95569725999999999</v>
      </c>
      <c r="AB68" s="60">
        <v>5.3394697999999997E-2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0.56972599999999929</v>
      </c>
      <c r="AN68" s="95">
        <f t="shared" si="5"/>
        <v>1.3984690000000057</v>
      </c>
      <c r="AO68" s="95">
        <f t="shared" si="6"/>
        <v>3.949999999974807E-6</v>
      </c>
      <c r="AP68" s="95">
        <f t="shared" si="7"/>
        <v>8.8337999999998917E-4</v>
      </c>
      <c r="AQ68" s="120">
        <f t="shared" si="8"/>
        <v>-9.5421720000000085E-3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30.696511000000001</v>
      </c>
      <c r="G69" s="187">
        <v>35.415157999999998</v>
      </c>
      <c r="H69" s="187">
        <v>0.97609323000000003</v>
      </c>
      <c r="I69" s="62">
        <v>0.97134719000000003</v>
      </c>
      <c r="J69" s="62">
        <v>3.9085623E-2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31.835609000000002</v>
      </c>
      <c r="Y69" s="187">
        <v>36.899622000000001</v>
      </c>
      <c r="Z69" s="187">
        <v>0.97630693000000002</v>
      </c>
      <c r="AA69" s="62">
        <v>0.97387656</v>
      </c>
      <c r="AB69" s="62">
        <v>3.0320056000000001E-2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1.1390980000000006</v>
      </c>
      <c r="AN69" s="121">
        <f t="shared" si="5"/>
        <v>1.4844640000000027</v>
      </c>
      <c r="AO69" s="121">
        <f t="shared" si="6"/>
        <v>2.1369999999998335E-4</v>
      </c>
      <c r="AP69" s="121">
        <f t="shared" si="7"/>
        <v>2.5293699999999752E-3</v>
      </c>
      <c r="AQ69" s="87">
        <f t="shared" si="8"/>
        <v>-8.7655669999999984E-3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35.322667000000003</v>
      </c>
      <c r="G70" s="187">
        <v>39.441600999999999</v>
      </c>
      <c r="H70" s="187">
        <v>0.98833174000000001</v>
      </c>
      <c r="I70" s="62">
        <v>0.98995133999999996</v>
      </c>
      <c r="J70" s="62">
        <v>2.3052949999999999E-2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37.554934000000003</v>
      </c>
      <c r="Y70" s="187">
        <v>41.258910999999998</v>
      </c>
      <c r="Z70" s="187">
        <v>0.98867919999999998</v>
      </c>
      <c r="AA70" s="62">
        <v>0.99060017</v>
      </c>
      <c r="AB70" s="62">
        <v>1.4507862999999999E-2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2.2322670000000002</v>
      </c>
      <c r="AN70" s="121">
        <f t="shared" si="5"/>
        <v>1.8173099999999991</v>
      </c>
      <c r="AO70" s="121">
        <f t="shared" si="6"/>
        <v>3.4745999999996613E-4</v>
      </c>
      <c r="AP70" s="121">
        <f t="shared" si="7"/>
        <v>6.4883000000004465E-4</v>
      </c>
      <c r="AQ70" s="87">
        <f t="shared" si="8"/>
        <v>-8.5450869999999998E-3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37.916369000000003</v>
      </c>
      <c r="G71" s="187">
        <v>42.007849</v>
      </c>
      <c r="H71" s="187">
        <v>0.99259956000000005</v>
      </c>
      <c r="I71" s="62">
        <v>0.99499530000000003</v>
      </c>
      <c r="J71" s="62">
        <v>1.6604009999999999E-2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41.121561</v>
      </c>
      <c r="Y71" s="187">
        <v>44.413814000000002</v>
      </c>
      <c r="Z71" s="187">
        <v>0.99301426000000004</v>
      </c>
      <c r="AA71" s="62">
        <v>0.99633269999999996</v>
      </c>
      <c r="AB71" s="62">
        <v>8.1792865000000006E-3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3.2051919999999967</v>
      </c>
      <c r="AN71" s="121">
        <f t="shared" si="5"/>
        <v>2.4059650000000019</v>
      </c>
      <c r="AO71" s="121">
        <f t="shared" si="6"/>
        <v>4.1469999999999008E-4</v>
      </c>
      <c r="AP71" s="121">
        <f t="shared" si="7"/>
        <v>1.3373999999999331E-3</v>
      </c>
      <c r="AQ71" s="87">
        <f t="shared" si="8"/>
        <v>-8.4247234999999983E-3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27.452078</v>
      </c>
      <c r="G73" s="96">
        <v>32.659230000000001</v>
      </c>
      <c r="H73" s="96">
        <v>0.95951805999999995</v>
      </c>
      <c r="I73" s="60">
        <v>0.95501590999999997</v>
      </c>
      <c r="J73" s="60">
        <v>6.2707275000000007E-2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28.003271000000002</v>
      </c>
      <c r="Y73" s="96">
        <v>34.038978999999998</v>
      </c>
      <c r="Z73" s="96">
        <v>0.95958105999999999</v>
      </c>
      <c r="AA73" s="60">
        <v>0.95605766000000003</v>
      </c>
      <c r="AB73" s="60">
        <v>5.3467944000000003E-2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0.55119300000000138</v>
      </c>
      <c r="AN73" s="95">
        <f t="shared" si="5"/>
        <v>1.3797489999999968</v>
      </c>
      <c r="AO73" s="95">
        <f t="shared" si="6"/>
        <v>6.300000000003525E-5</v>
      </c>
      <c r="AP73" s="95">
        <f t="shared" si="7"/>
        <v>1.0417500000000635E-3</v>
      </c>
      <c r="AQ73" s="120">
        <f t="shared" si="8"/>
        <v>-9.2393310000000034E-3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30.657878</v>
      </c>
      <c r="G74" s="187">
        <v>35.358908999999997</v>
      </c>
      <c r="H74" s="187">
        <v>0.97577236999999994</v>
      </c>
      <c r="I74" s="62">
        <v>0.97102358</v>
      </c>
      <c r="J74" s="62">
        <v>3.9417847999999998E-2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31.776537999999999</v>
      </c>
      <c r="Y74" s="187">
        <v>36.837211000000003</v>
      </c>
      <c r="Z74" s="187">
        <v>0.97596746999999995</v>
      </c>
      <c r="AA74" s="62">
        <v>0.97357886999999999</v>
      </c>
      <c r="AB74" s="62">
        <v>3.0659681000000001E-2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1.1186599999999984</v>
      </c>
      <c r="AN74" s="121">
        <f t="shared" si="5"/>
        <v>1.4783020000000064</v>
      </c>
      <c r="AO74" s="121">
        <f t="shared" si="6"/>
        <v>1.951000000000036E-4</v>
      </c>
      <c r="AP74" s="121">
        <f t="shared" si="7"/>
        <v>2.5552899999999878E-3</v>
      </c>
      <c r="AQ74" s="87">
        <f t="shared" si="8"/>
        <v>-8.7581669999999973E-3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35.311391999999998</v>
      </c>
      <c r="G75" s="187">
        <v>39.428939999999997</v>
      </c>
      <c r="H75" s="187">
        <v>0.98818386000000003</v>
      </c>
      <c r="I75" s="62">
        <v>0.99001704000000001</v>
      </c>
      <c r="J75" s="62">
        <v>2.3258055999999999E-2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37.551409</v>
      </c>
      <c r="Y75" s="187">
        <v>41.250413999999999</v>
      </c>
      <c r="Z75" s="187">
        <v>0.98851703999999996</v>
      </c>
      <c r="AA75" s="62">
        <v>0.99065961000000002</v>
      </c>
      <c r="AB75" s="62">
        <v>1.4830276E-2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2.2400170000000017</v>
      </c>
      <c r="AN75" s="121">
        <f t="shared" si="5"/>
        <v>1.821474000000002</v>
      </c>
      <c r="AO75" s="121">
        <f t="shared" si="6"/>
        <v>3.3317999999993297E-4</v>
      </c>
      <c r="AP75" s="121">
        <f t="shared" si="7"/>
        <v>6.4257000000000897E-4</v>
      </c>
      <c r="AQ75" s="87">
        <f t="shared" si="8"/>
        <v>-8.4277799999999993E-3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37.879626999999999</v>
      </c>
      <c r="G76" s="187">
        <v>41.966889999999999</v>
      </c>
      <c r="H76" s="187">
        <v>0.99242445000000001</v>
      </c>
      <c r="I76" s="62">
        <v>0.99505034000000003</v>
      </c>
      <c r="J76" s="62">
        <v>1.6817116999999999E-2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41.082968999999999</v>
      </c>
      <c r="Y76" s="187">
        <v>44.393104999999998</v>
      </c>
      <c r="Z76" s="187">
        <v>0.99284983999999998</v>
      </c>
      <c r="AA76" s="62">
        <v>0.99635618999999997</v>
      </c>
      <c r="AB76" s="62">
        <v>8.5505960000000006E-3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3.2033419999999992</v>
      </c>
      <c r="AN76" s="121">
        <f t="shared" si="5"/>
        <v>2.4262149999999991</v>
      </c>
      <c r="AO76" s="121">
        <f t="shared" si="6"/>
        <v>4.2538999999996996E-4</v>
      </c>
      <c r="AP76" s="121">
        <f t="shared" si="7"/>
        <v>1.3058499999999418E-3</v>
      </c>
      <c r="AQ76" s="87">
        <f t="shared" si="8"/>
        <v>-8.2665209999999989E-3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27.505763000000002</v>
      </c>
      <c r="G78" s="96">
        <v>32.615389999999998</v>
      </c>
      <c r="H78" s="96">
        <v>0.95759435999999998</v>
      </c>
      <c r="I78" s="60">
        <v>0.95563556000000005</v>
      </c>
      <c r="J78" s="60">
        <v>6.6181779999999996E-2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28.029430000000001</v>
      </c>
      <c r="Y78" s="96">
        <v>33.841849000000003</v>
      </c>
      <c r="Z78" s="96">
        <v>0.95774424999999996</v>
      </c>
      <c r="AA78" s="60">
        <v>0.95652771000000003</v>
      </c>
      <c r="AB78" s="60">
        <v>5.720426E-2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0.52366699999999966</v>
      </c>
      <c r="AN78" s="95">
        <f t="shared" si="5"/>
        <v>1.2264590000000055</v>
      </c>
      <c r="AO78" s="95">
        <f t="shared" si="6"/>
        <v>1.4988999999998587E-4</v>
      </c>
      <c r="AP78" s="95">
        <f t="shared" si="7"/>
        <v>8.9214999999998046E-4</v>
      </c>
      <c r="AQ78" s="120">
        <f t="shared" si="8"/>
        <v>-8.9775199999999958E-3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30.586107999999999</v>
      </c>
      <c r="G79" s="187">
        <v>35.226246000000003</v>
      </c>
      <c r="H79" s="187">
        <v>0.97466492999999998</v>
      </c>
      <c r="I79" s="62">
        <v>0.97190575000000001</v>
      </c>
      <c r="J79" s="62">
        <v>4.2795487E-2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31.636517999999999</v>
      </c>
      <c r="Y79" s="187">
        <v>36.558419000000001</v>
      </c>
      <c r="Z79" s="187">
        <v>0.97483293000000004</v>
      </c>
      <c r="AA79" s="62">
        <v>0.97420050000000002</v>
      </c>
      <c r="AB79" s="62">
        <v>3.4250923000000003E-2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1.0504099999999994</v>
      </c>
      <c r="AN79" s="121">
        <f t="shared" si="5"/>
        <v>1.3321729999999974</v>
      </c>
      <c r="AO79" s="121">
        <f t="shared" si="6"/>
        <v>1.6800000000005699E-4</v>
      </c>
      <c r="AP79" s="121">
        <f t="shared" si="7"/>
        <v>2.2947500000000121E-3</v>
      </c>
      <c r="AQ79" s="87">
        <f t="shared" si="8"/>
        <v>-8.5445639999999976E-3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35.127856000000001</v>
      </c>
      <c r="G80" s="187">
        <v>39.223486999999999</v>
      </c>
      <c r="H80" s="187">
        <v>0.98737587000000004</v>
      </c>
      <c r="I80" s="62">
        <v>0.99014064000000002</v>
      </c>
      <c r="J80" s="62">
        <v>2.5142359E-2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37.215409000000001</v>
      </c>
      <c r="Y80" s="187">
        <v>40.895485999999998</v>
      </c>
      <c r="Z80" s="187">
        <v>0.98769552000000005</v>
      </c>
      <c r="AA80" s="62">
        <v>0.99063710000000005</v>
      </c>
      <c r="AB80" s="62">
        <v>1.6873744999999999E-2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2.0875529999999998</v>
      </c>
      <c r="AN80" s="121">
        <f t="shared" si="5"/>
        <v>1.6719989999999996</v>
      </c>
      <c r="AO80" s="121">
        <f t="shared" si="6"/>
        <v>3.1965000000000465E-4</v>
      </c>
      <c r="AP80" s="121">
        <f t="shared" si="7"/>
        <v>4.9646000000003188E-4</v>
      </c>
      <c r="AQ80" s="87">
        <f t="shared" si="8"/>
        <v>-8.2686140000000005E-3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37.594720000000002</v>
      </c>
      <c r="G81" s="187">
        <v>41.649307</v>
      </c>
      <c r="H81" s="187">
        <v>0.99169083999999996</v>
      </c>
      <c r="I81" s="62">
        <v>0.99490931000000005</v>
      </c>
      <c r="J81" s="62">
        <v>1.848199E-2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40.564303000000002</v>
      </c>
      <c r="Y81" s="187">
        <v>43.921346999999997</v>
      </c>
      <c r="Z81" s="187">
        <v>0.99213101000000004</v>
      </c>
      <c r="AA81" s="62">
        <v>0.99605864</v>
      </c>
      <c r="AB81" s="62">
        <v>1.0358315E-2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2.9695830000000001</v>
      </c>
      <c r="AN81" s="121">
        <f t="shared" si="5"/>
        <v>2.272039999999997</v>
      </c>
      <c r="AO81" s="121">
        <f t="shared" si="6"/>
        <v>4.40170000000073E-4</v>
      </c>
      <c r="AP81" s="121">
        <f t="shared" si="7"/>
        <v>1.1493299999999484E-3</v>
      </c>
      <c r="AQ81" s="87">
        <f t="shared" si="8"/>
        <v>-8.1236750000000003E-3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26.978802999999999</v>
      </c>
      <c r="G83" s="96">
        <v>32.324002999999998</v>
      </c>
      <c r="H83" s="96">
        <v>0.95655668000000005</v>
      </c>
      <c r="I83" s="60">
        <v>0.95543442999999995</v>
      </c>
      <c r="J83" s="60">
        <v>7.0432400000000006E-2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27.611509000000002</v>
      </c>
      <c r="Y83" s="96">
        <v>33.713197999999998</v>
      </c>
      <c r="Z83" s="96">
        <v>0.95641038</v>
      </c>
      <c r="AA83" s="60">
        <v>0.95645504999999997</v>
      </c>
      <c r="AB83" s="60">
        <v>6.0707469999999999E-2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0.63270600000000243</v>
      </c>
      <c r="AN83" s="95">
        <f t="shared" si="5"/>
        <v>1.3891950000000008</v>
      </c>
      <c r="AO83" s="95">
        <f t="shared" si="6"/>
        <v>-1.4630000000004362E-4</v>
      </c>
      <c r="AP83" s="95">
        <f t="shared" si="7"/>
        <v>1.0206200000000276E-3</v>
      </c>
      <c r="AQ83" s="120">
        <f t="shared" si="8"/>
        <v>-9.7249300000000066E-3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30.506720000000001</v>
      </c>
      <c r="G84" s="187">
        <v>35.273890000000002</v>
      </c>
      <c r="H84" s="187">
        <v>0.97609305000000002</v>
      </c>
      <c r="I84" s="62">
        <v>0.97457453000000005</v>
      </c>
      <c r="J84" s="62">
        <v>4.1029118000000003E-2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31.702587999999999</v>
      </c>
      <c r="Y84" s="187">
        <v>36.739424</v>
      </c>
      <c r="Z84" s="187">
        <v>0.97621493999999998</v>
      </c>
      <c r="AA84" s="62">
        <v>0.97535731000000003</v>
      </c>
      <c r="AB84" s="62">
        <v>3.2297359999999997E-2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1.1958679999999973</v>
      </c>
      <c r="AN84" s="121">
        <f t="shared" si="5"/>
        <v>1.4655339999999981</v>
      </c>
      <c r="AO84" s="121">
        <f t="shared" si="6"/>
        <v>1.2188999999995787E-4</v>
      </c>
      <c r="AP84" s="121">
        <f t="shared" si="7"/>
        <v>7.8277999999998293E-4</v>
      </c>
      <c r="AQ84" s="87">
        <f t="shared" si="8"/>
        <v>-8.7317580000000061E-3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34.992646999999998</v>
      </c>
      <c r="G85" s="187">
        <v>39.129258999999998</v>
      </c>
      <c r="H85" s="187">
        <v>0.98857421000000001</v>
      </c>
      <c r="I85" s="62">
        <v>0.99111525</v>
      </c>
      <c r="J85" s="62">
        <v>2.3764607E-2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37.137256000000001</v>
      </c>
      <c r="Y85" s="187">
        <v>40.932699</v>
      </c>
      <c r="Z85" s="187">
        <v>0.98886598000000003</v>
      </c>
      <c r="AA85" s="62">
        <v>0.99189048000000002</v>
      </c>
      <c r="AB85" s="62">
        <v>1.4989186999999999E-2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2.1446090000000027</v>
      </c>
      <c r="AN85" s="121">
        <f t="shared" si="5"/>
        <v>1.8034400000000019</v>
      </c>
      <c r="AO85" s="121">
        <f t="shared" si="6"/>
        <v>2.9177000000002451E-4</v>
      </c>
      <c r="AP85" s="121">
        <f t="shared" si="7"/>
        <v>7.7523000000001563E-4</v>
      </c>
      <c r="AQ85" s="87">
        <f t="shared" si="8"/>
        <v>-8.7754200000000008E-3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37.816364</v>
      </c>
      <c r="G86" s="187">
        <v>41.871254</v>
      </c>
      <c r="H86" s="187">
        <v>0.99298056000000001</v>
      </c>
      <c r="I86" s="62">
        <v>0.99568086</v>
      </c>
      <c r="J86" s="62">
        <v>1.6778069E-2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40.870823999999999</v>
      </c>
      <c r="Y86" s="187">
        <v>44.212547000000001</v>
      </c>
      <c r="Z86" s="187">
        <v>0.99338954000000002</v>
      </c>
      <c r="AA86" s="62">
        <v>0.99646144000000003</v>
      </c>
      <c r="AB86" s="62">
        <v>8.0791370000000001E-3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3.0544599999999988</v>
      </c>
      <c r="AN86" s="121">
        <f t="shared" si="5"/>
        <v>2.3412930000000003</v>
      </c>
      <c r="AO86" s="121">
        <f t="shared" si="6"/>
        <v>4.0898000000000323E-4</v>
      </c>
      <c r="AP86" s="121">
        <f t="shared" si="7"/>
        <v>7.8058000000003069E-4</v>
      </c>
      <c r="AQ86" s="87">
        <f t="shared" si="8"/>
        <v>-8.6989319999999995E-3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27.068182</v>
      </c>
      <c r="G88" s="96">
        <v>32.405433000000002</v>
      </c>
      <c r="H88" s="96">
        <v>0.95771030000000001</v>
      </c>
      <c r="I88" s="60">
        <v>0.95464943999999996</v>
      </c>
      <c r="J88" s="60">
        <v>6.6691840000000002E-2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27.703652999999999</v>
      </c>
      <c r="Y88" s="96">
        <v>33.847579000000003</v>
      </c>
      <c r="Z88" s="96">
        <v>0.95763167999999999</v>
      </c>
      <c r="AA88" s="60">
        <v>0.95572847999999999</v>
      </c>
      <c r="AB88" s="60">
        <v>5.6790948000000001E-2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0.63547099999999901</v>
      </c>
      <c r="AN88" s="95">
        <f t="shared" si="5"/>
        <v>1.442146000000001</v>
      </c>
      <c r="AO88" s="95">
        <f t="shared" si="6"/>
        <v>-7.8620000000029222E-5</v>
      </c>
      <c r="AP88" s="95">
        <f t="shared" si="7"/>
        <v>1.0790400000000311E-3</v>
      </c>
      <c r="AQ88" s="120">
        <f t="shared" si="8"/>
        <v>-9.9008920000000014E-3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30.585719999999998</v>
      </c>
      <c r="G89" s="187">
        <v>35.343029999999999</v>
      </c>
      <c r="H89" s="187">
        <v>0.97623923000000001</v>
      </c>
      <c r="I89" s="62">
        <v>0.97308273999999995</v>
      </c>
      <c r="J89" s="62">
        <v>3.9932139999999998E-2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31.791661000000001</v>
      </c>
      <c r="Y89" s="187">
        <v>36.833733000000002</v>
      </c>
      <c r="Z89" s="187">
        <v>0.97641305</v>
      </c>
      <c r="AA89" s="62">
        <v>0.97551790999999999</v>
      </c>
      <c r="AB89" s="62">
        <v>3.0875047999999999E-2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1.2059410000000028</v>
      </c>
      <c r="AN89" s="121">
        <f t="shared" si="5"/>
        <v>1.4907030000000034</v>
      </c>
      <c r="AO89" s="121">
        <f t="shared" si="6"/>
        <v>1.738199999999912E-4</v>
      </c>
      <c r="AP89" s="121">
        <f t="shared" si="7"/>
        <v>2.435170000000042E-3</v>
      </c>
      <c r="AQ89" s="87">
        <f t="shared" si="8"/>
        <v>-9.0570919999999992E-3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35.124735000000001</v>
      </c>
      <c r="G90" s="187">
        <v>39.272433999999997</v>
      </c>
      <c r="H90" s="187">
        <v>0.98853108000000001</v>
      </c>
      <c r="I90" s="62">
        <v>0.99069419000000003</v>
      </c>
      <c r="J90" s="62">
        <v>2.3590967000000001E-2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37.324106999999998</v>
      </c>
      <c r="Y90" s="187">
        <v>41.108392000000002</v>
      </c>
      <c r="Z90" s="187">
        <v>0.98882528999999997</v>
      </c>
      <c r="AA90" s="62">
        <v>0.99140262999999995</v>
      </c>
      <c r="AB90" s="62">
        <v>1.4564868E-2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2.1993719999999968</v>
      </c>
      <c r="AN90" s="121">
        <f t="shared" si="5"/>
        <v>1.8359580000000051</v>
      </c>
      <c r="AO90" s="121">
        <f t="shared" si="6"/>
        <v>2.9420999999996145E-4</v>
      </c>
      <c r="AP90" s="121">
        <f t="shared" si="7"/>
        <v>7.0843999999992135E-4</v>
      </c>
      <c r="AQ90" s="87">
        <f t="shared" si="8"/>
        <v>-9.026099000000001E-3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37.911360000000002</v>
      </c>
      <c r="G91" s="187">
        <v>41.990327000000001</v>
      </c>
      <c r="H91" s="187">
        <v>0.99289861000000001</v>
      </c>
      <c r="I91" s="62">
        <v>0.99544359000000004</v>
      </c>
      <c r="J91" s="62">
        <v>1.6694520000000001E-2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41.077893000000003</v>
      </c>
      <c r="Y91" s="187">
        <v>44.389685</v>
      </c>
      <c r="Z91" s="187">
        <v>0.99329707</v>
      </c>
      <c r="AA91" s="62">
        <v>0.99645779999999995</v>
      </c>
      <c r="AB91" s="62">
        <v>7.7019369999999998E-3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3.1665330000000012</v>
      </c>
      <c r="AN91" s="121">
        <f t="shared" si="5"/>
        <v>2.3993579999999994</v>
      </c>
      <c r="AO91" s="121">
        <f t="shared" si="6"/>
        <v>3.9845999999998938E-4</v>
      </c>
      <c r="AP91" s="121">
        <f t="shared" si="7"/>
        <v>1.0142099999999044E-3</v>
      </c>
      <c r="AQ91" s="87">
        <f t="shared" si="8"/>
        <v>-8.9925830000000019E-3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27.228137</v>
      </c>
      <c r="G93" s="96">
        <v>32.529434999999999</v>
      </c>
      <c r="H93" s="96">
        <v>0.95856710999999994</v>
      </c>
      <c r="I93" s="60">
        <v>0.95335800999999998</v>
      </c>
      <c r="J93" s="60">
        <v>6.3525860000000003E-2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27.833831</v>
      </c>
      <c r="Y93" s="96">
        <v>33.930442999999997</v>
      </c>
      <c r="Z93" s="96">
        <v>0.95855391000000001</v>
      </c>
      <c r="AA93" s="60">
        <v>0.95492458000000002</v>
      </c>
      <c r="AB93" s="60">
        <v>5.3597696E-2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0.60569399999999973</v>
      </c>
      <c r="AN93" s="95">
        <f t="shared" si="5"/>
        <v>1.4010079999999974</v>
      </c>
      <c r="AO93" s="95">
        <f t="shared" si="6"/>
        <v>-1.3199999999935486E-5</v>
      </c>
      <c r="AP93" s="95">
        <f t="shared" si="7"/>
        <v>1.5665700000000449E-3</v>
      </c>
      <c r="AQ93" s="120">
        <f t="shared" si="8"/>
        <v>-9.9281640000000032E-3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30.686876000000002</v>
      </c>
      <c r="G94" s="187">
        <v>35.409793999999998</v>
      </c>
      <c r="H94" s="187">
        <v>0.97656480000000001</v>
      </c>
      <c r="I94" s="62">
        <v>0.97127898000000001</v>
      </c>
      <c r="J94" s="62">
        <v>3.8090265999999998E-2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31.844235000000001</v>
      </c>
      <c r="Y94" s="187">
        <v>36.851227000000002</v>
      </c>
      <c r="Z94" s="187">
        <v>0.97675106</v>
      </c>
      <c r="AA94" s="62">
        <v>0.97402458999999997</v>
      </c>
      <c r="AB94" s="62">
        <v>2.9159939999999999E-2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1.1573589999999996</v>
      </c>
      <c r="AN94" s="121">
        <f t="shared" si="5"/>
        <v>1.4414330000000035</v>
      </c>
      <c r="AO94" s="121">
        <f t="shared" si="6"/>
        <v>1.8625999999999365E-4</v>
      </c>
      <c r="AP94" s="121">
        <f t="shared" si="7"/>
        <v>2.7456099999999539E-3</v>
      </c>
      <c r="AQ94" s="87">
        <f t="shared" si="8"/>
        <v>-8.9303259999999988E-3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35.326448999999997</v>
      </c>
      <c r="G95" s="187">
        <v>39.451487</v>
      </c>
      <c r="H95" s="187">
        <v>0.98864978999999997</v>
      </c>
      <c r="I95" s="62">
        <v>0.99010567999999999</v>
      </c>
      <c r="J95" s="62">
        <v>2.255828E-2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37.499023000000001</v>
      </c>
      <c r="Y95" s="187">
        <v>41.237454</v>
      </c>
      <c r="Z95" s="187">
        <v>0.98896366000000002</v>
      </c>
      <c r="AA95" s="62">
        <v>0.99075634999999995</v>
      </c>
      <c r="AB95" s="62">
        <v>1.4014043E-2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2.1725740000000044</v>
      </c>
      <c r="AN95" s="121">
        <f t="shared" si="5"/>
        <v>1.7859669999999994</v>
      </c>
      <c r="AO95" s="121">
        <f t="shared" si="6"/>
        <v>3.1387000000004939E-4</v>
      </c>
      <c r="AP95" s="121">
        <f t="shared" si="7"/>
        <v>6.5066999999996433E-4</v>
      </c>
      <c r="AQ95" s="87">
        <f t="shared" si="8"/>
        <v>-8.5442369999999997E-3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38.078797000000002</v>
      </c>
      <c r="G96" s="187">
        <v>42.147846999999999</v>
      </c>
      <c r="H96" s="187">
        <v>0.99292963999999995</v>
      </c>
      <c r="I96" s="62">
        <v>0.99514643000000003</v>
      </c>
      <c r="J96" s="62">
        <v>1.6006409999999999E-2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41.245040000000003</v>
      </c>
      <c r="Y96" s="187">
        <v>44.51464</v>
      </c>
      <c r="Z96" s="187">
        <v>0.99331135000000004</v>
      </c>
      <c r="AA96" s="62">
        <v>0.99642021999999997</v>
      </c>
      <c r="AB96" s="62">
        <v>7.5720524999999999E-3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3.1662430000000015</v>
      </c>
      <c r="AN96" s="121">
        <f t="shared" si="5"/>
        <v>2.3667930000000013</v>
      </c>
      <c r="AO96" s="121">
        <f t="shared" si="6"/>
        <v>3.8171000000009059E-4</v>
      </c>
      <c r="AP96" s="121">
        <f t="shared" si="7"/>
        <v>1.2737899999999414E-3</v>
      </c>
      <c r="AQ96" s="87">
        <f t="shared" si="8"/>
        <v>-8.4343574999999997E-3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27.397653999999999</v>
      </c>
      <c r="G98" s="96">
        <v>32.659784000000002</v>
      </c>
      <c r="H98" s="96">
        <v>0.95871395999999998</v>
      </c>
      <c r="I98" s="60">
        <v>0.95466658000000004</v>
      </c>
      <c r="J98" s="60">
        <v>6.3368590000000002E-2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28.008051999999999</v>
      </c>
      <c r="Y98" s="96">
        <v>34.050305000000002</v>
      </c>
      <c r="Z98" s="96">
        <v>0.95865356999999995</v>
      </c>
      <c r="AA98" s="60">
        <v>0.95650924999999998</v>
      </c>
      <c r="AB98" s="60">
        <v>5.3991113E-2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0.610398</v>
      </c>
      <c r="AN98" s="95">
        <f t="shared" si="15"/>
        <v>1.3905209999999997</v>
      </c>
      <c r="AO98" s="95">
        <f t="shared" si="16"/>
        <v>-6.039000000002126E-5</v>
      </c>
      <c r="AP98" s="95">
        <f t="shared" si="17"/>
        <v>1.8426699999999352E-3</v>
      </c>
      <c r="AQ98" s="120">
        <f t="shared" si="18"/>
        <v>-9.3774770000000021E-3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30.649272</v>
      </c>
      <c r="G99" s="187">
        <v>35.391385999999997</v>
      </c>
      <c r="H99" s="187">
        <v>0.97648318999999995</v>
      </c>
      <c r="I99" s="62">
        <v>0.97183374</v>
      </c>
      <c r="J99" s="62">
        <v>3.8672685999999998E-2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31.821709999999999</v>
      </c>
      <c r="Y99" s="187">
        <v>36.855573</v>
      </c>
      <c r="Z99" s="187">
        <v>0.97665952</v>
      </c>
      <c r="AA99" s="62">
        <v>0.97450634999999997</v>
      </c>
      <c r="AB99" s="62">
        <v>2.9837925000000001E-2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1.1724379999999996</v>
      </c>
      <c r="AN99" s="121">
        <f t="shared" si="15"/>
        <v>1.4641870000000026</v>
      </c>
      <c r="AO99" s="121">
        <f t="shared" si="16"/>
        <v>1.7633000000005783E-4</v>
      </c>
      <c r="AP99" s="121">
        <f t="shared" si="17"/>
        <v>2.6726099999999642E-3</v>
      </c>
      <c r="AQ99" s="87">
        <f t="shared" si="18"/>
        <v>-8.8347609999999965E-3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35.224428000000003</v>
      </c>
      <c r="G100" s="187">
        <v>39.375798000000003</v>
      </c>
      <c r="H100" s="187">
        <v>0.98856807999999996</v>
      </c>
      <c r="I100" s="62">
        <v>0.99007361000000005</v>
      </c>
      <c r="J100" s="62">
        <v>2.3298655000000001E-2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37.426141999999999</v>
      </c>
      <c r="Y100" s="187">
        <v>41.201320000000003</v>
      </c>
      <c r="Z100" s="187">
        <v>0.98889393999999997</v>
      </c>
      <c r="AA100" s="62">
        <v>0.99084041</v>
      </c>
      <c r="AB100" s="62">
        <v>1.458341E-2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2.2017139999999955</v>
      </c>
      <c r="AN100" s="121">
        <f t="shared" si="15"/>
        <v>1.8255219999999994</v>
      </c>
      <c r="AO100" s="121">
        <f t="shared" si="16"/>
        <v>3.2586000000001114E-4</v>
      </c>
      <c r="AP100" s="121">
        <f t="shared" si="17"/>
        <v>7.6679999999995641E-4</v>
      </c>
      <c r="AQ100" s="87">
        <f t="shared" si="18"/>
        <v>-8.7152450000000017E-3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38.027545000000003</v>
      </c>
      <c r="G101" s="187">
        <v>42.106161</v>
      </c>
      <c r="H101" s="187">
        <v>0.99285818999999997</v>
      </c>
      <c r="I101" s="62">
        <v>0.99528859999999997</v>
      </c>
      <c r="J101" s="62">
        <v>1.6387868999999999E-2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41.178130000000003</v>
      </c>
      <c r="Y101" s="187">
        <v>44.478664000000002</v>
      </c>
      <c r="Z101" s="187">
        <v>0.99326217000000006</v>
      </c>
      <c r="AA101" s="62">
        <v>0.99643888999999997</v>
      </c>
      <c r="AB101" s="62">
        <v>8.0477039999999993E-3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3.1505849999999995</v>
      </c>
      <c r="AN101" s="121">
        <f t="shared" si="15"/>
        <v>2.3725030000000018</v>
      </c>
      <c r="AO101" s="121">
        <f t="shared" si="16"/>
        <v>4.039800000000815E-4</v>
      </c>
      <c r="AP101" s="121">
        <f t="shared" si="17"/>
        <v>1.1502899999999983E-3</v>
      </c>
      <c r="AQ101" s="87">
        <f t="shared" si="18"/>
        <v>-8.3401650000000001E-3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27.380880999999999</v>
      </c>
      <c r="G103" s="96">
        <v>32.466200000000001</v>
      </c>
      <c r="H103" s="96">
        <v>0.95687412999999999</v>
      </c>
      <c r="I103" s="60">
        <v>0.95525377</v>
      </c>
      <c r="J103" s="60">
        <v>6.5363790000000005E-2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27.950773999999999</v>
      </c>
      <c r="Y103" s="96">
        <v>33.570166</v>
      </c>
      <c r="Z103" s="96">
        <v>0.95688207999999997</v>
      </c>
      <c r="AA103" s="60">
        <v>0.95700925000000003</v>
      </c>
      <c r="AB103" s="60">
        <v>5.6094027999999997E-2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0.56989300000000043</v>
      </c>
      <c r="AN103" s="95">
        <f t="shared" si="15"/>
        <v>1.1039659999999998</v>
      </c>
      <c r="AO103" s="95">
        <f t="shared" si="16"/>
        <v>7.9499999999788074E-6</v>
      </c>
      <c r="AP103" s="95">
        <f t="shared" si="17"/>
        <v>1.7554800000000315E-3</v>
      </c>
      <c r="AQ103" s="120">
        <f t="shared" si="18"/>
        <v>-9.2697620000000078E-3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30.492155</v>
      </c>
      <c r="G104" s="187">
        <v>35.131256999999998</v>
      </c>
      <c r="H104" s="187">
        <v>0.97567596999999995</v>
      </c>
      <c r="I104" s="62">
        <v>0.97279397000000001</v>
      </c>
      <c r="J104" s="62">
        <v>4.0223278000000001E-2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31.575175000000002</v>
      </c>
      <c r="Y104" s="187">
        <v>36.352192000000002</v>
      </c>
      <c r="Z104" s="187">
        <v>0.97584130000000002</v>
      </c>
      <c r="AA104" s="62">
        <v>0.97347201999999999</v>
      </c>
      <c r="AB104" s="62">
        <v>3.1470100000000001E-2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1.0830200000000012</v>
      </c>
      <c r="AN104" s="121">
        <f t="shared" si="15"/>
        <v>1.2209350000000043</v>
      </c>
      <c r="AO104" s="121">
        <f t="shared" si="16"/>
        <v>1.6533000000007458E-4</v>
      </c>
      <c r="AP104" s="121">
        <f t="shared" si="17"/>
        <v>6.7804999999998561E-4</v>
      </c>
      <c r="AQ104" s="87">
        <f t="shared" si="18"/>
        <v>-8.7531780000000003E-3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34.919722999999998</v>
      </c>
      <c r="G105" s="187">
        <v>39.038716999999998</v>
      </c>
      <c r="H105" s="187">
        <v>0.98790429000000002</v>
      </c>
      <c r="I105" s="62">
        <v>0.98996057000000004</v>
      </c>
      <c r="J105" s="62">
        <v>2.4268492999999999E-2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36.931770999999998</v>
      </c>
      <c r="Y105" s="187">
        <v>40.659739999999999</v>
      </c>
      <c r="Z105" s="187">
        <v>0.98821400999999998</v>
      </c>
      <c r="AA105" s="62">
        <v>0.99062386999999996</v>
      </c>
      <c r="AB105" s="62">
        <v>1.5646255000000001E-2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2.0120480000000001</v>
      </c>
      <c r="AN105" s="121">
        <f t="shared" si="15"/>
        <v>1.621023000000001</v>
      </c>
      <c r="AO105" s="121">
        <f t="shared" si="16"/>
        <v>3.0971999999995781E-4</v>
      </c>
      <c r="AP105" s="121">
        <f t="shared" si="17"/>
        <v>6.6329999999992229E-4</v>
      </c>
      <c r="AQ105" s="87">
        <f t="shared" si="18"/>
        <v>-8.6222379999999973E-3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37.761713</v>
      </c>
      <c r="G106" s="187">
        <v>41.808070999999998</v>
      </c>
      <c r="H106" s="187">
        <v>0.99243437000000001</v>
      </c>
      <c r="I106" s="62">
        <v>0.99520025999999995</v>
      </c>
      <c r="J106" s="62">
        <v>1.6992620999999999E-2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40.687547000000002</v>
      </c>
      <c r="Y106" s="187">
        <v>43.984279000000001</v>
      </c>
      <c r="Z106" s="187">
        <v>0.99283631000000006</v>
      </c>
      <c r="AA106" s="62">
        <v>0.99616068999999996</v>
      </c>
      <c r="AB106" s="62">
        <v>8.7953489999999992E-3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2.9258340000000018</v>
      </c>
      <c r="AN106" s="121">
        <f t="shared" si="15"/>
        <v>2.1762080000000026</v>
      </c>
      <c r="AO106" s="121">
        <f t="shared" si="16"/>
        <v>4.0194000000004504E-4</v>
      </c>
      <c r="AP106" s="121">
        <f t="shared" si="17"/>
        <v>9.6043000000001211E-4</v>
      </c>
      <c r="AQ106" s="87">
        <f t="shared" si="18"/>
        <v>-8.1972720000000002E-3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26.797521</v>
      </c>
      <c r="G641" s="135">
        <f t="shared" si="59"/>
        <v>32.054088</v>
      </c>
      <c r="H641" s="135">
        <f t="shared" si="59"/>
        <v>0.95655668000000005</v>
      </c>
      <c r="I641" s="135">
        <f t="shared" si="59"/>
        <v>0.95010695000000001</v>
      </c>
      <c r="J641" s="135">
        <f t="shared" si="59"/>
        <v>6.2707275000000007E-2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27.217131999999999</v>
      </c>
      <c r="Y641" s="135">
        <f t="shared" si="60"/>
        <v>33.192903000000001</v>
      </c>
      <c r="Z641" s="135">
        <f t="shared" si="60"/>
        <v>0.95641038</v>
      </c>
      <c r="AA641" s="135">
        <f t="shared" si="60"/>
        <v>0.95242291999999995</v>
      </c>
      <c r="AB641" s="135">
        <f t="shared" si="60"/>
        <v>5.3394697999999997E-2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30.339206000000001</v>
      </c>
      <c r="G642" s="18">
        <f t="shared" si="59"/>
        <v>34.870607</v>
      </c>
      <c r="H642" s="18">
        <f t="shared" si="59"/>
        <v>0.97403722000000004</v>
      </c>
      <c r="I642" s="18">
        <f t="shared" si="59"/>
        <v>0.97102358</v>
      </c>
      <c r="J642" s="18">
        <f t="shared" si="59"/>
        <v>3.8090265999999998E-2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31.388842</v>
      </c>
      <c r="Y642" s="18">
        <f t="shared" si="60"/>
        <v>36.115763999999999</v>
      </c>
      <c r="Z642" s="18">
        <f t="shared" si="60"/>
        <v>0.97423762000000003</v>
      </c>
      <c r="AA642" s="18">
        <f t="shared" si="60"/>
        <v>0.97347201999999999</v>
      </c>
      <c r="AB642" s="18">
        <f t="shared" si="60"/>
        <v>2.9159939999999999E-2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34.919722999999998</v>
      </c>
      <c r="G643" s="18">
        <f t="shared" si="59"/>
        <v>39.038716999999998</v>
      </c>
      <c r="H643" s="18">
        <f t="shared" si="59"/>
        <v>0.98708976000000004</v>
      </c>
      <c r="I643" s="18">
        <f t="shared" si="59"/>
        <v>0.98995133999999996</v>
      </c>
      <c r="J643" s="18">
        <f t="shared" si="59"/>
        <v>2.255828E-2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36.931770999999998</v>
      </c>
      <c r="Y643" s="18">
        <f t="shared" si="60"/>
        <v>40.659739999999999</v>
      </c>
      <c r="Z643" s="18">
        <f t="shared" si="60"/>
        <v>0.98742529000000001</v>
      </c>
      <c r="AA643" s="18">
        <f t="shared" si="60"/>
        <v>0.99060017</v>
      </c>
      <c r="AB643" s="18">
        <f t="shared" si="60"/>
        <v>1.4014043E-2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37.429423999999997</v>
      </c>
      <c r="G644" s="18">
        <f t="shared" si="59"/>
        <v>41.501184000000002</v>
      </c>
      <c r="H644" s="18">
        <f t="shared" si="59"/>
        <v>0.99143095999999997</v>
      </c>
      <c r="I644" s="18">
        <f t="shared" si="59"/>
        <v>0.99480742</v>
      </c>
      <c r="J644" s="18">
        <f t="shared" si="59"/>
        <v>1.6006409999999999E-2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40.39546</v>
      </c>
      <c r="Y644" s="18">
        <f t="shared" si="60"/>
        <v>43.729336000000004</v>
      </c>
      <c r="Z644" s="18">
        <f t="shared" si="60"/>
        <v>0.99189607000000002</v>
      </c>
      <c r="AA644" s="18">
        <f t="shared" si="60"/>
        <v>0.99600275000000005</v>
      </c>
      <c r="AB644" s="18">
        <f t="shared" si="60"/>
        <v>7.5720524999999999E-3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27.633844</v>
      </c>
      <c r="G646" s="135">
        <f t="shared" si="61"/>
        <v>32.659784000000002</v>
      </c>
      <c r="H646" s="135">
        <f t="shared" si="61"/>
        <v>0.95951805999999995</v>
      </c>
      <c r="I646" s="135">
        <f t="shared" si="61"/>
        <v>0.95633937999999996</v>
      </c>
      <c r="J646" s="135">
        <f t="shared" si="61"/>
        <v>7.0650660000000004E-2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28.133687999999999</v>
      </c>
      <c r="Y646" s="135">
        <f t="shared" si="62"/>
        <v>34.050305000000002</v>
      </c>
      <c r="Z646" s="135">
        <f t="shared" si="62"/>
        <v>0.95958105999999999</v>
      </c>
      <c r="AA646" s="135">
        <f t="shared" si="62"/>
        <v>0.95747855999999998</v>
      </c>
      <c r="AB646" s="135">
        <f t="shared" si="62"/>
        <v>6.1959285000000003E-2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30.813517000000001</v>
      </c>
      <c r="G647" s="18">
        <f t="shared" si="61"/>
        <v>35.490174000000003</v>
      </c>
      <c r="H647" s="18">
        <f t="shared" si="61"/>
        <v>0.97656480000000001</v>
      </c>
      <c r="I647" s="18">
        <f t="shared" si="61"/>
        <v>0.97492953000000004</v>
      </c>
      <c r="J647" s="18">
        <f t="shared" si="61"/>
        <v>4.5017703999999999E-2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32.025497000000001</v>
      </c>
      <c r="Y647" s="18">
        <f t="shared" si="62"/>
        <v>36.993363000000002</v>
      </c>
      <c r="Z647" s="18">
        <f t="shared" si="62"/>
        <v>0.97675106</v>
      </c>
      <c r="AA647" s="18">
        <f t="shared" si="62"/>
        <v>0.97698275000000001</v>
      </c>
      <c r="AB647" s="18">
        <f t="shared" si="62"/>
        <v>3.6327835000000003E-2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35.326448999999997</v>
      </c>
      <c r="G648" s="18">
        <f t="shared" si="61"/>
        <v>39.451487</v>
      </c>
      <c r="H648" s="18">
        <f t="shared" si="61"/>
        <v>0.98864978999999997</v>
      </c>
      <c r="I648" s="18">
        <f t="shared" si="61"/>
        <v>0.99111525</v>
      </c>
      <c r="J648" s="18">
        <f t="shared" si="61"/>
        <v>2.7582855999999999E-2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37.572775</v>
      </c>
      <c r="Y648" s="18">
        <f t="shared" si="62"/>
        <v>41.264229999999998</v>
      </c>
      <c r="Z648" s="18">
        <f t="shared" si="62"/>
        <v>0.98896366000000002</v>
      </c>
      <c r="AA648" s="18">
        <f t="shared" si="62"/>
        <v>0.99189048000000002</v>
      </c>
      <c r="AB648" s="18">
        <f t="shared" si="62"/>
        <v>1.8884389000000001E-2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38.078797000000002</v>
      </c>
      <c r="G649" s="18">
        <f t="shared" si="61"/>
        <v>42.147846999999999</v>
      </c>
      <c r="H649" s="18">
        <f t="shared" si="61"/>
        <v>0.99298056000000001</v>
      </c>
      <c r="I649" s="18">
        <f t="shared" si="61"/>
        <v>0.99569474999999996</v>
      </c>
      <c r="J649" s="18">
        <f t="shared" si="61"/>
        <v>1.9993264E-2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41.245040000000003</v>
      </c>
      <c r="Y649" s="18">
        <f t="shared" si="62"/>
        <v>44.51464</v>
      </c>
      <c r="Z649" s="18">
        <f t="shared" si="62"/>
        <v>0.99338954000000002</v>
      </c>
      <c r="AA649" s="18">
        <f t="shared" si="62"/>
        <v>0.99649648000000002</v>
      </c>
      <c r="AB649" s="18">
        <f t="shared" si="62"/>
        <v>1.1566183000000001E-2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0.83632300000000015</v>
      </c>
      <c r="G651" s="135">
        <f t="shared" si="63"/>
        <v>0.60569600000000179</v>
      </c>
      <c r="H651" s="135">
        <f t="shared" si="63"/>
        <v>2.9613799999999024E-3</v>
      </c>
      <c r="I651" s="135">
        <f t="shared" si="63"/>
        <v>6.2324299999999555E-3</v>
      </c>
      <c r="J651" s="135">
        <f t="shared" si="63"/>
        <v>7.9433849999999973E-3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0.91655599999999993</v>
      </c>
      <c r="Y651" s="135">
        <f t="shared" si="64"/>
        <v>0.85740200000000044</v>
      </c>
      <c r="Z651" s="135">
        <f t="shared" si="64"/>
        <v>3.1706799999999813E-3</v>
      </c>
      <c r="AA651" s="135">
        <f t="shared" si="64"/>
        <v>5.0556400000000279E-3</v>
      </c>
      <c r="AB651" s="135">
        <f t="shared" si="64"/>
        <v>8.5645870000000054E-3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0.47431100000000015</v>
      </c>
      <c r="G652" s="18">
        <f t="shared" si="63"/>
        <v>0.61956700000000353</v>
      </c>
      <c r="H652" s="18">
        <f t="shared" si="63"/>
        <v>2.5275799999999737E-3</v>
      </c>
      <c r="I652" s="18">
        <f t="shared" si="63"/>
        <v>3.9059500000000469E-3</v>
      </c>
      <c r="J652" s="18">
        <f t="shared" si="63"/>
        <v>6.927438000000001E-3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0.63665500000000108</v>
      </c>
      <c r="Y652" s="18">
        <f t="shared" si="64"/>
        <v>0.87759900000000357</v>
      </c>
      <c r="Z652" s="18">
        <f t="shared" si="64"/>
        <v>2.5134399999999779E-3</v>
      </c>
      <c r="AA652" s="18">
        <f t="shared" si="64"/>
        <v>3.5107300000000174E-3</v>
      </c>
      <c r="AB652" s="18">
        <f t="shared" si="64"/>
        <v>7.167895000000004E-3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0.40672599999999903</v>
      </c>
      <c r="G653" s="18">
        <f t="shared" si="63"/>
        <v>0.41277000000000186</v>
      </c>
      <c r="H653" s="18">
        <f t="shared" si="63"/>
        <v>1.5600299999999345E-3</v>
      </c>
      <c r="I653" s="18">
        <f t="shared" si="63"/>
        <v>1.1639100000000457E-3</v>
      </c>
      <c r="J653" s="18">
        <f t="shared" si="63"/>
        <v>5.0245759999999993E-3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0.64100400000000235</v>
      </c>
      <c r="Y653" s="18">
        <f t="shared" si="64"/>
        <v>0.60448999999999842</v>
      </c>
      <c r="Z653" s="18">
        <f t="shared" si="64"/>
        <v>1.5383700000000111E-3</v>
      </c>
      <c r="AA653" s="18">
        <f t="shared" si="64"/>
        <v>1.2903100000000167E-3</v>
      </c>
      <c r="AB653" s="18">
        <f t="shared" si="64"/>
        <v>4.8703460000000011E-3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0.6493730000000042</v>
      </c>
      <c r="G654" s="18">
        <f t="shared" si="63"/>
        <v>0.64666299999999666</v>
      </c>
      <c r="H654" s="18">
        <f t="shared" si="63"/>
        <v>1.5496000000000398E-3</v>
      </c>
      <c r="I654" s="18">
        <f t="shared" si="63"/>
        <v>8.8732999999996398E-4</v>
      </c>
      <c r="J654" s="18">
        <f t="shared" si="63"/>
        <v>3.9868540000000015E-3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0.84958000000000311</v>
      </c>
      <c r="Y654" s="18">
        <f t="shared" si="64"/>
        <v>0.78530399999999645</v>
      </c>
      <c r="Z654" s="18">
        <f t="shared" si="64"/>
        <v>1.4934699999999967E-3</v>
      </c>
      <c r="AA654" s="18">
        <f t="shared" si="64"/>
        <v>4.9372999999997003E-4</v>
      </c>
      <c r="AB654" s="18">
        <f t="shared" si="64"/>
        <v>3.9941305000000009E-3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T388:T392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topLeftCell="M10" workbookViewId="0">
      <selection activeCell="X33" sqref="X33:AB116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breakfast_semitrack</v>
      </c>
      <c r="U2" s="289" t="str">
        <f>CONCATENATE("Summary [ ",'Summary (auto)'!$C$4," ]")</f>
        <v>Summary [ 18-bit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breakfast_semitrack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27.22274933333334</v>
      </c>
      <c r="G5" s="30">
        <f t="shared" si="0"/>
        <v>32.317823466666667</v>
      </c>
      <c r="H5" s="30">
        <f t="shared" si="0"/>
        <v>0.95698564733333324</v>
      </c>
      <c r="I5" s="90">
        <f t="shared" si="0"/>
        <v>0.95391290933333339</v>
      </c>
      <c r="J5" s="90">
        <f t="shared" si="0"/>
        <v>6.8783966799999999E-2</v>
      </c>
      <c r="K5" s="55"/>
      <c r="L5" s="55"/>
      <c r="M5" s="55"/>
      <c r="N5" s="26"/>
      <c r="O5" s="56"/>
      <c r="P5" s="130">
        <f t="shared" ref="P5:Q8" si="1">P16</f>
        <v>30.405999999999999</v>
      </c>
      <c r="Q5" s="151">
        <f t="shared" si="1"/>
        <v>11.781000000000001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37879.088000000003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27.726285266666668</v>
      </c>
      <c r="Y5" s="30">
        <f t="shared" si="2"/>
        <v>33.705442533333333</v>
      </c>
      <c r="Z5" s="30">
        <f t="shared" si="2"/>
        <v>0.95693124799999996</v>
      </c>
      <c r="AA5" s="90">
        <f t="shared" si="2"/>
        <v>0.95543285199999994</v>
      </c>
      <c r="AB5" s="90">
        <f t="shared" si="2"/>
        <v>5.8119479799999998E-2</v>
      </c>
      <c r="AC5" s="55"/>
      <c r="AD5" s="55"/>
      <c r="AE5" s="55"/>
      <c r="AF5" s="26"/>
      <c r="AG5" s="238"/>
      <c r="AH5" s="130">
        <f t="shared" ref="AH5:AI8" si="3">AH16</f>
        <v>27.577999999999999</v>
      </c>
      <c r="AI5" s="151">
        <f t="shared" si="3"/>
        <v>11.843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-0.12097620424505517</v>
      </c>
      <c r="AN5" s="240">
        <f>bdrate($E5:$E8,G5:G8,$W5:$W8,Y5:Y8)</f>
        <v>-0.1550577646322151</v>
      </c>
      <c r="AO5" s="240">
        <f>bdrate($E5:$E8,H5:H8,$W5:$W8,Z5:Z8)</f>
        <v>-1.1547381487649777E-2</v>
      </c>
      <c r="AP5" s="240">
        <f>bdrate($E5:$E8,I5:I8,$W5:$W8,AA5:AA8)</f>
        <v>-4.1044345466018761E-2</v>
      </c>
      <c r="AQ5" s="241">
        <f>bdrateInverted($E5:$E8,J5:J8,$W5:$W8,AB5:AB8)</f>
        <v>-0.17051264630115026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54681.568000000007</v>
      </c>
      <c r="F6" s="90">
        <f t="shared" si="0"/>
        <v>30.713218200000004</v>
      </c>
      <c r="G6" s="90">
        <f t="shared" si="0"/>
        <v>35.228296533333335</v>
      </c>
      <c r="H6" s="90">
        <f t="shared" si="0"/>
        <v>0.9749194326666667</v>
      </c>
      <c r="I6" s="90">
        <f t="shared" si="0"/>
        <v>0.97218706533333332</v>
      </c>
      <c r="J6" s="90">
        <f t="shared" si="0"/>
        <v>4.2531585266666672E-2</v>
      </c>
      <c r="K6" s="56"/>
      <c r="L6" s="56"/>
      <c r="M6" s="56"/>
      <c r="N6" s="28"/>
      <c r="O6" s="56"/>
      <c r="P6" s="130">
        <f t="shared" si="1"/>
        <v>31.077999999999999</v>
      </c>
      <c r="Q6" s="130">
        <f t="shared" si="1"/>
        <v>12.202999999999999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54599.631999999998</v>
      </c>
      <c r="X6" s="90">
        <f t="shared" si="2"/>
        <v>31.810125133333337</v>
      </c>
      <c r="Y6" s="90">
        <f t="shared" si="2"/>
        <v>36.669274599999994</v>
      </c>
      <c r="Z6" s="90">
        <f t="shared" si="2"/>
        <v>0.97524233866666654</v>
      </c>
      <c r="AA6" s="90">
        <f t="shared" si="2"/>
        <v>0.97464001533333333</v>
      </c>
      <c r="AB6" s="90">
        <f t="shared" si="2"/>
        <v>3.2964554666666666E-2</v>
      </c>
      <c r="AC6" s="56"/>
      <c r="AD6" s="56"/>
      <c r="AE6" s="56"/>
      <c r="AF6" s="28"/>
      <c r="AG6" s="238"/>
      <c r="AH6" s="130">
        <f t="shared" si="3"/>
        <v>28</v>
      </c>
      <c r="AI6" s="130">
        <f t="shared" si="3"/>
        <v>11.859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79040.792000000001</v>
      </c>
      <c r="F7" s="90">
        <f t="shared" si="0"/>
        <v>35.10646113333334</v>
      </c>
      <c r="G7" s="90">
        <f t="shared" si="0"/>
        <v>39.209074666666666</v>
      </c>
      <c r="H7" s="90">
        <f t="shared" si="0"/>
        <v>0.98757303066666668</v>
      </c>
      <c r="I7" s="90">
        <f t="shared" si="0"/>
        <v>0.99002121133333343</v>
      </c>
      <c r="J7" s="90">
        <f t="shared" si="0"/>
        <v>2.4929068266666667E-2</v>
      </c>
      <c r="K7" s="56"/>
      <c r="L7" s="56"/>
      <c r="M7" s="56"/>
      <c r="N7" s="28"/>
      <c r="O7" s="56"/>
      <c r="P7" s="130">
        <f t="shared" si="1"/>
        <v>31.39</v>
      </c>
      <c r="Q7" s="130">
        <f t="shared" si="1"/>
        <v>12.25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78926.45600000002</v>
      </c>
      <c r="X7" s="90">
        <f t="shared" si="2"/>
        <v>37.239861266666665</v>
      </c>
      <c r="Y7" s="90">
        <f t="shared" si="2"/>
        <v>40.933583333333331</v>
      </c>
      <c r="Z7" s="90">
        <f t="shared" si="2"/>
        <v>0.98799540800000007</v>
      </c>
      <c r="AA7" s="90">
        <f t="shared" si="2"/>
        <v>0.99075177666666669</v>
      </c>
      <c r="AB7" s="90">
        <f t="shared" si="2"/>
        <v>1.6206880633333334E-2</v>
      </c>
      <c r="AC7" s="56"/>
      <c r="AD7" s="56"/>
      <c r="AE7" s="56"/>
      <c r="AF7" s="28"/>
      <c r="AG7" s="238"/>
      <c r="AH7" s="130">
        <f t="shared" si="3"/>
        <v>28.327999999999999</v>
      </c>
      <c r="AI7" s="130">
        <f t="shared" si="3"/>
        <v>11.781000000000001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112144.24799999999</v>
      </c>
      <c r="F8" s="90">
        <f t="shared" si="0"/>
        <v>37.603516266666666</v>
      </c>
      <c r="G8" s="90">
        <f t="shared" si="0"/>
        <v>41.685257266666667</v>
      </c>
      <c r="H8" s="90">
        <f t="shared" si="0"/>
        <v>0.99193356466666682</v>
      </c>
      <c r="I8" s="90">
        <f t="shared" si="0"/>
        <v>0.99514774999999989</v>
      </c>
      <c r="J8" s="90">
        <f t="shared" si="0"/>
        <v>1.8277800266666668E-2</v>
      </c>
      <c r="K8" s="56"/>
      <c r="L8" s="56"/>
      <c r="M8" s="56"/>
      <c r="N8" s="28"/>
      <c r="O8" s="56"/>
      <c r="P8" s="130">
        <f t="shared" si="1"/>
        <v>31.468</v>
      </c>
      <c r="Q8" s="130">
        <f t="shared" si="1"/>
        <v>12.484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112011.344</v>
      </c>
      <c r="X8" s="90">
        <f t="shared" si="2"/>
        <v>40.659810666666665</v>
      </c>
      <c r="Y8" s="90">
        <f t="shared" si="2"/>
        <v>44.003807866666669</v>
      </c>
      <c r="Z8" s="90">
        <f t="shared" si="2"/>
        <v>0.99239934800000029</v>
      </c>
      <c r="AA8" s="90">
        <f t="shared" si="2"/>
        <v>0.99615281866666672</v>
      </c>
      <c r="AB8" s="90">
        <f t="shared" si="2"/>
        <v>9.6740602333333318E-3</v>
      </c>
      <c r="AC8" s="56"/>
      <c r="AD8" s="56"/>
      <c r="AE8" s="56"/>
      <c r="AF8" s="28"/>
      <c r="AG8" s="238"/>
      <c r="AH8" s="130">
        <f t="shared" si="3"/>
        <v>28.375</v>
      </c>
      <c r="AI8" s="130">
        <f t="shared" si="3"/>
        <v>11.984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31.082661774453666</v>
      </c>
      <c r="Q10" s="154">
        <f>GEOMEAN(Q5:Q8)</f>
        <v>12.176841525636709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28.068431581417276</v>
      </c>
      <c r="AI10" s="154">
        <f>GEOMEAN(AI5:AI8)</f>
        <v>11.866521725122551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[ 18-bit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6005.9040000000005</v>
      </c>
      <c r="F16" s="166">
        <v>7153.4160000000002</v>
      </c>
      <c r="G16" s="166">
        <v>2634.0320000000002</v>
      </c>
      <c r="H16" s="166">
        <v>989.23199999999997</v>
      </c>
      <c r="I16" s="166">
        <v>123.896</v>
      </c>
      <c r="J16" s="166">
        <v>11311.216</v>
      </c>
      <c r="K16" s="60">
        <v>7332.1279999999997</v>
      </c>
      <c r="L16" s="60">
        <v>2395.384</v>
      </c>
      <c r="M16" s="60">
        <v>7.8879999999999999</v>
      </c>
      <c r="N16" s="55"/>
      <c r="O16" s="252"/>
      <c r="P16" s="129">
        <v>30.405999999999999</v>
      </c>
      <c r="Q16" s="129">
        <v>11.781000000000001</v>
      </c>
      <c r="R16" s="142"/>
      <c r="S16" s="214"/>
      <c r="T16" s="301"/>
      <c r="U16" s="25" t="s">
        <v>31</v>
      </c>
      <c r="V16" s="26"/>
      <c r="W16" s="128">
        <v>6005.9040000000005</v>
      </c>
      <c r="X16" s="166">
        <v>7088.76</v>
      </c>
      <c r="Y16" s="166">
        <v>2633.4079999999999</v>
      </c>
      <c r="Z16" s="166">
        <v>988.952</v>
      </c>
      <c r="AA16" s="166">
        <v>123.592</v>
      </c>
      <c r="AB16" s="166">
        <v>11311.088</v>
      </c>
      <c r="AC16" s="60">
        <v>7331.9759999999997</v>
      </c>
      <c r="AD16" s="60">
        <v>2395.4079999999999</v>
      </c>
      <c r="AE16" s="60">
        <v>7.8879999999999999</v>
      </c>
      <c r="AF16" s="55"/>
      <c r="AG16" s="252"/>
      <c r="AH16" s="129">
        <v>27.577999999999999</v>
      </c>
      <c r="AI16" s="129">
        <v>11.843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6005.9040000000005</v>
      </c>
      <c r="F17" s="167">
        <v>9431.2160000000003</v>
      </c>
      <c r="G17" s="167">
        <v>7009.32</v>
      </c>
      <c r="H17" s="167">
        <v>3661.576</v>
      </c>
      <c r="I17" s="167">
        <v>1207.752</v>
      </c>
      <c r="J17" s="167">
        <v>14528.6</v>
      </c>
      <c r="K17" s="62">
        <v>9682.3680000000004</v>
      </c>
      <c r="L17" s="62">
        <v>3154.8319999999999</v>
      </c>
      <c r="M17" s="62">
        <v>7.88</v>
      </c>
      <c r="N17" s="56"/>
      <c r="O17" s="238"/>
      <c r="P17" s="144">
        <v>31.077999999999999</v>
      </c>
      <c r="Q17" s="144">
        <v>12.202999999999999</v>
      </c>
      <c r="R17" s="145"/>
      <c r="S17" s="214"/>
      <c r="T17" s="285"/>
      <c r="U17" s="27" t="s">
        <v>32</v>
      </c>
      <c r="V17" s="28"/>
      <c r="W17" s="143">
        <v>6005.9040000000005</v>
      </c>
      <c r="X17" s="167">
        <v>9355.4879999999994</v>
      </c>
      <c r="Y17" s="167">
        <v>7006.96</v>
      </c>
      <c r="Z17" s="167">
        <v>3660.4</v>
      </c>
      <c r="AA17" s="167">
        <v>1205.672</v>
      </c>
      <c r="AB17" s="167">
        <v>14528.296</v>
      </c>
      <c r="AC17" s="62">
        <v>9682.0640000000003</v>
      </c>
      <c r="AD17" s="62">
        <v>3154.848</v>
      </c>
      <c r="AE17" s="62">
        <v>7.88</v>
      </c>
      <c r="AF17" s="56"/>
      <c r="AG17" s="238"/>
      <c r="AH17" s="144">
        <v>28</v>
      </c>
      <c r="AI17" s="144">
        <v>11.859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6005.9040000000005</v>
      </c>
      <c r="F18" s="167">
        <v>11769.8</v>
      </c>
      <c r="G18" s="167">
        <v>12782.183999999999</v>
      </c>
      <c r="H18" s="167">
        <v>9017.9439999999995</v>
      </c>
      <c r="I18" s="167">
        <v>5526.9520000000002</v>
      </c>
      <c r="J18" s="167">
        <v>17869.975999999999</v>
      </c>
      <c r="K18" s="62">
        <v>12136.968000000001</v>
      </c>
      <c r="L18" s="62">
        <v>3931.0639999999999</v>
      </c>
      <c r="M18" s="62">
        <v>7.8639999999999999</v>
      </c>
      <c r="N18" s="56"/>
      <c r="O18" s="238"/>
      <c r="P18" s="144">
        <v>31.39</v>
      </c>
      <c r="Q18" s="144">
        <v>12.25</v>
      </c>
      <c r="R18" s="145"/>
      <c r="S18" s="214"/>
      <c r="T18" s="285"/>
      <c r="U18" s="27" t="s">
        <v>33</v>
      </c>
      <c r="V18" s="28"/>
      <c r="W18" s="143">
        <v>6005.9040000000005</v>
      </c>
      <c r="X18" s="167">
        <v>11673.432000000001</v>
      </c>
      <c r="Y18" s="167">
        <v>12779.448</v>
      </c>
      <c r="Z18" s="167">
        <v>9010.8799999999992</v>
      </c>
      <c r="AA18" s="167">
        <v>5519.12</v>
      </c>
      <c r="AB18" s="167">
        <v>17869.776000000002</v>
      </c>
      <c r="AC18" s="62">
        <v>12136.808000000001</v>
      </c>
      <c r="AD18" s="62">
        <v>3931.0880000000002</v>
      </c>
      <c r="AE18" s="62">
        <v>7.8639999999999999</v>
      </c>
      <c r="AF18" s="56"/>
      <c r="AG18" s="238"/>
      <c r="AH18" s="144">
        <v>28.327999999999999</v>
      </c>
      <c r="AI18" s="144">
        <v>11.781000000000001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6005.9040000000005</v>
      </c>
      <c r="F19" s="167">
        <v>13995.472</v>
      </c>
      <c r="G19" s="167">
        <v>19073.768</v>
      </c>
      <c r="H19" s="167">
        <v>17235.536</v>
      </c>
      <c r="I19" s="167">
        <v>15068.224</v>
      </c>
      <c r="J19" s="167">
        <v>21317.200000000001</v>
      </c>
      <c r="K19" s="62">
        <v>14705.208000000001</v>
      </c>
      <c r="L19" s="62">
        <v>4742.9359999999997</v>
      </c>
      <c r="M19" s="62">
        <v>7.7359999999999998</v>
      </c>
      <c r="N19" s="56"/>
      <c r="O19" s="238"/>
      <c r="P19" s="144">
        <v>31.468</v>
      </c>
      <c r="Q19" s="144">
        <v>12.484</v>
      </c>
      <c r="R19" s="145"/>
      <c r="S19" s="214"/>
      <c r="T19" s="285"/>
      <c r="U19" s="27" t="s">
        <v>35</v>
      </c>
      <c r="V19" s="28"/>
      <c r="W19" s="143">
        <v>6005.9040000000005</v>
      </c>
      <c r="X19" s="167">
        <v>13882.664000000001</v>
      </c>
      <c r="Y19" s="167">
        <v>19073.84</v>
      </c>
      <c r="Z19" s="167">
        <v>17225.088</v>
      </c>
      <c r="AA19" s="167">
        <v>15058.415999999999</v>
      </c>
      <c r="AB19" s="167">
        <v>21317.344000000001</v>
      </c>
      <c r="AC19" s="62">
        <v>14705.2</v>
      </c>
      <c r="AD19" s="62">
        <v>4742.8879999999999</v>
      </c>
      <c r="AE19" s="62">
        <v>7.7359999999999998</v>
      </c>
      <c r="AF19" s="56"/>
      <c r="AG19" s="238"/>
      <c r="AH19" s="144">
        <v>28.375</v>
      </c>
      <c r="AI19" s="144">
        <v>11.984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37879.088000000003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54599.631999999998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78926.45600000002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112011.344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[ 18-bit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26.820792999999998</v>
      </c>
      <c r="G33" s="96">
        <v>31.890806999999999</v>
      </c>
      <c r="H33" s="96">
        <v>0.95633387999999997</v>
      </c>
      <c r="I33" s="60">
        <v>0.94971640000000002</v>
      </c>
      <c r="J33" s="60">
        <v>7.3202885999999995E-2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27.149849</v>
      </c>
      <c r="Y33" s="96">
        <v>33.170392</v>
      </c>
      <c r="Z33" s="96">
        <v>0.95636829999999995</v>
      </c>
      <c r="AA33" s="60">
        <v>0.95205521000000004</v>
      </c>
      <c r="AB33" s="60">
        <v>6.2267963000000003E-2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0.32905600000000135</v>
      </c>
      <c r="AN33" s="95">
        <f t="shared" ref="AN33:AN96" si="5">IF(OR(Y33="",G33=""),"",Y33-G33)</f>
        <v>1.2795850000000009</v>
      </c>
      <c r="AO33" s="95">
        <f t="shared" ref="AO33:AO96" si="6">IF(OR(Z33="",H33=""),"",Z33-H33)</f>
        <v>3.4419999999979467E-5</v>
      </c>
      <c r="AP33" s="95">
        <f t="shared" ref="AP33:AP96" si="7">IF(OR(AA33="",I33=""),"",AA33-I33)</f>
        <v>2.3388100000000245E-3</v>
      </c>
      <c r="AQ33" s="120">
        <f t="shared" ref="AQ33:AQ96" si="8">IF(OR(AB33="",J33=""),"",AB33-J33)</f>
        <v>-1.0934922999999992E-2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30.716360999999999</v>
      </c>
      <c r="G34" s="187">
        <v>35.102482000000002</v>
      </c>
      <c r="H34" s="187">
        <v>0.97493061999999997</v>
      </c>
      <c r="I34" s="62">
        <v>0.97258191999999999</v>
      </c>
      <c r="J34" s="62">
        <v>4.5027959999999999E-2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31.769506</v>
      </c>
      <c r="Y34" s="187">
        <v>36.458401000000002</v>
      </c>
      <c r="Z34" s="187">
        <v>0.97526718999999995</v>
      </c>
      <c r="AA34" s="62">
        <v>0.97546363000000003</v>
      </c>
      <c r="AB34" s="62">
        <v>3.5457193999999997E-2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1.0531450000000007</v>
      </c>
      <c r="AN34" s="121">
        <f t="shared" si="5"/>
        <v>1.3559190000000001</v>
      </c>
      <c r="AO34" s="121">
        <f t="shared" si="6"/>
        <v>3.365699999999805E-4</v>
      </c>
      <c r="AP34" s="121">
        <f t="shared" si="7"/>
        <v>2.8817100000000373E-3</v>
      </c>
      <c r="AQ34" s="87">
        <f t="shared" si="8"/>
        <v>-9.5707660000000014E-3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35.207748000000002</v>
      </c>
      <c r="G35" s="187">
        <v>39.271503000000003</v>
      </c>
      <c r="H35" s="187">
        <v>0.98740013999999998</v>
      </c>
      <c r="I35" s="62">
        <v>0.98999873999999999</v>
      </c>
      <c r="J35" s="62">
        <v>2.6546683000000001E-2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37.247743</v>
      </c>
      <c r="Y35" s="187">
        <v>40.867618</v>
      </c>
      <c r="Z35" s="187">
        <v>0.98788184000000001</v>
      </c>
      <c r="AA35" s="62">
        <v>0.99068199999999995</v>
      </c>
      <c r="AB35" s="62">
        <v>1.8136240000000001E-2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2.0399949999999976</v>
      </c>
      <c r="AN35" s="121">
        <f t="shared" si="5"/>
        <v>1.5961149999999975</v>
      </c>
      <c r="AO35" s="121">
        <f t="shared" si="6"/>
        <v>4.8170000000002933E-4</v>
      </c>
      <c r="AP35" s="121">
        <f t="shared" si="7"/>
        <v>6.8325999999996334E-4</v>
      </c>
      <c r="AQ35" s="87">
        <f t="shared" si="8"/>
        <v>-8.4104430000000001E-3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37.819735000000001</v>
      </c>
      <c r="G36" s="187">
        <v>41.909506999999998</v>
      </c>
      <c r="H36" s="187">
        <v>0.99184024999999998</v>
      </c>
      <c r="I36" s="62">
        <v>0.99521208000000005</v>
      </c>
      <c r="J36" s="62">
        <v>1.8475225000000001E-2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40.834842999999999</v>
      </c>
      <c r="Y36" s="187">
        <v>44.125934999999998</v>
      </c>
      <c r="Z36" s="187">
        <v>0.99230138999999995</v>
      </c>
      <c r="AA36" s="62">
        <v>0.9961816</v>
      </c>
      <c r="AB36" s="62">
        <v>1.0251934000000001E-2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3.0151079999999979</v>
      </c>
      <c r="AN36" s="121">
        <f t="shared" si="5"/>
        <v>2.2164280000000005</v>
      </c>
      <c r="AO36" s="121">
        <f t="shared" si="6"/>
        <v>4.6113999999997102E-4</v>
      </c>
      <c r="AP36" s="121">
        <f t="shared" si="7"/>
        <v>9.6951999999994598E-4</v>
      </c>
      <c r="AQ36" s="87">
        <f t="shared" si="8"/>
        <v>-8.2232910000000006E-3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27.15071</v>
      </c>
      <c r="G38" s="96">
        <v>32.201911000000003</v>
      </c>
      <c r="H38" s="96">
        <v>0.95728415</v>
      </c>
      <c r="I38" s="60">
        <v>0.95262263999999996</v>
      </c>
      <c r="J38" s="60">
        <v>7.0433759999999998E-2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27.597332000000002</v>
      </c>
      <c r="Y38" s="96">
        <v>33.53031</v>
      </c>
      <c r="Z38" s="96">
        <v>0.95724640999999999</v>
      </c>
      <c r="AA38" s="60">
        <v>0.95447302999999994</v>
      </c>
      <c r="AB38" s="60">
        <v>5.9670889999999997E-2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0.44662200000000141</v>
      </c>
      <c r="AN38" s="95">
        <f t="shared" si="5"/>
        <v>1.3283989999999974</v>
      </c>
      <c r="AO38" s="95">
        <f t="shared" si="6"/>
        <v>-3.7740000000008322E-5</v>
      </c>
      <c r="AP38" s="95">
        <f t="shared" si="7"/>
        <v>1.8503899999999796E-3</v>
      </c>
      <c r="AQ38" s="120">
        <f t="shared" si="8"/>
        <v>-1.0762870000000001E-2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30.665551000000001</v>
      </c>
      <c r="G39" s="187">
        <v>35.079123000000003</v>
      </c>
      <c r="H39" s="187">
        <v>0.97491812</v>
      </c>
      <c r="I39" s="62">
        <v>0.97296391000000004</v>
      </c>
      <c r="J39" s="62">
        <v>4.4395289999999997E-2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31.782287</v>
      </c>
      <c r="Y39" s="187">
        <v>36.493805999999999</v>
      </c>
      <c r="Z39" s="187">
        <v>0.97525267000000004</v>
      </c>
      <c r="AA39" s="62">
        <v>0.97551030999999999</v>
      </c>
      <c r="AB39" s="62">
        <v>3.4625759999999998E-2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1.1167359999999995</v>
      </c>
      <c r="AN39" s="121">
        <f t="shared" si="5"/>
        <v>1.4146829999999966</v>
      </c>
      <c r="AO39" s="121">
        <f t="shared" si="6"/>
        <v>3.3455000000004453E-4</v>
      </c>
      <c r="AP39" s="121">
        <f t="shared" si="7"/>
        <v>2.5463999999999487E-3</v>
      </c>
      <c r="AQ39" s="87">
        <f t="shared" si="8"/>
        <v>-9.7695299999999985E-3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35.080230999999998</v>
      </c>
      <c r="G40" s="187">
        <v>39.172651000000002</v>
      </c>
      <c r="H40" s="187">
        <v>0.98720976000000005</v>
      </c>
      <c r="I40" s="62">
        <v>0.99039706999999999</v>
      </c>
      <c r="J40" s="62">
        <v>2.6984894999999998E-2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37.237485999999997</v>
      </c>
      <c r="Y40" s="187">
        <v>40.868231999999999</v>
      </c>
      <c r="Z40" s="187">
        <v>0.98767824999999998</v>
      </c>
      <c r="AA40" s="62">
        <v>0.99102009000000002</v>
      </c>
      <c r="AB40" s="62">
        <v>1.773976E-2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2.1572549999999993</v>
      </c>
      <c r="AN40" s="121">
        <f t="shared" si="5"/>
        <v>1.6955809999999971</v>
      </c>
      <c r="AO40" s="121">
        <f t="shared" si="6"/>
        <v>4.6848999999993257E-4</v>
      </c>
      <c r="AP40" s="121">
        <f t="shared" si="7"/>
        <v>6.2302000000002966E-4</v>
      </c>
      <c r="AQ40" s="87">
        <f t="shared" si="8"/>
        <v>-9.2451349999999981E-3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37.560803999999997</v>
      </c>
      <c r="G41" s="187">
        <v>41.670572</v>
      </c>
      <c r="H41" s="187">
        <v>0.99154726000000004</v>
      </c>
      <c r="I41" s="62">
        <v>0.99516979999999999</v>
      </c>
      <c r="J41" s="62">
        <v>1.9394049999999999E-2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40.702696000000003</v>
      </c>
      <c r="Y41" s="187">
        <v>44.022762999999998</v>
      </c>
      <c r="Z41" s="187">
        <v>0.99203657000000001</v>
      </c>
      <c r="AA41" s="62">
        <v>0.99612842999999995</v>
      </c>
      <c r="AB41" s="62">
        <v>1.0420321E-2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3.1418920000000057</v>
      </c>
      <c r="AN41" s="121">
        <f t="shared" si="5"/>
        <v>2.3521909999999977</v>
      </c>
      <c r="AO41" s="121">
        <f t="shared" si="6"/>
        <v>4.8930999999996505E-4</v>
      </c>
      <c r="AP41" s="121">
        <f t="shared" si="7"/>
        <v>9.5862999999996035E-4</v>
      </c>
      <c r="AQ41" s="87">
        <f t="shared" si="8"/>
        <v>-8.9737289999999997E-3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27.391970000000001</v>
      </c>
      <c r="G43" s="96">
        <v>32.422789999999999</v>
      </c>
      <c r="H43" s="96">
        <v>0.95753489999999997</v>
      </c>
      <c r="I43" s="60">
        <v>0.95492264999999998</v>
      </c>
      <c r="J43" s="60">
        <v>6.5479964000000002E-2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27.905659</v>
      </c>
      <c r="Y43" s="96">
        <v>33.713546000000001</v>
      </c>
      <c r="Z43" s="96">
        <v>0.95740552000000001</v>
      </c>
      <c r="AA43" s="60">
        <v>0.95636381999999998</v>
      </c>
      <c r="AB43" s="60">
        <v>5.5798805999999999E-2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0.5136889999999994</v>
      </c>
      <c r="AN43" s="95">
        <f t="shared" si="5"/>
        <v>1.2907560000000018</v>
      </c>
      <c r="AO43" s="95">
        <f t="shared" si="6"/>
        <v>-1.2937999999995675E-4</v>
      </c>
      <c r="AP43" s="95">
        <f t="shared" si="7"/>
        <v>1.4411699999999916E-3</v>
      </c>
      <c r="AQ43" s="120">
        <f t="shared" si="8"/>
        <v>-9.6811580000000022E-3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30.692461999999999</v>
      </c>
      <c r="G44" s="187">
        <v>35.109789999999997</v>
      </c>
      <c r="H44" s="187">
        <v>0.97454635999999994</v>
      </c>
      <c r="I44" s="62">
        <v>0.97294371999999996</v>
      </c>
      <c r="J44" s="62">
        <v>4.1266142999999998E-2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31.746955</v>
      </c>
      <c r="Y44" s="187">
        <v>36.462054000000002</v>
      </c>
      <c r="Z44" s="187">
        <v>0.97491494000000001</v>
      </c>
      <c r="AA44" s="62">
        <v>0.97536659000000003</v>
      </c>
      <c r="AB44" s="62">
        <v>3.2608137000000002E-2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1.0544930000000008</v>
      </c>
      <c r="AN44" s="121">
        <f t="shared" si="5"/>
        <v>1.3522640000000052</v>
      </c>
      <c r="AO44" s="121">
        <f t="shared" si="6"/>
        <v>3.6858000000006275E-4</v>
      </c>
      <c r="AP44" s="121">
        <f t="shared" si="7"/>
        <v>2.4228700000000769E-3</v>
      </c>
      <c r="AQ44" s="87">
        <f t="shared" si="8"/>
        <v>-8.6580059999999959E-3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35.192498000000001</v>
      </c>
      <c r="G45" s="187">
        <v>39.253959000000002</v>
      </c>
      <c r="H45" s="187">
        <v>0.98721864999999998</v>
      </c>
      <c r="I45" s="62">
        <v>0.99034893000000002</v>
      </c>
      <c r="J45" s="62">
        <v>2.4941352999999999E-2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37.274827000000002</v>
      </c>
      <c r="Y45" s="187">
        <v>40.876843999999998</v>
      </c>
      <c r="Z45" s="187">
        <v>0.98766967999999999</v>
      </c>
      <c r="AA45" s="62">
        <v>0.99096083999999995</v>
      </c>
      <c r="AB45" s="62">
        <v>1.6537530000000002E-2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2.0823290000000014</v>
      </c>
      <c r="AN45" s="121">
        <f t="shared" si="5"/>
        <v>1.6228849999999966</v>
      </c>
      <c r="AO45" s="121">
        <f t="shared" si="6"/>
        <v>4.5103000000001892E-4</v>
      </c>
      <c r="AP45" s="121">
        <f t="shared" si="7"/>
        <v>6.1190999999993778E-4</v>
      </c>
      <c r="AQ45" s="87">
        <f t="shared" si="8"/>
        <v>-8.4038229999999978E-3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37.599499000000002</v>
      </c>
      <c r="G46" s="187">
        <v>41.688504999999999</v>
      </c>
      <c r="H46" s="187">
        <v>0.99159925000000004</v>
      </c>
      <c r="I46" s="62">
        <v>0.99512621999999995</v>
      </c>
      <c r="J46" s="62">
        <v>1.8027850000000002E-2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40.651636000000003</v>
      </c>
      <c r="Y46" s="187">
        <v>43.962527000000001</v>
      </c>
      <c r="Z46" s="187">
        <v>0.99210306000000004</v>
      </c>
      <c r="AA46" s="62">
        <v>0.99612615999999998</v>
      </c>
      <c r="AB46" s="62">
        <v>9.9106850000000007E-3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3.0521370000000019</v>
      </c>
      <c r="AN46" s="121">
        <f t="shared" si="5"/>
        <v>2.2740220000000022</v>
      </c>
      <c r="AO46" s="121">
        <f t="shared" si="6"/>
        <v>5.0380999999999343E-4</v>
      </c>
      <c r="AP46" s="121">
        <f t="shared" si="7"/>
        <v>9.9994000000003247E-4</v>
      </c>
      <c r="AQ46" s="87">
        <f t="shared" si="8"/>
        <v>-8.1171650000000008E-3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27.402266999999998</v>
      </c>
      <c r="G48" s="96">
        <v>32.423220000000001</v>
      </c>
      <c r="H48" s="96">
        <v>0.95776019000000001</v>
      </c>
      <c r="I48" s="60">
        <v>0.95489336999999996</v>
      </c>
      <c r="J48" s="60">
        <v>6.7164555000000001E-2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27.950406999999998</v>
      </c>
      <c r="Y48" s="96">
        <v>33.693340999999997</v>
      </c>
      <c r="Z48" s="96">
        <v>0.95770124000000001</v>
      </c>
      <c r="AA48" s="60">
        <v>0.95687913000000002</v>
      </c>
      <c r="AB48" s="60">
        <v>5.7937547999999998E-2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0.54814000000000007</v>
      </c>
      <c r="AN48" s="95">
        <f t="shared" si="5"/>
        <v>1.2701209999999961</v>
      </c>
      <c r="AO48" s="95">
        <f t="shared" si="6"/>
        <v>-5.8950000000002056E-5</v>
      </c>
      <c r="AP48" s="95">
        <f t="shared" si="7"/>
        <v>1.9857600000000586E-3</v>
      </c>
      <c r="AQ48" s="120">
        <f t="shared" si="8"/>
        <v>-9.2270070000000023E-3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30.546313000000001</v>
      </c>
      <c r="G49" s="187">
        <v>34.974159</v>
      </c>
      <c r="H49" s="187">
        <v>0.97407520000000003</v>
      </c>
      <c r="I49" s="62">
        <v>0.97209570000000001</v>
      </c>
      <c r="J49" s="62">
        <v>4.3632165000000001E-2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31.567174000000001</v>
      </c>
      <c r="Y49" s="187">
        <v>36.311433000000001</v>
      </c>
      <c r="Z49" s="187">
        <v>0.97440912000000002</v>
      </c>
      <c r="AA49" s="62">
        <v>0.97441840999999996</v>
      </c>
      <c r="AB49" s="62">
        <v>3.506919E-2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1.020861</v>
      </c>
      <c r="AN49" s="121">
        <f t="shared" si="5"/>
        <v>1.3372740000000007</v>
      </c>
      <c r="AO49" s="121">
        <f t="shared" si="6"/>
        <v>3.3391999999998756E-4</v>
      </c>
      <c r="AP49" s="121">
        <f t="shared" si="7"/>
        <v>2.3227099999999501E-3</v>
      </c>
      <c r="AQ49" s="87">
        <f t="shared" si="8"/>
        <v>-8.5629750000000004E-3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35.213884999999998</v>
      </c>
      <c r="G50" s="187">
        <v>39.262473</v>
      </c>
      <c r="H50" s="187">
        <v>0.98699400999999998</v>
      </c>
      <c r="I50" s="62">
        <v>0.99016243999999998</v>
      </c>
      <c r="J50" s="62">
        <v>2.6089228999999999E-2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37.206422000000003</v>
      </c>
      <c r="Y50" s="187">
        <v>40.818347000000003</v>
      </c>
      <c r="Z50" s="187">
        <v>0.98745296999999999</v>
      </c>
      <c r="AA50" s="62">
        <v>0.99065555999999999</v>
      </c>
      <c r="AB50" s="62">
        <v>1.782825E-2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1.9925370000000058</v>
      </c>
      <c r="AN50" s="121">
        <f t="shared" si="5"/>
        <v>1.5558740000000029</v>
      </c>
      <c r="AO50" s="121">
        <f t="shared" si="6"/>
        <v>4.5896000000000825E-4</v>
      </c>
      <c r="AP50" s="121">
        <f t="shared" si="7"/>
        <v>4.9312000000001355E-4</v>
      </c>
      <c r="AQ50" s="87">
        <f t="shared" si="8"/>
        <v>-8.2609789999999982E-3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37.542824000000003</v>
      </c>
      <c r="G51" s="187">
        <v>41.617897999999997</v>
      </c>
      <c r="H51" s="187">
        <v>0.99138954999999995</v>
      </c>
      <c r="I51" s="62">
        <v>0.99505838000000002</v>
      </c>
      <c r="J51" s="62">
        <v>1.9189121E-2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40.507111999999999</v>
      </c>
      <c r="Y51" s="187">
        <v>43.842053</v>
      </c>
      <c r="Z51" s="187">
        <v>0.99190584999999998</v>
      </c>
      <c r="AA51" s="62">
        <v>0.99607975000000004</v>
      </c>
      <c r="AB51" s="62">
        <v>1.1161325499999999E-2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2.9642879999999963</v>
      </c>
      <c r="AN51" s="121">
        <f t="shared" si="5"/>
        <v>2.2241550000000032</v>
      </c>
      <c r="AO51" s="121">
        <f t="shared" si="6"/>
        <v>5.1630000000002507E-4</v>
      </c>
      <c r="AP51" s="121">
        <f t="shared" si="7"/>
        <v>1.0213700000000214E-3</v>
      </c>
      <c r="AQ51" s="87">
        <f t="shared" si="8"/>
        <v>-8.0277955000000005E-3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27.458214000000002</v>
      </c>
      <c r="G53" s="96">
        <v>32.414689000000003</v>
      </c>
      <c r="H53" s="96">
        <v>0.95583839999999998</v>
      </c>
      <c r="I53" s="60">
        <v>0.95532868999999998</v>
      </c>
      <c r="J53" s="60">
        <v>7.0999265000000006E-2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28.039739000000001</v>
      </c>
      <c r="Y53" s="96">
        <v>33.616692</v>
      </c>
      <c r="Z53" s="96">
        <v>0.95579725999999998</v>
      </c>
      <c r="AA53" s="60">
        <v>0.95720563000000003</v>
      </c>
      <c r="AB53" s="60">
        <v>6.1944150000000003E-2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0.58152499999999918</v>
      </c>
      <c r="AN53" s="95">
        <f t="shared" si="5"/>
        <v>1.2020029999999977</v>
      </c>
      <c r="AO53" s="95">
        <f t="shared" si="6"/>
        <v>-4.1139999999995069E-5</v>
      </c>
      <c r="AP53" s="95">
        <f t="shared" si="7"/>
        <v>1.8769400000000491E-3</v>
      </c>
      <c r="AQ53" s="120">
        <f t="shared" si="8"/>
        <v>-9.0551150000000025E-3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30.530988000000001</v>
      </c>
      <c r="G54" s="187">
        <v>34.937432999999999</v>
      </c>
      <c r="H54" s="187">
        <v>0.97325293000000002</v>
      </c>
      <c r="I54" s="62">
        <v>0.97250000999999997</v>
      </c>
      <c r="J54" s="62">
        <v>4.5914903E-2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31.563697000000001</v>
      </c>
      <c r="Y54" s="187">
        <v>36.205525999999999</v>
      </c>
      <c r="Z54" s="187">
        <v>0.97359448999999998</v>
      </c>
      <c r="AA54" s="62">
        <v>0.97470842000000002</v>
      </c>
      <c r="AB54" s="62">
        <v>3.7423472999999999E-2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1.0327090000000005</v>
      </c>
      <c r="AN54" s="121">
        <f t="shared" si="5"/>
        <v>1.2680930000000004</v>
      </c>
      <c r="AO54" s="121">
        <f t="shared" si="6"/>
        <v>3.41559999999963E-4</v>
      </c>
      <c r="AP54" s="121">
        <f t="shared" si="7"/>
        <v>2.2084100000000495E-3</v>
      </c>
      <c r="AQ54" s="87">
        <f t="shared" si="8"/>
        <v>-8.4914300000000012E-3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34.998080000000002</v>
      </c>
      <c r="G55" s="187">
        <v>39.028804000000001</v>
      </c>
      <c r="H55" s="187">
        <v>0.98639279999999996</v>
      </c>
      <c r="I55" s="62">
        <v>0.98982819</v>
      </c>
      <c r="J55" s="62">
        <v>2.7893589999999999E-2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36.933960999999996</v>
      </c>
      <c r="Y55" s="187">
        <v>40.549233000000001</v>
      </c>
      <c r="Z55" s="187">
        <v>0.98682133999999999</v>
      </c>
      <c r="AA55" s="62">
        <v>0.99033422000000004</v>
      </c>
      <c r="AB55" s="62">
        <v>1.9571384000000001E-2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1.9358809999999949</v>
      </c>
      <c r="AN55" s="121">
        <f t="shared" si="5"/>
        <v>1.520429</v>
      </c>
      <c r="AO55" s="121">
        <f t="shared" si="6"/>
        <v>4.2854000000003278E-4</v>
      </c>
      <c r="AP55" s="121">
        <f t="shared" si="7"/>
        <v>5.0603000000004617E-4</v>
      </c>
      <c r="AQ55" s="87">
        <f t="shared" si="8"/>
        <v>-8.3222059999999987E-3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37.246054999999998</v>
      </c>
      <c r="G56" s="187">
        <v>41.292461000000003</v>
      </c>
      <c r="H56" s="187">
        <v>0.99092712000000005</v>
      </c>
      <c r="I56" s="62">
        <v>0.99482802000000004</v>
      </c>
      <c r="J56" s="62">
        <v>2.0621028E-2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40.044297</v>
      </c>
      <c r="Y56" s="187">
        <v>43.401707999999999</v>
      </c>
      <c r="Z56" s="187">
        <v>0.99141553999999998</v>
      </c>
      <c r="AA56" s="62">
        <v>0.99578708000000005</v>
      </c>
      <c r="AB56" s="62">
        <v>1.2782843E-2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2.7982420000000019</v>
      </c>
      <c r="AN56" s="121">
        <f t="shared" si="5"/>
        <v>2.1092469999999963</v>
      </c>
      <c r="AO56" s="121">
        <f t="shared" si="6"/>
        <v>4.8841999999993391E-4</v>
      </c>
      <c r="AP56" s="121">
        <f t="shared" si="7"/>
        <v>9.5906000000001157E-4</v>
      </c>
      <c r="AQ56" s="87">
        <f t="shared" si="8"/>
        <v>-7.8381849999999993E-3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27.012287000000001</v>
      </c>
      <c r="G58" s="96">
        <v>32.124192000000001</v>
      </c>
      <c r="H58" s="96">
        <v>0.95700397999999998</v>
      </c>
      <c r="I58" s="60">
        <v>0.95444472000000002</v>
      </c>
      <c r="J58" s="60">
        <v>7.3474129999999999E-2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27.390823000000001</v>
      </c>
      <c r="Y58" s="96">
        <v>33.632688000000002</v>
      </c>
      <c r="Z58" s="96">
        <v>0.95690790999999997</v>
      </c>
      <c r="AA58" s="60">
        <v>0.95509695999999999</v>
      </c>
      <c r="AB58" s="60">
        <v>6.1465791999999998E-2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0.37853600000000043</v>
      </c>
      <c r="AN58" s="95">
        <f t="shared" si="5"/>
        <v>1.5084960000000009</v>
      </c>
      <c r="AO58" s="95">
        <f t="shared" si="6"/>
        <v>-9.6070000000003652E-5</v>
      </c>
      <c r="AP58" s="95">
        <f t="shared" si="7"/>
        <v>6.5223999999997062E-4</v>
      </c>
      <c r="AQ58" s="120">
        <f t="shared" si="8"/>
        <v>-1.2008338E-2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30.868117000000002</v>
      </c>
      <c r="G59" s="187">
        <v>35.400036999999998</v>
      </c>
      <c r="H59" s="187">
        <v>0.97574090000000002</v>
      </c>
      <c r="I59" s="62">
        <v>0.97443672000000003</v>
      </c>
      <c r="J59" s="62">
        <v>4.3566510000000003E-2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32.050469</v>
      </c>
      <c r="Y59" s="187">
        <v>36.980465000000002</v>
      </c>
      <c r="Z59" s="187">
        <v>0.97598253999999995</v>
      </c>
      <c r="AA59" s="62">
        <v>0.97643486999999995</v>
      </c>
      <c r="AB59" s="62">
        <v>3.2942514999999999E-2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1.1823519999999981</v>
      </c>
      <c r="AN59" s="121">
        <f t="shared" si="5"/>
        <v>1.5804280000000048</v>
      </c>
      <c r="AO59" s="121">
        <f t="shared" si="6"/>
        <v>2.4163999999993191E-4</v>
      </c>
      <c r="AP59" s="121">
        <f t="shared" si="7"/>
        <v>1.9981499999999208E-3</v>
      </c>
      <c r="AQ59" s="87">
        <f t="shared" si="8"/>
        <v>-1.0623995000000004E-2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35.182782000000003</v>
      </c>
      <c r="G60" s="187">
        <v>39.296349999999997</v>
      </c>
      <c r="H60" s="187">
        <v>0.98817484</v>
      </c>
      <c r="I60" s="62">
        <v>0.99053599999999997</v>
      </c>
      <c r="J60" s="62">
        <v>2.4540356999999999E-2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37.436830999999998</v>
      </c>
      <c r="Y60" s="187">
        <v>41.115515000000002</v>
      </c>
      <c r="Z60" s="187">
        <v>0.9885931</v>
      </c>
      <c r="AA60" s="62">
        <v>0.99148230999999998</v>
      </c>
      <c r="AB60" s="62">
        <v>1.5657150000000002E-2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2.2540489999999949</v>
      </c>
      <c r="AN60" s="121">
        <f t="shared" si="5"/>
        <v>1.8191650000000053</v>
      </c>
      <c r="AO60" s="121">
        <f t="shared" si="6"/>
        <v>4.1826000000000363E-4</v>
      </c>
      <c r="AP60" s="121">
        <f t="shared" si="7"/>
        <v>9.4631000000000576E-4</v>
      </c>
      <c r="AQ60" s="87">
        <f t="shared" si="8"/>
        <v>-8.8832069999999971E-3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37.745325000000001</v>
      </c>
      <c r="G61" s="187">
        <v>41.852857999999998</v>
      </c>
      <c r="H61" s="187">
        <v>0.99245306</v>
      </c>
      <c r="I61" s="62">
        <v>0.99554511999999995</v>
      </c>
      <c r="J61" s="62">
        <v>1.7704204000000001E-2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40.972071999999997</v>
      </c>
      <c r="Y61" s="187">
        <v>44.307915000000001</v>
      </c>
      <c r="Z61" s="187">
        <v>0.99292349000000002</v>
      </c>
      <c r="AA61" s="62">
        <v>0.99637834999999997</v>
      </c>
      <c r="AB61" s="62">
        <v>8.7213470000000008E-3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3.226746999999996</v>
      </c>
      <c r="AN61" s="121">
        <f t="shared" si="5"/>
        <v>2.4550570000000036</v>
      </c>
      <c r="AO61" s="121">
        <f t="shared" si="6"/>
        <v>4.7043000000002166E-4</v>
      </c>
      <c r="AP61" s="121">
        <f t="shared" si="7"/>
        <v>8.3323000000001812E-4</v>
      </c>
      <c r="AQ61" s="87">
        <f t="shared" si="8"/>
        <v>-8.9828570000000003E-3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27.137376</v>
      </c>
      <c r="G63" s="96">
        <v>32.321969000000003</v>
      </c>
      <c r="H63" s="96">
        <v>0.95797502999999995</v>
      </c>
      <c r="I63" s="60">
        <v>0.95354718000000005</v>
      </c>
      <c r="J63" s="60">
        <v>6.7230395999999998E-2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27.591988000000001</v>
      </c>
      <c r="Y63" s="96">
        <v>33.800246000000001</v>
      </c>
      <c r="Z63" s="96">
        <v>0.95793324999999996</v>
      </c>
      <c r="AA63" s="60">
        <v>0.95428721000000005</v>
      </c>
      <c r="AB63" s="60">
        <v>5.6327370000000002E-2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0.4546120000000009</v>
      </c>
      <c r="AN63" s="95">
        <f t="shared" si="5"/>
        <v>1.4782769999999985</v>
      </c>
      <c r="AO63" s="95">
        <f t="shared" si="6"/>
        <v>-4.1779999999991269E-5</v>
      </c>
      <c r="AP63" s="95">
        <f t="shared" si="7"/>
        <v>7.4003000000000263E-4</v>
      </c>
      <c r="AQ63" s="120">
        <f t="shared" si="8"/>
        <v>-1.0903025999999996E-2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30.758869000000001</v>
      </c>
      <c r="G64" s="187">
        <v>35.35004</v>
      </c>
      <c r="H64" s="187">
        <v>0.97553888</v>
      </c>
      <c r="I64" s="62">
        <v>0.97137185999999998</v>
      </c>
      <c r="J64" s="62">
        <v>4.1667514000000003E-2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31.875097</v>
      </c>
      <c r="Y64" s="187">
        <v>36.887998000000003</v>
      </c>
      <c r="Z64" s="187">
        <v>0.97586094999999995</v>
      </c>
      <c r="AA64" s="62">
        <v>0.97388887000000002</v>
      </c>
      <c r="AB64" s="62">
        <v>3.1720057000000003E-2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1.1162279999999996</v>
      </c>
      <c r="AN64" s="121">
        <f t="shared" si="5"/>
        <v>1.5379580000000033</v>
      </c>
      <c r="AO64" s="121">
        <f t="shared" si="6"/>
        <v>3.2206999999995212E-4</v>
      </c>
      <c r="AP64" s="121">
        <f t="shared" si="7"/>
        <v>2.5170100000000417E-3</v>
      </c>
      <c r="AQ64" s="87">
        <f t="shared" si="8"/>
        <v>-9.9474569999999998E-3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35.205810999999997</v>
      </c>
      <c r="G65" s="187">
        <v>39.333272999999998</v>
      </c>
      <c r="H65" s="187">
        <v>0.98807294000000001</v>
      </c>
      <c r="I65" s="62">
        <v>0.99010114000000005</v>
      </c>
      <c r="J65" s="62">
        <v>2.3819488E-2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37.50844</v>
      </c>
      <c r="Y65" s="187">
        <v>41.190952000000003</v>
      </c>
      <c r="Z65" s="187">
        <v>0.98850954999999996</v>
      </c>
      <c r="AA65" s="62">
        <v>0.99101079000000003</v>
      </c>
      <c r="AB65" s="62">
        <v>1.4913025999999999E-2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2.3026290000000031</v>
      </c>
      <c r="AN65" s="121">
        <f t="shared" si="5"/>
        <v>1.8576790000000045</v>
      </c>
      <c r="AO65" s="121">
        <f t="shared" si="6"/>
        <v>4.3660999999994843E-4</v>
      </c>
      <c r="AP65" s="121">
        <f t="shared" si="7"/>
        <v>9.0964999999998408E-4</v>
      </c>
      <c r="AQ65" s="87">
        <f t="shared" si="8"/>
        <v>-8.9064620000000004E-3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37.704877000000003</v>
      </c>
      <c r="G66" s="187">
        <v>41.817756000000003</v>
      </c>
      <c r="H66" s="187">
        <v>0.99227365999999995</v>
      </c>
      <c r="I66" s="62">
        <v>0.99524679000000005</v>
      </c>
      <c r="J66" s="62">
        <v>1.7416693E-2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40.982087</v>
      </c>
      <c r="Y66" s="187">
        <v>44.299315</v>
      </c>
      <c r="Z66" s="187">
        <v>0.99274697000000001</v>
      </c>
      <c r="AA66" s="62">
        <v>0.99633815999999997</v>
      </c>
      <c r="AB66" s="62">
        <v>8.4980960000000001E-3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3.2772099999999966</v>
      </c>
      <c r="AN66" s="121">
        <f t="shared" si="5"/>
        <v>2.4815589999999972</v>
      </c>
      <c r="AO66" s="121">
        <f t="shared" si="6"/>
        <v>4.7331000000006007E-4</v>
      </c>
      <c r="AP66" s="121">
        <f t="shared" si="7"/>
        <v>1.0913699999999249E-3</v>
      </c>
      <c r="AQ66" s="87">
        <f t="shared" si="8"/>
        <v>-8.9185970000000003E-3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27.327878999999999</v>
      </c>
      <c r="G68" s="96">
        <v>32.503456</v>
      </c>
      <c r="H68" s="96">
        <v>0.95826898000000005</v>
      </c>
      <c r="I68" s="60">
        <v>0.95427331000000004</v>
      </c>
      <c r="J68" s="60">
        <v>6.431444E-2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27.830289</v>
      </c>
      <c r="Y68" s="96">
        <v>33.943770999999998</v>
      </c>
      <c r="Z68" s="96">
        <v>0.95816988000000003</v>
      </c>
      <c r="AA68" s="60">
        <v>0.95516091000000003</v>
      </c>
      <c r="AB68" s="60">
        <v>5.4275683999999998E-2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0.50241000000000113</v>
      </c>
      <c r="AN68" s="95">
        <f t="shared" si="5"/>
        <v>1.4403149999999982</v>
      </c>
      <c r="AO68" s="95">
        <f t="shared" si="6"/>
        <v>-9.9100000000018618E-5</v>
      </c>
      <c r="AP68" s="95">
        <f t="shared" si="7"/>
        <v>8.875999999999884E-4</v>
      </c>
      <c r="AQ68" s="120">
        <f t="shared" si="8"/>
        <v>-1.0038756000000003E-2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30.843437999999999</v>
      </c>
      <c r="G69" s="187">
        <v>35.440725999999998</v>
      </c>
      <c r="H69" s="187">
        <v>0.97520287999999999</v>
      </c>
      <c r="I69" s="62">
        <v>0.97084974999999996</v>
      </c>
      <c r="J69" s="62">
        <v>4.0503890000000001E-2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31.925923000000001</v>
      </c>
      <c r="Y69" s="187">
        <v>36.935552000000001</v>
      </c>
      <c r="Z69" s="187">
        <v>0.97554507000000001</v>
      </c>
      <c r="AA69" s="62">
        <v>0.97350168999999998</v>
      </c>
      <c r="AB69" s="62">
        <v>3.1215020999999999E-2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1.0824850000000019</v>
      </c>
      <c r="AN69" s="121">
        <f t="shared" si="5"/>
        <v>1.4948260000000033</v>
      </c>
      <c r="AO69" s="121">
        <f t="shared" si="6"/>
        <v>3.4219000000001998E-4</v>
      </c>
      <c r="AP69" s="121">
        <f t="shared" si="7"/>
        <v>2.6519400000000193E-3</v>
      </c>
      <c r="AQ69" s="87">
        <f t="shared" si="8"/>
        <v>-9.2888690000000017E-3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35.230528999999997</v>
      </c>
      <c r="G70" s="187">
        <v>39.347735</v>
      </c>
      <c r="H70" s="187">
        <v>0.98786664999999996</v>
      </c>
      <c r="I70" s="62">
        <v>0.98963652999999996</v>
      </c>
      <c r="J70" s="62">
        <v>2.3406100999999999E-2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37.465361000000001</v>
      </c>
      <c r="Y70" s="187">
        <v>41.160359</v>
      </c>
      <c r="Z70" s="187">
        <v>0.98829020000000001</v>
      </c>
      <c r="AA70" s="62">
        <v>0.99038742000000002</v>
      </c>
      <c r="AB70" s="62">
        <v>1.4674145E-2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2.2348320000000044</v>
      </c>
      <c r="AN70" s="121">
        <f t="shared" si="5"/>
        <v>1.8126239999999996</v>
      </c>
      <c r="AO70" s="121">
        <f t="shared" si="6"/>
        <v>4.2355000000005028E-4</v>
      </c>
      <c r="AP70" s="121">
        <f t="shared" si="7"/>
        <v>7.5089000000005957E-4</v>
      </c>
      <c r="AQ70" s="87">
        <f t="shared" si="8"/>
        <v>-8.7319559999999991E-3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37.641143</v>
      </c>
      <c r="G71" s="187">
        <v>41.733491000000001</v>
      </c>
      <c r="H71" s="187">
        <v>0.99211726</v>
      </c>
      <c r="I71" s="62">
        <v>0.99502603000000001</v>
      </c>
      <c r="J71" s="62">
        <v>1.7366163E-2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40.811497000000003</v>
      </c>
      <c r="Y71" s="187">
        <v>44.151055999999997</v>
      </c>
      <c r="Z71" s="187">
        <v>0.99258219000000003</v>
      </c>
      <c r="AA71" s="62">
        <v>0.99623337000000001</v>
      </c>
      <c r="AB71" s="62">
        <v>8.7143629999999993E-3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3.1703540000000032</v>
      </c>
      <c r="AN71" s="121">
        <f t="shared" si="5"/>
        <v>2.4175649999999962</v>
      </c>
      <c r="AO71" s="121">
        <f t="shared" si="6"/>
        <v>4.6493000000003004E-4</v>
      </c>
      <c r="AP71" s="121">
        <f t="shared" si="7"/>
        <v>1.2073400000000012E-3</v>
      </c>
      <c r="AQ71" s="87">
        <f t="shared" si="8"/>
        <v>-8.6518000000000012E-3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27.361689999999999</v>
      </c>
      <c r="G73" s="96">
        <v>32.509808</v>
      </c>
      <c r="H73" s="96">
        <v>0.95836692000000001</v>
      </c>
      <c r="I73" s="60">
        <v>0.95337596000000002</v>
      </c>
      <c r="J73" s="60">
        <v>6.4451069999999999E-2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27.875782000000001</v>
      </c>
      <c r="Y73" s="96">
        <v>33.939290999999997</v>
      </c>
      <c r="Z73" s="96">
        <v>0.95823698999999996</v>
      </c>
      <c r="AA73" s="60">
        <v>0.95523742</v>
      </c>
      <c r="AB73" s="60">
        <v>5.4529241999999999E-2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0.51409200000000155</v>
      </c>
      <c r="AN73" s="95">
        <f t="shared" si="5"/>
        <v>1.4294829999999976</v>
      </c>
      <c r="AO73" s="95">
        <f t="shared" si="6"/>
        <v>-1.2993000000005583E-4</v>
      </c>
      <c r="AP73" s="95">
        <f t="shared" si="7"/>
        <v>1.8614599999999815E-3</v>
      </c>
      <c r="AQ73" s="120">
        <f t="shared" si="8"/>
        <v>-9.9218280000000006E-3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30.837624999999999</v>
      </c>
      <c r="G74" s="187">
        <v>35.406337999999998</v>
      </c>
      <c r="H74" s="187">
        <v>0.97501198</v>
      </c>
      <c r="I74" s="62">
        <v>0.97079963999999996</v>
      </c>
      <c r="J74" s="62">
        <v>4.0637887999999997E-2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31.908449000000001</v>
      </c>
      <c r="Y74" s="187">
        <v>36.901846999999997</v>
      </c>
      <c r="Z74" s="187">
        <v>0.97532352</v>
      </c>
      <c r="AA74" s="62">
        <v>0.97343484000000002</v>
      </c>
      <c r="AB74" s="62">
        <v>3.1602564999999999E-2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1.0708240000000018</v>
      </c>
      <c r="AN74" s="121">
        <f t="shared" si="5"/>
        <v>1.4955089999999984</v>
      </c>
      <c r="AO74" s="121">
        <f t="shared" si="6"/>
        <v>3.1153999999999904E-4</v>
      </c>
      <c r="AP74" s="121">
        <f t="shared" si="7"/>
        <v>2.6352000000000597E-3</v>
      </c>
      <c r="AQ74" s="87">
        <f t="shared" si="8"/>
        <v>-9.0353229999999979E-3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35.252927</v>
      </c>
      <c r="G75" s="187">
        <v>39.36403</v>
      </c>
      <c r="H75" s="187">
        <v>0.98775358999999996</v>
      </c>
      <c r="I75" s="62">
        <v>0.98959847999999995</v>
      </c>
      <c r="J75" s="62">
        <v>2.3675129E-2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37.452164000000003</v>
      </c>
      <c r="Y75" s="187">
        <v>41.160620000000002</v>
      </c>
      <c r="Z75" s="187">
        <v>0.98818088000000004</v>
      </c>
      <c r="AA75" s="62">
        <v>0.99030562</v>
      </c>
      <c r="AB75" s="62">
        <v>1.5111579999999999E-2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2.1992370000000037</v>
      </c>
      <c r="AN75" s="121">
        <f t="shared" si="5"/>
        <v>1.7965900000000019</v>
      </c>
      <c r="AO75" s="121">
        <f t="shared" si="6"/>
        <v>4.2729000000008011E-4</v>
      </c>
      <c r="AP75" s="121">
        <f t="shared" si="7"/>
        <v>7.0714000000005051E-4</v>
      </c>
      <c r="AQ75" s="87">
        <f t="shared" si="8"/>
        <v>-8.5635490000000002E-3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37.625314000000003</v>
      </c>
      <c r="G76" s="187">
        <v>41.705939999999998</v>
      </c>
      <c r="H76" s="187">
        <v>0.99200820999999995</v>
      </c>
      <c r="I76" s="62">
        <v>0.99506746000000001</v>
      </c>
      <c r="J76" s="62">
        <v>1.7644739E-2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40.759076</v>
      </c>
      <c r="Y76" s="187">
        <v>44.103377000000002</v>
      </c>
      <c r="Z76" s="187">
        <v>0.99246738999999995</v>
      </c>
      <c r="AA76" s="62">
        <v>0.99619420999999997</v>
      </c>
      <c r="AB76" s="62">
        <v>9.2269729999999994E-3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3.1337619999999973</v>
      </c>
      <c r="AN76" s="121">
        <f t="shared" si="5"/>
        <v>2.3974370000000036</v>
      </c>
      <c r="AO76" s="121">
        <f t="shared" si="6"/>
        <v>4.5918000000000347E-4</v>
      </c>
      <c r="AP76" s="121">
        <f t="shared" si="7"/>
        <v>1.1267499999999542E-3</v>
      </c>
      <c r="AQ76" s="87">
        <f t="shared" si="8"/>
        <v>-8.4177660000000001E-3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27.403775</v>
      </c>
      <c r="G78" s="96">
        <v>32.455689999999997</v>
      </c>
      <c r="H78" s="96">
        <v>0.95636569000000005</v>
      </c>
      <c r="I78" s="60">
        <v>0.95394086</v>
      </c>
      <c r="J78" s="60">
        <v>6.8344180000000004E-2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27.932791999999999</v>
      </c>
      <c r="Y78" s="96">
        <v>33.751440000000002</v>
      </c>
      <c r="Z78" s="96">
        <v>0.95627231000000001</v>
      </c>
      <c r="AA78" s="60">
        <v>0.95595863000000003</v>
      </c>
      <c r="AB78" s="60">
        <v>5.8911428000000002E-2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0.52901699999999963</v>
      </c>
      <c r="AN78" s="95">
        <f t="shared" si="5"/>
        <v>1.2957500000000053</v>
      </c>
      <c r="AO78" s="95">
        <f t="shared" si="6"/>
        <v>-9.3380000000031771E-5</v>
      </c>
      <c r="AP78" s="95">
        <f t="shared" si="7"/>
        <v>2.0177700000000298E-3</v>
      </c>
      <c r="AQ78" s="120">
        <f t="shared" si="8"/>
        <v>-9.4327520000000026E-3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30.768685000000001</v>
      </c>
      <c r="G79" s="187">
        <v>35.273578999999998</v>
      </c>
      <c r="H79" s="187">
        <v>0.97366162999999994</v>
      </c>
      <c r="I79" s="62">
        <v>0.97171152000000005</v>
      </c>
      <c r="J79" s="62">
        <v>4.4100344E-2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31.794951999999999</v>
      </c>
      <c r="Y79" s="187">
        <v>36.628371000000001</v>
      </c>
      <c r="Z79" s="187">
        <v>0.97402140000000004</v>
      </c>
      <c r="AA79" s="62">
        <v>0.97419758999999995</v>
      </c>
      <c r="AB79" s="62">
        <v>3.5240997000000003E-2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1.0262669999999972</v>
      </c>
      <c r="AN79" s="121">
        <f t="shared" si="5"/>
        <v>1.3547920000000033</v>
      </c>
      <c r="AO79" s="121">
        <f t="shared" si="6"/>
        <v>3.5977000000009252E-4</v>
      </c>
      <c r="AP79" s="121">
        <f t="shared" si="7"/>
        <v>2.4860699999998959E-3</v>
      </c>
      <c r="AQ79" s="87">
        <f t="shared" si="8"/>
        <v>-8.8593469999999966E-3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35.078491999999997</v>
      </c>
      <c r="G80" s="187">
        <v>39.167636000000002</v>
      </c>
      <c r="H80" s="187">
        <v>0.98669408999999997</v>
      </c>
      <c r="I80" s="62">
        <v>0.98965736999999998</v>
      </c>
      <c r="J80" s="62">
        <v>2.620273E-2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37.102891</v>
      </c>
      <c r="Y80" s="187">
        <v>40.803030999999997</v>
      </c>
      <c r="Z80" s="187">
        <v>0.98711230999999999</v>
      </c>
      <c r="AA80" s="62">
        <v>0.99018859999999997</v>
      </c>
      <c r="AB80" s="62">
        <v>1.7833224000000002E-2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2.0243990000000025</v>
      </c>
      <c r="AN80" s="121">
        <f t="shared" si="5"/>
        <v>1.6353949999999955</v>
      </c>
      <c r="AO80" s="121">
        <f t="shared" si="6"/>
        <v>4.1822000000002468E-4</v>
      </c>
      <c r="AP80" s="121">
        <f t="shared" si="7"/>
        <v>5.3122999999999365E-4</v>
      </c>
      <c r="AQ80" s="87">
        <f t="shared" si="8"/>
        <v>-8.3695059999999988E-3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37.358626999999998</v>
      </c>
      <c r="G81" s="187">
        <v>41.399543999999999</v>
      </c>
      <c r="H81" s="187">
        <v>0.99109256000000001</v>
      </c>
      <c r="I81" s="62">
        <v>0.99486598000000004</v>
      </c>
      <c r="J81" s="62">
        <v>1.9955058000000001E-2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40.198101999999999</v>
      </c>
      <c r="Y81" s="187">
        <v>43.592624000000001</v>
      </c>
      <c r="Z81" s="187">
        <v>0.99155318000000003</v>
      </c>
      <c r="AA81" s="62">
        <v>0.99586235000000001</v>
      </c>
      <c r="AB81" s="62">
        <v>1.1816337999999999E-2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2.8394750000000002</v>
      </c>
      <c r="AN81" s="121">
        <f t="shared" si="5"/>
        <v>2.1930800000000019</v>
      </c>
      <c r="AO81" s="121">
        <f t="shared" si="6"/>
        <v>4.6062000000002268E-4</v>
      </c>
      <c r="AP81" s="121">
        <f t="shared" si="7"/>
        <v>9.9636999999996867E-4</v>
      </c>
      <c r="AQ81" s="87">
        <f t="shared" si="8"/>
        <v>-8.1387200000000021E-3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26.961385</v>
      </c>
      <c r="G83" s="96">
        <v>32.117511999999998</v>
      </c>
      <c r="H83" s="96">
        <v>0.95460118999999999</v>
      </c>
      <c r="I83" s="60">
        <v>0.95481811000000005</v>
      </c>
      <c r="J83" s="60">
        <v>7.4997209999999995E-2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27.503931000000001</v>
      </c>
      <c r="Y83" s="96">
        <v>33.657179999999997</v>
      </c>
      <c r="Z83" s="96">
        <v>0.95460743999999997</v>
      </c>
      <c r="AA83" s="60">
        <v>0.95608143999999995</v>
      </c>
      <c r="AB83" s="60">
        <v>6.2103480000000003E-2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0.54254600000000153</v>
      </c>
      <c r="AN83" s="95">
        <f t="shared" si="5"/>
        <v>1.5396679999999989</v>
      </c>
      <c r="AO83" s="95">
        <f t="shared" si="6"/>
        <v>6.2499999999854339E-6</v>
      </c>
      <c r="AP83" s="95">
        <f t="shared" si="7"/>
        <v>1.2633299999998959E-3</v>
      </c>
      <c r="AQ83" s="120">
        <f t="shared" si="8"/>
        <v>-1.2893729999999992E-2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30.588660999999998</v>
      </c>
      <c r="G84" s="187">
        <v>35.203963999999999</v>
      </c>
      <c r="H84" s="187">
        <v>0.97541040000000001</v>
      </c>
      <c r="I84" s="62">
        <v>0.97388739000000002</v>
      </c>
      <c r="J84" s="62">
        <v>4.3686993E-2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31.794516999999999</v>
      </c>
      <c r="Y84" s="187">
        <v>36.779967999999997</v>
      </c>
      <c r="Z84" s="187">
        <v>0.97565827999999999</v>
      </c>
      <c r="AA84" s="62">
        <v>0.97585374000000003</v>
      </c>
      <c r="AB84" s="62">
        <v>3.3023036999999998E-2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1.2058560000000007</v>
      </c>
      <c r="AN84" s="121">
        <f t="shared" si="5"/>
        <v>1.5760039999999975</v>
      </c>
      <c r="AO84" s="121">
        <f t="shared" si="6"/>
        <v>2.4787999999997812E-4</v>
      </c>
      <c r="AP84" s="121">
        <f t="shared" si="7"/>
        <v>1.9663500000000056E-3</v>
      </c>
      <c r="AQ84" s="87">
        <f t="shared" si="8"/>
        <v>-1.0663956000000002E-2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34.829723999999999</v>
      </c>
      <c r="G85" s="187">
        <v>38.979871000000003</v>
      </c>
      <c r="H85" s="187">
        <v>0.98804358000000003</v>
      </c>
      <c r="I85" s="62">
        <v>0.99056575999999996</v>
      </c>
      <c r="J85" s="62">
        <v>2.4428450000000001E-2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36.999155999999999</v>
      </c>
      <c r="Y85" s="187">
        <v>40.816237999999998</v>
      </c>
      <c r="Z85" s="187">
        <v>0.98842669000000005</v>
      </c>
      <c r="AA85" s="62">
        <v>0.99142916999999997</v>
      </c>
      <c r="AB85" s="62">
        <v>1.5184829E-2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2.1694320000000005</v>
      </c>
      <c r="AN85" s="121">
        <f t="shared" si="5"/>
        <v>1.8363669999999956</v>
      </c>
      <c r="AO85" s="121">
        <f t="shared" si="6"/>
        <v>3.8311000000001982E-4</v>
      </c>
      <c r="AP85" s="121">
        <f t="shared" si="7"/>
        <v>8.6341000000000889E-4</v>
      </c>
      <c r="AQ85" s="87">
        <f t="shared" si="8"/>
        <v>-9.2436210000000005E-3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37.566057999999998</v>
      </c>
      <c r="G86" s="187">
        <v>41.657957000000003</v>
      </c>
      <c r="H86" s="187">
        <v>0.99250495999999999</v>
      </c>
      <c r="I86" s="62">
        <v>0.99543926999999999</v>
      </c>
      <c r="J86" s="62">
        <v>1.7691894E-2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40.611592000000002</v>
      </c>
      <c r="Y86" s="187">
        <v>44.008094999999997</v>
      </c>
      <c r="Z86" s="187">
        <v>0.99295984999999998</v>
      </c>
      <c r="AA86" s="62">
        <v>0.99627257000000002</v>
      </c>
      <c r="AB86" s="62">
        <v>8.4816490000000008E-3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3.0455340000000035</v>
      </c>
      <c r="AN86" s="121">
        <f t="shared" si="5"/>
        <v>2.3501379999999941</v>
      </c>
      <c r="AO86" s="121">
        <f t="shared" si="6"/>
        <v>4.5488999999998558E-4</v>
      </c>
      <c r="AP86" s="121">
        <f t="shared" si="7"/>
        <v>8.3330000000003679E-4</v>
      </c>
      <c r="AQ86" s="87">
        <f t="shared" si="8"/>
        <v>-9.2102449999999988E-3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27.110984999999999</v>
      </c>
      <c r="G88" s="96">
        <v>32.267097</v>
      </c>
      <c r="H88" s="96">
        <v>0.95616741999999999</v>
      </c>
      <c r="I88" s="60">
        <v>0.95403464000000004</v>
      </c>
      <c r="J88" s="60">
        <v>7.0644446E-2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27.648416000000001</v>
      </c>
      <c r="Y88" s="96">
        <v>33.808898999999997</v>
      </c>
      <c r="Z88" s="96">
        <v>0.95610567999999996</v>
      </c>
      <c r="AA88" s="60">
        <v>0.95538946000000002</v>
      </c>
      <c r="AB88" s="60">
        <v>5.8106337000000001E-2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0.53743100000000155</v>
      </c>
      <c r="AN88" s="95">
        <f t="shared" si="5"/>
        <v>1.541801999999997</v>
      </c>
      <c r="AO88" s="95">
        <f t="shared" si="6"/>
        <v>-6.1740000000032325E-5</v>
      </c>
      <c r="AP88" s="95">
        <f t="shared" si="7"/>
        <v>1.3548199999999788E-3</v>
      </c>
      <c r="AQ88" s="120">
        <f t="shared" si="8"/>
        <v>-1.2538108999999999E-2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30.666620000000002</v>
      </c>
      <c r="G89" s="187">
        <v>35.277030000000003</v>
      </c>
      <c r="H89" s="187">
        <v>0.97538212000000002</v>
      </c>
      <c r="I89" s="62">
        <v>0.97230753000000003</v>
      </c>
      <c r="J89" s="62">
        <v>4.2213256999999997E-2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31.842393000000001</v>
      </c>
      <c r="Y89" s="187">
        <v>36.837629</v>
      </c>
      <c r="Z89" s="187">
        <v>0.97565751000000001</v>
      </c>
      <c r="AA89" s="62">
        <v>0.97464094000000001</v>
      </c>
      <c r="AB89" s="62">
        <v>3.1189576E-2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1.1757729999999995</v>
      </c>
      <c r="AN89" s="121">
        <f t="shared" si="5"/>
        <v>1.5605989999999963</v>
      </c>
      <c r="AO89" s="121">
        <f t="shared" si="6"/>
        <v>2.7538999999998648E-4</v>
      </c>
      <c r="AP89" s="121">
        <f t="shared" si="7"/>
        <v>2.3334099999999802E-3</v>
      </c>
      <c r="AQ89" s="87">
        <f t="shared" si="8"/>
        <v>-1.1023680999999997E-2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34.995780000000003</v>
      </c>
      <c r="G90" s="187">
        <v>39.148654999999998</v>
      </c>
      <c r="H90" s="187">
        <v>0.98810262999999998</v>
      </c>
      <c r="I90" s="62">
        <v>0.99034144000000002</v>
      </c>
      <c r="J90" s="62">
        <v>2.4096462999999999E-2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37.241258999999999</v>
      </c>
      <c r="Y90" s="187">
        <v>41.032088999999999</v>
      </c>
      <c r="Z90" s="187">
        <v>0.98850508999999998</v>
      </c>
      <c r="AA90" s="62">
        <v>0.99124654999999995</v>
      </c>
      <c r="AB90" s="62">
        <v>1.4591408E-2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2.245478999999996</v>
      </c>
      <c r="AN90" s="121">
        <f t="shared" si="5"/>
        <v>1.8834340000000012</v>
      </c>
      <c r="AO90" s="121">
        <f t="shared" si="6"/>
        <v>4.0245999999999338E-4</v>
      </c>
      <c r="AP90" s="121">
        <f t="shared" si="7"/>
        <v>9.0510999999993125E-4</v>
      </c>
      <c r="AQ90" s="87">
        <f t="shared" si="8"/>
        <v>-9.5050549999999984E-3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37.657986999999999</v>
      </c>
      <c r="G91" s="187">
        <v>41.760496000000003</v>
      </c>
      <c r="H91" s="187">
        <v>0.99246246000000005</v>
      </c>
      <c r="I91" s="62">
        <v>0.99531508000000002</v>
      </c>
      <c r="J91" s="62">
        <v>1.7790705E-2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40.815626999999999</v>
      </c>
      <c r="Y91" s="187">
        <v>44.181963000000003</v>
      </c>
      <c r="Z91" s="187">
        <v>0.99290086</v>
      </c>
      <c r="AA91" s="62">
        <v>0.99630954000000005</v>
      </c>
      <c r="AB91" s="62">
        <v>8.3450460000000001E-3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3.1576400000000007</v>
      </c>
      <c r="AN91" s="121">
        <f t="shared" si="5"/>
        <v>2.4214669999999998</v>
      </c>
      <c r="AO91" s="121">
        <f t="shared" si="6"/>
        <v>4.3839999999994994E-4</v>
      </c>
      <c r="AP91" s="121">
        <f t="shared" si="7"/>
        <v>9.9446000000003032E-4</v>
      </c>
      <c r="AQ91" s="87">
        <f t="shared" si="8"/>
        <v>-9.4456590000000003E-3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27.199657999999999</v>
      </c>
      <c r="G93" s="96">
        <v>32.383947999999997</v>
      </c>
      <c r="H93" s="96">
        <v>0.95734178999999997</v>
      </c>
      <c r="I93" s="60">
        <v>0.95381179999999999</v>
      </c>
      <c r="J93" s="60">
        <v>6.6556119999999996E-2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27.729868</v>
      </c>
      <c r="Y93" s="96">
        <v>33.850358</v>
      </c>
      <c r="Z93" s="96">
        <v>0.95731743000000002</v>
      </c>
      <c r="AA93" s="60">
        <v>0.95472128999999994</v>
      </c>
      <c r="AB93" s="60">
        <v>5.5453769999999999E-2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0.53021000000000029</v>
      </c>
      <c r="AN93" s="95">
        <f t="shared" si="5"/>
        <v>1.4664100000000033</v>
      </c>
      <c r="AO93" s="95">
        <f t="shared" si="6"/>
        <v>-2.4359999999945536E-5</v>
      </c>
      <c r="AP93" s="95">
        <f t="shared" si="7"/>
        <v>9.0948999999995728E-4</v>
      </c>
      <c r="AQ93" s="120">
        <f t="shared" si="8"/>
        <v>-1.1102349999999997E-2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30.796735999999999</v>
      </c>
      <c r="G94" s="187">
        <v>35.385961000000002</v>
      </c>
      <c r="H94" s="187">
        <v>0.97565763000000005</v>
      </c>
      <c r="I94" s="62">
        <v>0.97051299999999996</v>
      </c>
      <c r="J94" s="62">
        <v>3.9517620000000003E-2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31.910273</v>
      </c>
      <c r="Y94" s="187">
        <v>36.862231000000001</v>
      </c>
      <c r="Z94" s="187">
        <v>0.97600695999999998</v>
      </c>
      <c r="AA94" s="62">
        <v>0.97332326999999996</v>
      </c>
      <c r="AB94" s="62">
        <v>2.971122E-2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1.1135370000000009</v>
      </c>
      <c r="AN94" s="121">
        <f t="shared" si="5"/>
        <v>1.4762699999999995</v>
      </c>
      <c r="AO94" s="121">
        <f t="shared" si="6"/>
        <v>3.4932999999992553E-4</v>
      </c>
      <c r="AP94" s="121">
        <f t="shared" si="7"/>
        <v>2.8102700000000036E-3</v>
      </c>
      <c r="AQ94" s="87">
        <f t="shared" si="8"/>
        <v>-9.8064000000000033E-3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35.194276000000002</v>
      </c>
      <c r="G95" s="187">
        <v>39.322032999999998</v>
      </c>
      <c r="H95" s="187">
        <v>0.98819895000000002</v>
      </c>
      <c r="I95" s="62">
        <v>0.98985484000000001</v>
      </c>
      <c r="J95" s="62">
        <v>2.276127E-2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37.41431</v>
      </c>
      <c r="Y95" s="187">
        <v>41.139878000000003</v>
      </c>
      <c r="Z95" s="187">
        <v>0.98861560999999998</v>
      </c>
      <c r="AA95" s="62">
        <v>0.99071160999999996</v>
      </c>
      <c r="AB95" s="62">
        <v>1.4003012E-2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2.2200339999999983</v>
      </c>
      <c r="AN95" s="121">
        <f t="shared" si="5"/>
        <v>1.8178450000000055</v>
      </c>
      <c r="AO95" s="121">
        <f t="shared" si="6"/>
        <v>4.1665999999995762E-4</v>
      </c>
      <c r="AP95" s="121">
        <f t="shared" si="7"/>
        <v>8.5676999999995118E-4</v>
      </c>
      <c r="AQ95" s="87">
        <f t="shared" si="8"/>
        <v>-8.7582579999999997E-3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37.752583999999999</v>
      </c>
      <c r="G96" s="187">
        <v>41.832813000000002</v>
      </c>
      <c r="H96" s="187">
        <v>0.99243857000000002</v>
      </c>
      <c r="I96" s="62">
        <v>0.99514480000000005</v>
      </c>
      <c r="J96" s="62">
        <v>1.690214E-2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40.882973999999997</v>
      </c>
      <c r="Y96" s="187">
        <v>44.215899999999998</v>
      </c>
      <c r="Z96" s="187">
        <v>0.99287705999999998</v>
      </c>
      <c r="AA96" s="62">
        <v>0.99628015000000003</v>
      </c>
      <c r="AB96" s="62">
        <v>8.1075550000000007E-3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3.1303899999999985</v>
      </c>
      <c r="AN96" s="121">
        <f t="shared" si="5"/>
        <v>2.3830869999999962</v>
      </c>
      <c r="AO96" s="121">
        <f t="shared" si="6"/>
        <v>4.3848999999995808E-4</v>
      </c>
      <c r="AP96" s="121">
        <f t="shared" si="7"/>
        <v>1.1353499999999794E-3</v>
      </c>
      <c r="AQ96" s="87">
        <f t="shared" si="8"/>
        <v>-8.7945849999999989E-3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27.325756999999999</v>
      </c>
      <c r="G98" s="96">
        <v>32.479816</v>
      </c>
      <c r="H98" s="96">
        <v>0.95784970999999997</v>
      </c>
      <c r="I98" s="60">
        <v>0.95424819999999999</v>
      </c>
      <c r="J98" s="60">
        <v>6.6100999999999993E-2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27.900247</v>
      </c>
      <c r="Y98" s="96">
        <v>33.974601999999997</v>
      </c>
      <c r="Z98" s="96">
        <v>0.95778322000000005</v>
      </c>
      <c r="AA98" s="60">
        <v>0.95602739999999997</v>
      </c>
      <c r="AB98" s="60">
        <v>5.5346793999999998E-2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0.57449000000000083</v>
      </c>
      <c r="AN98" s="95">
        <f t="shared" si="15"/>
        <v>1.4947859999999977</v>
      </c>
      <c r="AO98" s="95">
        <f t="shared" si="16"/>
        <v>-6.6489999999919114E-5</v>
      </c>
      <c r="AP98" s="95">
        <f t="shared" si="17"/>
        <v>1.7791999999999808E-3</v>
      </c>
      <c r="AQ98" s="120">
        <f t="shared" si="18"/>
        <v>-1.0754205999999995E-2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30.807725999999999</v>
      </c>
      <c r="G99" s="187">
        <v>35.391928</v>
      </c>
      <c r="H99" s="187">
        <v>0.97570206000000004</v>
      </c>
      <c r="I99" s="62">
        <v>0.97136650000000002</v>
      </c>
      <c r="J99" s="62">
        <v>4.0164686999999998E-2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31.937398999999999</v>
      </c>
      <c r="Y99" s="187">
        <v>36.899821000000003</v>
      </c>
      <c r="Z99" s="187">
        <v>0.97601978</v>
      </c>
      <c r="AA99" s="62">
        <v>0.97400608</v>
      </c>
      <c r="AB99" s="62">
        <v>3.0570818E-2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1.1296730000000004</v>
      </c>
      <c r="AN99" s="121">
        <f t="shared" si="15"/>
        <v>1.5078930000000028</v>
      </c>
      <c r="AO99" s="121">
        <f t="shared" si="16"/>
        <v>3.1771999999996581E-4</v>
      </c>
      <c r="AP99" s="121">
        <f t="shared" si="17"/>
        <v>2.6395799999999747E-3</v>
      </c>
      <c r="AQ99" s="87">
        <f t="shared" si="18"/>
        <v>-9.5938689999999979E-3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35.135759999999998</v>
      </c>
      <c r="G100" s="187">
        <v>39.274731000000003</v>
      </c>
      <c r="H100" s="187">
        <v>0.98814221999999996</v>
      </c>
      <c r="I100" s="62">
        <v>0.98974695000000001</v>
      </c>
      <c r="J100" s="62">
        <v>2.3736549999999999E-2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37.311123000000002</v>
      </c>
      <c r="Y100" s="187">
        <v>41.088602999999999</v>
      </c>
      <c r="Z100" s="187">
        <v>0.98851131000000003</v>
      </c>
      <c r="AA100" s="62">
        <v>0.99060358999999998</v>
      </c>
      <c r="AB100" s="62">
        <v>1.49474265E-2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2.1753630000000044</v>
      </c>
      <c r="AN100" s="121">
        <f t="shared" si="15"/>
        <v>1.8138719999999964</v>
      </c>
      <c r="AO100" s="121">
        <f t="shared" si="16"/>
        <v>3.6909000000007186E-4</v>
      </c>
      <c r="AP100" s="121">
        <f t="shared" si="17"/>
        <v>8.566399999999641E-4</v>
      </c>
      <c r="AQ100" s="87">
        <f t="shared" si="18"/>
        <v>-8.7891234999999991E-3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37.752980000000001</v>
      </c>
      <c r="G101" s="187">
        <v>41.826745000000003</v>
      </c>
      <c r="H101" s="187">
        <v>0.99244538000000004</v>
      </c>
      <c r="I101" s="62">
        <v>0.99521526999999999</v>
      </c>
      <c r="J101" s="62">
        <v>1.7600353999999999E-2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40.837730999999998</v>
      </c>
      <c r="Y101" s="187">
        <v>44.198619000000001</v>
      </c>
      <c r="Z101" s="187">
        <v>0.99288127999999998</v>
      </c>
      <c r="AA101" s="62">
        <v>0.99624000999999995</v>
      </c>
      <c r="AB101" s="62">
        <v>8.8375220000000004E-3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3.0847509999999971</v>
      </c>
      <c r="AN101" s="121">
        <f t="shared" si="15"/>
        <v>2.3718739999999983</v>
      </c>
      <c r="AO101" s="121">
        <f t="shared" si="16"/>
        <v>4.3589999999993356E-4</v>
      </c>
      <c r="AP101" s="121">
        <f t="shared" si="17"/>
        <v>1.0247399999999685E-3</v>
      </c>
      <c r="AQ101" s="87">
        <f t="shared" si="18"/>
        <v>-8.7628319999999982E-3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27.276494</v>
      </c>
      <c r="G103" s="96">
        <v>32.250447000000001</v>
      </c>
      <c r="H103" s="96">
        <v>0.95609248000000002</v>
      </c>
      <c r="I103" s="60">
        <v>0.95471510999999998</v>
      </c>
      <c r="J103" s="60">
        <v>6.8366079999999996E-2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27.847156999999999</v>
      </c>
      <c r="Y103" s="96">
        <v>33.498882000000002</v>
      </c>
      <c r="Z103" s="96">
        <v>0.95611588000000003</v>
      </c>
      <c r="AA103" s="60">
        <v>0.95655524000000003</v>
      </c>
      <c r="AB103" s="60">
        <v>5.7652942999999998E-2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0.5706629999999997</v>
      </c>
      <c r="AN103" s="95">
        <f t="shared" si="15"/>
        <v>1.2484350000000006</v>
      </c>
      <c r="AO103" s="95">
        <f t="shared" si="16"/>
        <v>2.3400000000006749E-5</v>
      </c>
      <c r="AP103" s="95">
        <f t="shared" si="17"/>
        <v>1.8401300000000509E-3</v>
      </c>
      <c r="AQ103" s="120">
        <f t="shared" si="18"/>
        <v>-1.0713136999999998E-2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30.610120999999999</v>
      </c>
      <c r="G104" s="187">
        <v>35.091858000000002</v>
      </c>
      <c r="H104" s="187">
        <v>0.97475977999999996</v>
      </c>
      <c r="I104" s="62">
        <v>0.97247680999999997</v>
      </c>
      <c r="J104" s="62">
        <v>4.1678615000000002E-2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31.682786</v>
      </c>
      <c r="Y104" s="187">
        <v>36.394016999999998</v>
      </c>
      <c r="Z104" s="187">
        <v>0.97512065999999997</v>
      </c>
      <c r="AA104" s="62">
        <v>0.97485098000000003</v>
      </c>
      <c r="AB104" s="62">
        <v>3.2068760000000002E-2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1.0726650000000006</v>
      </c>
      <c r="AN104" s="121">
        <f t="shared" si="15"/>
        <v>1.3021589999999961</v>
      </c>
      <c r="AO104" s="121">
        <f t="shared" si="16"/>
        <v>3.6088000000000786E-4</v>
      </c>
      <c r="AP104" s="121">
        <f t="shared" si="17"/>
        <v>2.3741700000000643E-3</v>
      </c>
      <c r="AQ104" s="87">
        <f t="shared" si="18"/>
        <v>-9.6098550000000005E-3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34.798394000000002</v>
      </c>
      <c r="G105" s="187">
        <v>38.912416</v>
      </c>
      <c r="H105" s="187">
        <v>0.98733061</v>
      </c>
      <c r="I105" s="62">
        <v>0.98954428999999999</v>
      </c>
      <c r="J105" s="62">
        <v>2.4813735999999999E-2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36.765945000000002</v>
      </c>
      <c r="Y105" s="187">
        <v>40.516190999999999</v>
      </c>
      <c r="Z105" s="187">
        <v>0.98768230000000001</v>
      </c>
      <c r="AA105" s="62">
        <v>0.99025828000000005</v>
      </c>
      <c r="AB105" s="62">
        <v>1.6374244999999999E-2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1.9675510000000003</v>
      </c>
      <c r="AN105" s="121">
        <f t="shared" si="15"/>
        <v>1.6037749999999988</v>
      </c>
      <c r="AO105" s="121">
        <f t="shared" si="16"/>
        <v>3.516900000000156E-4</v>
      </c>
      <c r="AP105" s="121">
        <f t="shared" si="17"/>
        <v>7.1399000000005319E-4</v>
      </c>
      <c r="AQ105" s="87">
        <f t="shared" si="18"/>
        <v>-8.4394910000000004E-3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37.478932</v>
      </c>
      <c r="G106" s="187">
        <v>41.512315999999998</v>
      </c>
      <c r="H106" s="187">
        <v>0.99190392000000005</v>
      </c>
      <c r="I106" s="62">
        <v>0.99495595000000003</v>
      </c>
      <c r="J106" s="62">
        <v>1.8387779999999999E-2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40.285817999999999</v>
      </c>
      <c r="Y106" s="187">
        <v>43.643267999999999</v>
      </c>
      <c r="Z106" s="187">
        <v>0.99233554000000002</v>
      </c>
      <c r="AA106" s="62">
        <v>0.99588054999999998</v>
      </c>
      <c r="AB106" s="62">
        <v>9.8349059999999992E-3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2.8068859999999987</v>
      </c>
      <c r="AN106" s="121">
        <f t="shared" si="15"/>
        <v>2.1309520000000006</v>
      </c>
      <c r="AO106" s="121">
        <f t="shared" si="16"/>
        <v>4.3161999999996592E-4</v>
      </c>
      <c r="AP106" s="121">
        <f t="shared" si="17"/>
        <v>9.2459999999994213E-4</v>
      </c>
      <c r="AQ106" s="87">
        <f t="shared" si="18"/>
        <v>-8.5528740000000002E-3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26.820792999999998</v>
      </c>
      <c r="G641" s="135">
        <f t="shared" si="59"/>
        <v>31.890806999999999</v>
      </c>
      <c r="H641" s="135">
        <f t="shared" si="59"/>
        <v>0.95460118999999999</v>
      </c>
      <c r="I641" s="135">
        <f t="shared" si="59"/>
        <v>0.94971640000000002</v>
      </c>
      <c r="J641" s="135">
        <f t="shared" si="59"/>
        <v>6.431444E-2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27.149849</v>
      </c>
      <c r="Y641" s="135">
        <f t="shared" si="60"/>
        <v>33.170392</v>
      </c>
      <c r="Z641" s="135">
        <f t="shared" si="60"/>
        <v>0.95460743999999997</v>
      </c>
      <c r="AA641" s="135">
        <f t="shared" si="60"/>
        <v>0.95205521000000004</v>
      </c>
      <c r="AB641" s="135">
        <f t="shared" si="60"/>
        <v>5.4275683999999998E-2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30.530988000000001</v>
      </c>
      <c r="G642" s="18">
        <f t="shared" si="59"/>
        <v>34.937432999999999</v>
      </c>
      <c r="H642" s="18">
        <f t="shared" si="59"/>
        <v>0.97325293000000002</v>
      </c>
      <c r="I642" s="18">
        <f t="shared" si="59"/>
        <v>0.97051299999999996</v>
      </c>
      <c r="J642" s="18">
        <f t="shared" si="59"/>
        <v>3.9517620000000003E-2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31.563697000000001</v>
      </c>
      <c r="Y642" s="18">
        <f t="shared" si="60"/>
        <v>36.205525999999999</v>
      </c>
      <c r="Z642" s="18">
        <f t="shared" si="60"/>
        <v>0.97359448999999998</v>
      </c>
      <c r="AA642" s="18">
        <f t="shared" si="60"/>
        <v>0.97332326999999996</v>
      </c>
      <c r="AB642" s="18">
        <f t="shared" si="60"/>
        <v>2.971122E-2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34.798394000000002</v>
      </c>
      <c r="G643" s="18">
        <f t="shared" si="59"/>
        <v>38.912416</v>
      </c>
      <c r="H643" s="18">
        <f t="shared" si="59"/>
        <v>0.98639279999999996</v>
      </c>
      <c r="I643" s="18">
        <f t="shared" si="59"/>
        <v>0.98954428999999999</v>
      </c>
      <c r="J643" s="18">
        <f t="shared" si="59"/>
        <v>2.276127E-2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36.765945000000002</v>
      </c>
      <c r="Y643" s="18">
        <f t="shared" si="60"/>
        <v>40.516190999999999</v>
      </c>
      <c r="Z643" s="18">
        <f t="shared" si="60"/>
        <v>0.98682133999999999</v>
      </c>
      <c r="AA643" s="18">
        <f t="shared" si="60"/>
        <v>0.99018859999999997</v>
      </c>
      <c r="AB643" s="18">
        <f t="shared" si="60"/>
        <v>1.4003012E-2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37.246054999999998</v>
      </c>
      <c r="G644" s="18">
        <f t="shared" si="59"/>
        <v>41.292461000000003</v>
      </c>
      <c r="H644" s="18">
        <f t="shared" si="59"/>
        <v>0.99092712000000005</v>
      </c>
      <c r="I644" s="18">
        <f t="shared" si="59"/>
        <v>0.99482802000000004</v>
      </c>
      <c r="J644" s="18">
        <f t="shared" si="59"/>
        <v>1.690214E-2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40.044297</v>
      </c>
      <c r="Y644" s="18">
        <f t="shared" si="60"/>
        <v>43.401707999999999</v>
      </c>
      <c r="Z644" s="18">
        <f t="shared" si="60"/>
        <v>0.99141553999999998</v>
      </c>
      <c r="AA644" s="18">
        <f t="shared" si="60"/>
        <v>0.99578708000000005</v>
      </c>
      <c r="AB644" s="18">
        <f t="shared" si="60"/>
        <v>8.1075550000000007E-3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27.458214000000002</v>
      </c>
      <c r="G646" s="135">
        <f t="shared" si="61"/>
        <v>32.509808</v>
      </c>
      <c r="H646" s="135">
        <f t="shared" si="61"/>
        <v>0.95836692000000001</v>
      </c>
      <c r="I646" s="135">
        <f t="shared" si="61"/>
        <v>0.95532868999999998</v>
      </c>
      <c r="J646" s="135">
        <f t="shared" si="61"/>
        <v>7.4997209999999995E-2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28.039739000000001</v>
      </c>
      <c r="Y646" s="135">
        <f t="shared" si="62"/>
        <v>33.974601999999997</v>
      </c>
      <c r="Z646" s="135">
        <f t="shared" si="62"/>
        <v>0.95823698999999996</v>
      </c>
      <c r="AA646" s="135">
        <f t="shared" si="62"/>
        <v>0.95720563000000003</v>
      </c>
      <c r="AB646" s="135">
        <f t="shared" si="62"/>
        <v>6.2267963000000003E-2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30.868117000000002</v>
      </c>
      <c r="G647" s="18">
        <f t="shared" si="61"/>
        <v>35.440725999999998</v>
      </c>
      <c r="H647" s="18">
        <f t="shared" si="61"/>
        <v>0.97574090000000002</v>
      </c>
      <c r="I647" s="18">
        <f t="shared" si="61"/>
        <v>0.97443672000000003</v>
      </c>
      <c r="J647" s="18">
        <f t="shared" si="61"/>
        <v>4.5914903E-2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32.050469</v>
      </c>
      <c r="Y647" s="18">
        <f t="shared" si="62"/>
        <v>36.980465000000002</v>
      </c>
      <c r="Z647" s="18">
        <f t="shared" si="62"/>
        <v>0.97601978</v>
      </c>
      <c r="AA647" s="18">
        <f t="shared" si="62"/>
        <v>0.97643486999999995</v>
      </c>
      <c r="AB647" s="18">
        <f t="shared" si="62"/>
        <v>3.7423472999999999E-2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35.252927</v>
      </c>
      <c r="G648" s="18">
        <f t="shared" si="61"/>
        <v>39.36403</v>
      </c>
      <c r="H648" s="18">
        <f t="shared" si="61"/>
        <v>0.98819895000000002</v>
      </c>
      <c r="I648" s="18">
        <f t="shared" si="61"/>
        <v>0.99056575999999996</v>
      </c>
      <c r="J648" s="18">
        <f t="shared" si="61"/>
        <v>2.7893589999999999E-2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37.50844</v>
      </c>
      <c r="Y648" s="18">
        <f t="shared" si="62"/>
        <v>41.190952000000003</v>
      </c>
      <c r="Z648" s="18">
        <f t="shared" si="62"/>
        <v>0.98861560999999998</v>
      </c>
      <c r="AA648" s="18">
        <f t="shared" si="62"/>
        <v>0.99148230999999998</v>
      </c>
      <c r="AB648" s="18">
        <f t="shared" si="62"/>
        <v>1.9571384000000001E-2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37.819735000000001</v>
      </c>
      <c r="G649" s="18">
        <f t="shared" si="61"/>
        <v>41.909506999999998</v>
      </c>
      <c r="H649" s="18">
        <f t="shared" si="61"/>
        <v>0.99250495999999999</v>
      </c>
      <c r="I649" s="18">
        <f t="shared" si="61"/>
        <v>0.99554511999999995</v>
      </c>
      <c r="J649" s="18">
        <f t="shared" si="61"/>
        <v>2.0621028E-2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40.982087</v>
      </c>
      <c r="Y649" s="18">
        <f t="shared" si="62"/>
        <v>44.307915000000001</v>
      </c>
      <c r="Z649" s="18">
        <f t="shared" si="62"/>
        <v>0.99295984999999998</v>
      </c>
      <c r="AA649" s="18">
        <f t="shared" si="62"/>
        <v>0.99637834999999997</v>
      </c>
      <c r="AB649" s="18">
        <f t="shared" si="62"/>
        <v>1.2782843E-2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0.63742100000000335</v>
      </c>
      <c r="G651" s="135">
        <f t="shared" si="63"/>
        <v>0.6190010000000008</v>
      </c>
      <c r="H651" s="135">
        <f t="shared" si="63"/>
        <v>3.7657300000000227E-3</v>
      </c>
      <c r="I651" s="135">
        <f t="shared" si="63"/>
        <v>5.6122899999999643E-3</v>
      </c>
      <c r="J651" s="135">
        <f t="shared" si="63"/>
        <v>1.0682769999999994E-2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0.88989000000000118</v>
      </c>
      <c r="Y651" s="135">
        <f t="shared" si="64"/>
        <v>0.80420999999999765</v>
      </c>
      <c r="Z651" s="135">
        <f t="shared" si="64"/>
        <v>3.6295499999999814E-3</v>
      </c>
      <c r="AA651" s="135">
        <f t="shared" si="64"/>
        <v>5.1504199999999889E-3</v>
      </c>
      <c r="AB651" s="135">
        <f t="shared" si="64"/>
        <v>7.9922790000000049E-3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0.3371290000000009</v>
      </c>
      <c r="G652" s="18">
        <f t="shared" si="63"/>
        <v>0.50329299999999932</v>
      </c>
      <c r="H652" s="18">
        <f t="shared" si="63"/>
        <v>2.487970000000006E-3</v>
      </c>
      <c r="I652" s="18">
        <f t="shared" si="63"/>
        <v>3.9237200000000749E-3</v>
      </c>
      <c r="J652" s="18">
        <f t="shared" si="63"/>
        <v>6.3972829999999967E-3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0.48677199999999843</v>
      </c>
      <c r="Y652" s="18">
        <f t="shared" si="64"/>
        <v>0.77493900000000338</v>
      </c>
      <c r="Z652" s="18">
        <f t="shared" si="64"/>
        <v>2.4252900000000244E-3</v>
      </c>
      <c r="AA652" s="18">
        <f t="shared" si="64"/>
        <v>3.1115999999999921E-3</v>
      </c>
      <c r="AB652" s="18">
        <f t="shared" si="64"/>
        <v>7.7122529999999988E-3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0.45453299999999786</v>
      </c>
      <c r="G653" s="18">
        <f t="shared" si="63"/>
        <v>0.45161399999999929</v>
      </c>
      <c r="H653" s="18">
        <f t="shared" si="63"/>
        <v>1.8061500000000619E-3</v>
      </c>
      <c r="I653" s="18">
        <f t="shared" si="63"/>
        <v>1.0214699999999688E-3</v>
      </c>
      <c r="J653" s="18">
        <f t="shared" si="63"/>
        <v>5.1323199999999992E-3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0.74249499999999813</v>
      </c>
      <c r="Y653" s="18">
        <f t="shared" si="64"/>
        <v>0.67476100000000372</v>
      </c>
      <c r="Z653" s="18">
        <f t="shared" si="64"/>
        <v>1.7942699999999867E-3</v>
      </c>
      <c r="AA653" s="18">
        <f t="shared" si="64"/>
        <v>1.2937100000000035E-3</v>
      </c>
      <c r="AB653" s="18">
        <f t="shared" si="64"/>
        <v>5.5683720000000003E-3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0.57368000000000308</v>
      </c>
      <c r="G654" s="18">
        <f t="shared" si="63"/>
        <v>0.61704599999999488</v>
      </c>
      <c r="H654" s="18">
        <f t="shared" si="63"/>
        <v>1.5778399999999415E-3</v>
      </c>
      <c r="I654" s="18">
        <f t="shared" si="63"/>
        <v>7.1709999999991503E-4</v>
      </c>
      <c r="J654" s="18">
        <f t="shared" si="63"/>
        <v>3.7188880000000001E-3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0.93778999999999968</v>
      </c>
      <c r="Y654" s="18">
        <f t="shared" si="64"/>
        <v>0.90620700000000198</v>
      </c>
      <c r="Z654" s="18">
        <f t="shared" si="64"/>
        <v>1.5443099999999932E-3</v>
      </c>
      <c r="AA654" s="18">
        <f t="shared" si="64"/>
        <v>5.9126999999992158E-4</v>
      </c>
      <c r="AB654" s="18">
        <f t="shared" si="64"/>
        <v>4.6752879999999997E-3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T388:T392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topLeftCell="M1" workbookViewId="0">
      <selection activeCell="X33" sqref="X33:AB275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cinema_track</v>
      </c>
      <c r="U2" s="289" t="str">
        <f>CONCATENATE("Summary [ ",'Summary (auto)'!$C$4," ]")</f>
        <v>Summary [ 18-bit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cinema_track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30.713581809523816</v>
      </c>
      <c r="G5" s="30">
        <f t="shared" si="0"/>
        <v>34.314412904761902</v>
      </c>
      <c r="H5" s="30">
        <f t="shared" si="0"/>
        <v>0.96903136380952382</v>
      </c>
      <c r="I5" s="90">
        <f t="shared" si="0"/>
        <v>0.97449244047619055</v>
      </c>
      <c r="J5" s="90">
        <f t="shared" si="0"/>
        <v>6.1487775095238097E-2</v>
      </c>
      <c r="K5" s="55"/>
      <c r="L5" s="55"/>
      <c r="M5" s="55"/>
      <c r="N5" s="26"/>
      <c r="O5" s="56"/>
      <c r="P5" s="130">
        <f t="shared" ref="P5:Q8" si="1">P16</f>
        <v>25.64</v>
      </c>
      <c r="Q5" s="151">
        <f t="shared" si="1"/>
        <v>9.7810000000000006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27415.224000000006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31.041586142857145</v>
      </c>
      <c r="Y5" s="30">
        <f t="shared" si="2"/>
        <v>34.981666571428569</v>
      </c>
      <c r="Z5" s="30">
        <f t="shared" si="2"/>
        <v>0.96906470904761921</v>
      </c>
      <c r="AA5" s="90">
        <f t="shared" si="2"/>
        <v>0.97481244904761899</v>
      </c>
      <c r="AB5" s="90">
        <f t="shared" si="2"/>
        <v>5.3932342333333348E-2</v>
      </c>
      <c r="AC5" s="55"/>
      <c r="AD5" s="55"/>
      <c r="AE5" s="55"/>
      <c r="AF5" s="26"/>
      <c r="AG5" s="238"/>
      <c r="AH5" s="130">
        <f t="shared" ref="AH5:AI8" si="3">AH16</f>
        <v>23.295999999999999</v>
      </c>
      <c r="AI5" s="151">
        <f t="shared" si="3"/>
        <v>9.25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-0.14878773937968115</v>
      </c>
      <c r="AN5" s="240">
        <f>bdrate($E5:$E8,G5:G8,$W5:$W8,Y5:Y8)</f>
        <v>-0.11438036916414973</v>
      </c>
      <c r="AO5" s="240">
        <f>bdrate($E5:$E8,H5:H8,$W5:$W8,Z5:Z8)</f>
        <v>-9.0927549409033359E-3</v>
      </c>
      <c r="AP5" s="240">
        <f>bdrate($E5:$E8,I5:I8,$W5:$W8,AA5:AA8)</f>
        <v>-2.3389770658213238E-2</v>
      </c>
      <c r="AQ5" s="241">
        <f>bdrateInverted($E5:$E8,J5:J8,$W5:$W8,AB5:AB8)</f>
        <v>-0.16193040942175174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39731.792000000001</v>
      </c>
      <c r="F6" s="90">
        <f t="shared" si="0"/>
        <v>33.293589285714276</v>
      </c>
      <c r="G6" s="90">
        <f t="shared" si="0"/>
        <v>36.934864238095237</v>
      </c>
      <c r="H6" s="90">
        <f t="shared" si="0"/>
        <v>0.98082668380952365</v>
      </c>
      <c r="I6" s="90">
        <f t="shared" si="0"/>
        <v>0.98494449047619048</v>
      </c>
      <c r="J6" s="90">
        <f t="shared" si="0"/>
        <v>4.16115809047619E-2</v>
      </c>
      <c r="K6" s="56"/>
      <c r="L6" s="56"/>
      <c r="M6" s="56"/>
      <c r="N6" s="28"/>
      <c r="O6" s="56"/>
      <c r="P6" s="130">
        <f t="shared" si="1"/>
        <v>25.593</v>
      </c>
      <c r="Q6" s="130">
        <f t="shared" si="1"/>
        <v>9.5619999999999994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39677.111999999994</v>
      </c>
      <c r="X6" s="90">
        <f t="shared" si="2"/>
        <v>34.260933428571441</v>
      </c>
      <c r="Y6" s="90">
        <f t="shared" si="2"/>
        <v>37.707143523809521</v>
      </c>
      <c r="Z6" s="90">
        <f t="shared" si="2"/>
        <v>0.98090105809523798</v>
      </c>
      <c r="AA6" s="90">
        <f t="shared" si="2"/>
        <v>0.98531723142857131</v>
      </c>
      <c r="AB6" s="90">
        <f t="shared" si="2"/>
        <v>3.4539620428571435E-2</v>
      </c>
      <c r="AC6" s="56"/>
      <c r="AD6" s="56"/>
      <c r="AE6" s="56"/>
      <c r="AF6" s="28"/>
      <c r="AG6" s="238"/>
      <c r="AH6" s="130">
        <f t="shared" si="3"/>
        <v>23.375</v>
      </c>
      <c r="AI6" s="130">
        <f t="shared" si="3"/>
        <v>9.359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59551.984000000004</v>
      </c>
      <c r="F7" s="90">
        <f t="shared" si="0"/>
        <v>36.446848571428575</v>
      </c>
      <c r="G7" s="90">
        <f t="shared" si="0"/>
        <v>40.48651685714286</v>
      </c>
      <c r="H7" s="90">
        <f t="shared" si="0"/>
        <v>0.98939370380952374</v>
      </c>
      <c r="I7" s="90">
        <f t="shared" si="0"/>
        <v>0.99257969380952371</v>
      </c>
      <c r="J7" s="90">
        <f t="shared" si="0"/>
        <v>2.6420933619047609E-2</v>
      </c>
      <c r="K7" s="56"/>
      <c r="L7" s="56"/>
      <c r="M7" s="56"/>
      <c r="N7" s="28"/>
      <c r="O7" s="56"/>
      <c r="P7" s="130">
        <f t="shared" si="1"/>
        <v>25.718</v>
      </c>
      <c r="Q7" s="130">
        <f t="shared" si="1"/>
        <v>9.7810000000000006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59477.631999999998</v>
      </c>
      <c r="X7" s="90">
        <f t="shared" si="2"/>
        <v>38.469109333333336</v>
      </c>
      <c r="Y7" s="90">
        <f t="shared" si="2"/>
        <v>41.745591476190484</v>
      </c>
      <c r="Z7" s="90">
        <f t="shared" si="2"/>
        <v>0.9896706833333333</v>
      </c>
      <c r="AA7" s="90">
        <f t="shared" si="2"/>
        <v>0.9930578719047618</v>
      </c>
      <c r="AB7" s="90">
        <f t="shared" si="2"/>
        <v>1.9431120619047618E-2</v>
      </c>
      <c r="AC7" s="56"/>
      <c r="AD7" s="56"/>
      <c r="AE7" s="56"/>
      <c r="AF7" s="28"/>
      <c r="AG7" s="238"/>
      <c r="AH7" s="130">
        <f t="shared" si="3"/>
        <v>23.687000000000001</v>
      </c>
      <c r="AI7" s="130">
        <f t="shared" si="3"/>
        <v>9.6560000000000006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86991.584000000003</v>
      </c>
      <c r="F8" s="90">
        <f t="shared" si="0"/>
        <v>39.467625952380949</v>
      </c>
      <c r="G8" s="90">
        <f t="shared" si="0"/>
        <v>43.660332190476183</v>
      </c>
      <c r="H8" s="90">
        <f t="shared" si="0"/>
        <v>0.99380515857142848</v>
      </c>
      <c r="I8" s="90">
        <f t="shared" si="0"/>
        <v>0.99605770809523819</v>
      </c>
      <c r="J8" s="90">
        <f t="shared" si="0"/>
        <v>1.4465071833333334E-2</v>
      </c>
      <c r="K8" s="56"/>
      <c r="L8" s="56"/>
      <c r="M8" s="56"/>
      <c r="N8" s="28"/>
      <c r="O8" s="56"/>
      <c r="P8" s="130">
        <f t="shared" si="1"/>
        <v>25.905999999999999</v>
      </c>
      <c r="Q8" s="130">
        <f t="shared" si="1"/>
        <v>9.8119999999999994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86908.087999999989</v>
      </c>
      <c r="X8" s="90">
        <f t="shared" si="2"/>
        <v>42.746960476190488</v>
      </c>
      <c r="Y8" s="90">
        <f t="shared" si="2"/>
        <v>45.787597285714284</v>
      </c>
      <c r="Z8" s="90">
        <f t="shared" si="2"/>
        <v>0.9941158823809525</v>
      </c>
      <c r="AA8" s="90">
        <f t="shared" si="2"/>
        <v>0.99662578190476181</v>
      </c>
      <c r="AB8" s="90">
        <f t="shared" si="2"/>
        <v>8.6343103333333341E-3</v>
      </c>
      <c r="AC8" s="56"/>
      <c r="AD8" s="56"/>
      <c r="AE8" s="56"/>
      <c r="AF8" s="28"/>
      <c r="AG8" s="238"/>
      <c r="AH8" s="130">
        <f t="shared" si="3"/>
        <v>24.234000000000002</v>
      </c>
      <c r="AI8" s="130">
        <f t="shared" si="3"/>
        <v>9.75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25.713973540019744</v>
      </c>
      <c r="Q10" s="154">
        <f>GEOMEAN(Q5:Q8)</f>
        <v>9.7334813073862101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23.645147917999171</v>
      </c>
      <c r="AI10" s="154">
        <f>GEOMEAN(AI5:AI8)</f>
        <v>9.5015238582663777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[ 18-bit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4622.4719999999998</v>
      </c>
      <c r="F16" s="166">
        <v>5835.96</v>
      </c>
      <c r="G16" s="166">
        <v>1040.24</v>
      </c>
      <c r="H16" s="166">
        <v>357.512</v>
      </c>
      <c r="I16" s="166">
        <v>150.14400000000001</v>
      </c>
      <c r="J16" s="166">
        <v>8571.3119999999999</v>
      </c>
      <c r="K16" s="60">
        <v>5024.0240000000003</v>
      </c>
      <c r="L16" s="60">
        <v>1855.6320000000001</v>
      </c>
      <c r="M16" s="60">
        <v>7.8879999999999999</v>
      </c>
      <c r="N16" s="55"/>
      <c r="O16" s="252"/>
      <c r="P16" s="129">
        <v>25.64</v>
      </c>
      <c r="Q16" s="129">
        <v>9.7810000000000006</v>
      </c>
      <c r="R16" s="142"/>
      <c r="S16" s="214"/>
      <c r="T16" s="301"/>
      <c r="U16" s="25" t="s">
        <v>31</v>
      </c>
      <c r="V16" s="26"/>
      <c r="W16" s="128">
        <v>4622.4719999999998</v>
      </c>
      <c r="X16" s="166">
        <v>5794.8879999999999</v>
      </c>
      <c r="Y16" s="166">
        <v>1040.1120000000001</v>
      </c>
      <c r="Z16" s="166">
        <v>357.2</v>
      </c>
      <c r="AA16" s="166">
        <v>149.80799999999999</v>
      </c>
      <c r="AB16" s="166">
        <v>8571.2559999999994</v>
      </c>
      <c r="AC16" s="60">
        <v>5023.808</v>
      </c>
      <c r="AD16" s="60">
        <v>1855.68</v>
      </c>
      <c r="AE16" s="60">
        <v>7.8879999999999999</v>
      </c>
      <c r="AF16" s="55"/>
      <c r="AG16" s="252"/>
      <c r="AH16" s="129">
        <v>23.295999999999999</v>
      </c>
      <c r="AI16" s="129">
        <v>9.25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4622.4719999999998</v>
      </c>
      <c r="F17" s="167">
        <v>7698.6719999999996</v>
      </c>
      <c r="G17" s="167">
        <v>3755.4879999999998</v>
      </c>
      <c r="H17" s="167">
        <v>1880.1759999999999</v>
      </c>
      <c r="I17" s="167">
        <v>1357.768</v>
      </c>
      <c r="J17" s="167">
        <v>11094.191999999999</v>
      </c>
      <c r="K17" s="62">
        <v>6863.848</v>
      </c>
      <c r="L17" s="62">
        <v>2459.1759999999999</v>
      </c>
      <c r="M17" s="62">
        <v>7.88</v>
      </c>
      <c r="N17" s="56"/>
      <c r="O17" s="238"/>
      <c r="P17" s="144">
        <v>25.593</v>
      </c>
      <c r="Q17" s="144">
        <v>9.5619999999999994</v>
      </c>
      <c r="R17" s="145"/>
      <c r="S17" s="214"/>
      <c r="T17" s="285"/>
      <c r="U17" s="27" t="s">
        <v>32</v>
      </c>
      <c r="V17" s="28"/>
      <c r="W17" s="143">
        <v>4622.4719999999998</v>
      </c>
      <c r="X17" s="167">
        <v>7649.04</v>
      </c>
      <c r="Y17" s="167">
        <v>3753.6959999999999</v>
      </c>
      <c r="Z17" s="167">
        <v>1879.08</v>
      </c>
      <c r="AA17" s="167">
        <v>1356.328</v>
      </c>
      <c r="AB17" s="167">
        <v>11093.776</v>
      </c>
      <c r="AC17" s="62">
        <v>6863.52</v>
      </c>
      <c r="AD17" s="62">
        <v>2459.1999999999998</v>
      </c>
      <c r="AE17" s="62">
        <v>7.88</v>
      </c>
      <c r="AF17" s="56"/>
      <c r="AG17" s="238"/>
      <c r="AH17" s="144">
        <v>23.375</v>
      </c>
      <c r="AI17" s="144">
        <v>9.359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4622.4719999999998</v>
      </c>
      <c r="F18" s="167">
        <v>9632.4240000000009</v>
      </c>
      <c r="G18" s="167">
        <v>8173.3760000000002</v>
      </c>
      <c r="H18" s="167">
        <v>5921.192</v>
      </c>
      <c r="I18" s="167">
        <v>5643.4080000000004</v>
      </c>
      <c r="J18" s="167">
        <v>13694.736000000001</v>
      </c>
      <c r="K18" s="62">
        <v>8782.8880000000008</v>
      </c>
      <c r="L18" s="62">
        <v>3081.4879999999998</v>
      </c>
      <c r="M18" s="62">
        <v>7.8639999999999999</v>
      </c>
      <c r="N18" s="56"/>
      <c r="O18" s="238"/>
      <c r="P18" s="144">
        <v>25.718</v>
      </c>
      <c r="Q18" s="144">
        <v>9.7810000000000006</v>
      </c>
      <c r="R18" s="145"/>
      <c r="S18" s="214"/>
      <c r="T18" s="285"/>
      <c r="U18" s="27" t="s">
        <v>33</v>
      </c>
      <c r="V18" s="28"/>
      <c r="W18" s="143">
        <v>4622.4719999999998</v>
      </c>
      <c r="X18" s="167">
        <v>9570.56</v>
      </c>
      <c r="Y18" s="167">
        <v>8170.7839999999997</v>
      </c>
      <c r="Z18" s="167">
        <v>5916.424</v>
      </c>
      <c r="AA18" s="167">
        <v>5638.768</v>
      </c>
      <c r="AB18" s="167">
        <v>13694.48</v>
      </c>
      <c r="AC18" s="62">
        <v>8782.6880000000001</v>
      </c>
      <c r="AD18" s="62">
        <v>3081.4560000000001</v>
      </c>
      <c r="AE18" s="62">
        <v>7.8639999999999999</v>
      </c>
      <c r="AF18" s="56"/>
      <c r="AG18" s="238"/>
      <c r="AH18" s="144">
        <v>23.687000000000001</v>
      </c>
      <c r="AI18" s="144">
        <v>9.6560000000000006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4622.4719999999998</v>
      </c>
      <c r="F19" s="167">
        <v>11479.904</v>
      </c>
      <c r="G19" s="167">
        <v>13301.456</v>
      </c>
      <c r="H19" s="167">
        <v>12617.896000000001</v>
      </c>
      <c r="I19" s="167">
        <v>14033.632</v>
      </c>
      <c r="J19" s="167">
        <v>16403.704000000002</v>
      </c>
      <c r="K19" s="62">
        <v>10804.575999999999</v>
      </c>
      <c r="L19" s="62">
        <v>3727.944</v>
      </c>
      <c r="M19" s="62">
        <v>7.7359999999999998</v>
      </c>
      <c r="N19" s="56"/>
      <c r="O19" s="238"/>
      <c r="P19" s="144">
        <v>25.905999999999999</v>
      </c>
      <c r="Q19" s="144">
        <v>9.8119999999999994</v>
      </c>
      <c r="R19" s="145"/>
      <c r="S19" s="214"/>
      <c r="T19" s="285"/>
      <c r="U19" s="27" t="s">
        <v>35</v>
      </c>
      <c r="V19" s="28"/>
      <c r="W19" s="143">
        <v>4622.4719999999998</v>
      </c>
      <c r="X19" s="167">
        <v>11412.736000000001</v>
      </c>
      <c r="Y19" s="167">
        <v>13300.8</v>
      </c>
      <c r="Z19" s="167">
        <v>12610.224</v>
      </c>
      <c r="AA19" s="167">
        <v>14025.528</v>
      </c>
      <c r="AB19" s="167">
        <v>16403.808000000001</v>
      </c>
      <c r="AC19" s="62">
        <v>10804.624</v>
      </c>
      <c r="AD19" s="62">
        <v>3727.8960000000002</v>
      </c>
      <c r="AE19" s="62">
        <v>7.7359999999999998</v>
      </c>
      <c r="AF19" s="56"/>
      <c r="AG19" s="238"/>
      <c r="AH19" s="144">
        <v>24.234000000000002</v>
      </c>
      <c r="AI19" s="144">
        <v>9.75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27415.224000000006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39677.111999999994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59477.631999999998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86908.087999999989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[ 18-bit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28.831111</v>
      </c>
      <c r="G33" s="96">
        <v>32.108215000000001</v>
      </c>
      <c r="H33" s="96">
        <v>0.96204595999999998</v>
      </c>
      <c r="I33" s="60">
        <v>0.96746520000000003</v>
      </c>
      <c r="J33" s="60">
        <v>7.2763905000000004E-2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29.348374</v>
      </c>
      <c r="Y33" s="96">
        <v>33.093285000000002</v>
      </c>
      <c r="Z33" s="96">
        <v>0.96236155999999995</v>
      </c>
      <c r="AA33" s="60">
        <v>0.96833455000000002</v>
      </c>
      <c r="AB33" s="60">
        <v>5.7453852E-2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0.51726299999999981</v>
      </c>
      <c r="AN33" s="95">
        <f t="shared" ref="AN33:AN96" si="5">IF(OR(Y33="",G33=""),"",Y33-G33)</f>
        <v>0.98507000000000033</v>
      </c>
      <c r="AO33" s="95">
        <f t="shared" ref="AO33:AO96" si="6">IF(OR(Z33="",H33=""),"",Z33-H33)</f>
        <v>3.1559999999997146E-4</v>
      </c>
      <c r="AP33" s="95">
        <f t="shared" ref="AP33:AP96" si="7">IF(OR(AA33="",I33=""),"",AA33-I33)</f>
        <v>8.6934999999999096E-4</v>
      </c>
      <c r="AQ33" s="120">
        <f t="shared" ref="AQ33:AQ96" si="8">IF(OR(AB33="",J33=""),"",AB33-J33)</f>
        <v>-1.5310053000000004E-2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31.718585000000001</v>
      </c>
      <c r="G34" s="187">
        <v>35.356662</v>
      </c>
      <c r="H34" s="187">
        <v>0.97779764000000002</v>
      </c>
      <c r="I34" s="62">
        <v>0.98152296999999999</v>
      </c>
      <c r="J34" s="62">
        <v>5.0321567999999997E-2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33.228515999999999</v>
      </c>
      <c r="Y34" s="187">
        <v>36.492047999999997</v>
      </c>
      <c r="Z34" s="187">
        <v>0.97813746000000001</v>
      </c>
      <c r="AA34" s="62">
        <v>0.98218554999999996</v>
      </c>
      <c r="AB34" s="62">
        <v>3.6052960000000002E-2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1.5099309999999981</v>
      </c>
      <c r="AN34" s="121">
        <f t="shared" si="5"/>
        <v>1.1353859999999969</v>
      </c>
      <c r="AO34" s="121">
        <f t="shared" si="6"/>
        <v>3.3981999999999069E-4</v>
      </c>
      <c r="AP34" s="121">
        <f t="shared" si="7"/>
        <v>6.6257999999996819E-4</v>
      </c>
      <c r="AQ34" s="87">
        <f t="shared" si="8"/>
        <v>-1.4268607999999995E-2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34.631532</v>
      </c>
      <c r="G35" s="187">
        <v>39.171264999999998</v>
      </c>
      <c r="H35" s="187">
        <v>0.98839880000000002</v>
      </c>
      <c r="I35" s="62">
        <v>0.99151511000000003</v>
      </c>
      <c r="J35" s="62">
        <v>3.2173604000000001E-2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37.728569999999998</v>
      </c>
      <c r="Y35" s="187">
        <v>41.078207999999997</v>
      </c>
      <c r="Z35" s="187">
        <v>0.98884205999999997</v>
      </c>
      <c r="AA35" s="62">
        <v>0.99219520000000005</v>
      </c>
      <c r="AB35" s="62">
        <v>1.9557168999999999E-2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3.0970379999999977</v>
      </c>
      <c r="AN35" s="121">
        <f t="shared" si="5"/>
        <v>1.9069429999999983</v>
      </c>
      <c r="AO35" s="121">
        <f t="shared" si="6"/>
        <v>4.4325999999994536E-4</v>
      </c>
      <c r="AP35" s="121">
        <f t="shared" si="7"/>
        <v>6.8009000000002207E-4</v>
      </c>
      <c r="AQ35" s="87">
        <f t="shared" si="8"/>
        <v>-1.2616435000000002E-2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37.744433999999998</v>
      </c>
      <c r="G36" s="187">
        <v>42.114986999999999</v>
      </c>
      <c r="H36" s="187">
        <v>0.99339034999999998</v>
      </c>
      <c r="I36" s="62">
        <v>0.99558453000000002</v>
      </c>
      <c r="J36" s="62">
        <v>1.6017641999999999E-2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42.048692000000003</v>
      </c>
      <c r="Y36" s="187">
        <v>45.126328999999998</v>
      </c>
      <c r="Z36" s="187">
        <v>0.99384686</v>
      </c>
      <c r="AA36" s="62">
        <v>0.99626645000000003</v>
      </c>
      <c r="AB36" s="62">
        <v>8.4233720000000002E-3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4.3042580000000044</v>
      </c>
      <c r="AN36" s="121">
        <f t="shared" si="5"/>
        <v>3.0113419999999991</v>
      </c>
      <c r="AO36" s="121">
        <f t="shared" si="6"/>
        <v>4.5651000000002107E-4</v>
      </c>
      <c r="AP36" s="121">
        <f t="shared" si="7"/>
        <v>6.8192000000000252E-4</v>
      </c>
      <c r="AQ36" s="87">
        <f t="shared" si="8"/>
        <v>-7.5942699999999985E-3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29.237151000000001</v>
      </c>
      <c r="G38" s="96">
        <v>32.987110999999999</v>
      </c>
      <c r="H38" s="96">
        <v>0.96407414999999996</v>
      </c>
      <c r="I38" s="60">
        <v>0.96726049999999997</v>
      </c>
      <c r="J38" s="60">
        <v>6.2927194000000006E-2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29.704287999999998</v>
      </c>
      <c r="Y38" s="96">
        <v>33.856814</v>
      </c>
      <c r="Z38" s="96">
        <v>0.96418590999999998</v>
      </c>
      <c r="AA38" s="60">
        <v>0.96816141</v>
      </c>
      <c r="AB38" s="60">
        <v>5.2745375999999997E-2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0.46713699999999747</v>
      </c>
      <c r="AN38" s="95">
        <f t="shared" si="5"/>
        <v>0.86970300000000123</v>
      </c>
      <c r="AO38" s="95">
        <f t="shared" si="6"/>
        <v>1.1176000000001629E-4</v>
      </c>
      <c r="AP38" s="95">
        <f t="shared" si="7"/>
        <v>9.0091000000003252E-4</v>
      </c>
      <c r="AQ38" s="120">
        <f t="shared" si="8"/>
        <v>-1.0181818000000009E-2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32.058317000000002</v>
      </c>
      <c r="G39" s="187">
        <v>35.829251999999997</v>
      </c>
      <c r="H39" s="187">
        <v>0.97870939999999995</v>
      </c>
      <c r="I39" s="62">
        <v>0.98146847000000004</v>
      </c>
      <c r="J39" s="62">
        <v>4.194034E-2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33.418128000000003</v>
      </c>
      <c r="Y39" s="187">
        <v>36.848841</v>
      </c>
      <c r="Z39" s="187">
        <v>0.97901229999999995</v>
      </c>
      <c r="AA39" s="62">
        <v>0.98212982999999998</v>
      </c>
      <c r="AB39" s="62">
        <v>3.3045919999999999E-2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1.3598110000000005</v>
      </c>
      <c r="AN39" s="121">
        <f t="shared" si="5"/>
        <v>1.0195890000000034</v>
      </c>
      <c r="AO39" s="121">
        <f t="shared" si="6"/>
        <v>3.0289999999999484E-4</v>
      </c>
      <c r="AP39" s="121">
        <f t="shared" si="7"/>
        <v>6.6135999999994421E-4</v>
      </c>
      <c r="AQ39" s="87">
        <f t="shared" si="8"/>
        <v>-8.8944200000000001E-3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35.836948</v>
      </c>
      <c r="G40" s="187">
        <v>39.882646000000001</v>
      </c>
      <c r="H40" s="187">
        <v>0.98880383000000005</v>
      </c>
      <c r="I40" s="62">
        <v>0.99167989999999995</v>
      </c>
      <c r="J40" s="62">
        <v>2.4565312999999998E-2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38.014781999999997</v>
      </c>
      <c r="Y40" s="187">
        <v>41.299140000000001</v>
      </c>
      <c r="Z40" s="187">
        <v>0.98919371</v>
      </c>
      <c r="AA40" s="62">
        <v>0.99231175000000005</v>
      </c>
      <c r="AB40" s="62">
        <v>1.8101982999999999E-2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2.1778339999999972</v>
      </c>
      <c r="AN40" s="121">
        <f t="shared" si="5"/>
        <v>1.4164940000000001</v>
      </c>
      <c r="AO40" s="121">
        <f t="shared" si="6"/>
        <v>3.898799999999536E-4</v>
      </c>
      <c r="AP40" s="121">
        <f t="shared" si="7"/>
        <v>6.3185000000010039E-4</v>
      </c>
      <c r="AQ40" s="87">
        <f t="shared" si="8"/>
        <v>-6.4633299999999998E-3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37.895502</v>
      </c>
      <c r="G41" s="187">
        <v>42.266931</v>
      </c>
      <c r="H41" s="187">
        <v>0.99357636999999999</v>
      </c>
      <c r="I41" s="62">
        <v>0.99568511999999998</v>
      </c>
      <c r="J41" s="62">
        <v>1.6542628E-2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42.148460999999998</v>
      </c>
      <c r="Y41" s="187">
        <v>45.199671000000002</v>
      </c>
      <c r="Z41" s="187">
        <v>0.99399402000000003</v>
      </c>
      <c r="AA41" s="62">
        <v>0.99633426000000003</v>
      </c>
      <c r="AB41" s="62">
        <v>8.1520470000000008E-3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4.252958999999997</v>
      </c>
      <c r="AN41" s="121">
        <f t="shared" si="5"/>
        <v>2.9327400000000026</v>
      </c>
      <c r="AO41" s="121">
        <f t="shared" si="6"/>
        <v>4.1765000000004715E-4</v>
      </c>
      <c r="AP41" s="121">
        <f t="shared" si="7"/>
        <v>6.4914000000004801E-4</v>
      </c>
      <c r="AQ41" s="87">
        <f t="shared" si="8"/>
        <v>-8.3905809999999994E-3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29.428436999999999</v>
      </c>
      <c r="G43" s="96">
        <v>33.157009000000002</v>
      </c>
      <c r="H43" s="96">
        <v>0.96554006000000003</v>
      </c>
      <c r="I43" s="60">
        <v>0.96948361000000005</v>
      </c>
      <c r="J43" s="60">
        <v>6.4763135999999999E-2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30.025869</v>
      </c>
      <c r="Y43" s="96">
        <v>33.748432000000001</v>
      </c>
      <c r="Z43" s="96">
        <v>0.96566145999999997</v>
      </c>
      <c r="AA43" s="60">
        <v>0.97007151000000003</v>
      </c>
      <c r="AB43" s="60">
        <v>5.4510063999999997E-2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0.5974320000000013</v>
      </c>
      <c r="AN43" s="95">
        <f t="shared" si="5"/>
        <v>0.59142299999999892</v>
      </c>
      <c r="AO43" s="95">
        <f t="shared" si="6"/>
        <v>1.2139999999993822E-4</v>
      </c>
      <c r="AP43" s="95">
        <f t="shared" si="7"/>
        <v>5.8789999999997455E-4</v>
      </c>
      <c r="AQ43" s="120">
        <f t="shared" si="8"/>
        <v>-1.0253072000000002E-2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32.132145999999999</v>
      </c>
      <c r="G44" s="187">
        <v>35.953921000000001</v>
      </c>
      <c r="H44" s="187">
        <v>0.97908591</v>
      </c>
      <c r="I44" s="62">
        <v>0.98188224999999996</v>
      </c>
      <c r="J44" s="62">
        <v>4.2794894E-2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33.208509999999997</v>
      </c>
      <c r="Y44" s="187">
        <v>36.566453000000003</v>
      </c>
      <c r="Z44" s="187">
        <v>0.97940673</v>
      </c>
      <c r="AA44" s="62">
        <v>0.98255013999999996</v>
      </c>
      <c r="AB44" s="62">
        <v>3.5526566000000002E-2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1.0763639999999981</v>
      </c>
      <c r="AN44" s="121">
        <f t="shared" si="5"/>
        <v>0.61253200000000163</v>
      </c>
      <c r="AO44" s="121">
        <f t="shared" si="6"/>
        <v>3.2081999999999944E-4</v>
      </c>
      <c r="AP44" s="121">
        <f t="shared" si="7"/>
        <v>6.6789000000000431E-4</v>
      </c>
      <c r="AQ44" s="87">
        <f t="shared" si="8"/>
        <v>-7.2683279999999975E-3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35.533464000000002</v>
      </c>
      <c r="G45" s="187">
        <v>39.813011000000003</v>
      </c>
      <c r="H45" s="187">
        <v>0.98884000999999999</v>
      </c>
      <c r="I45" s="62">
        <v>0.99171907999999998</v>
      </c>
      <c r="J45" s="62">
        <v>2.8404777999999999E-2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37.722670000000001</v>
      </c>
      <c r="Y45" s="187">
        <v>41.187828000000003</v>
      </c>
      <c r="Z45" s="187">
        <v>0.98921190000000003</v>
      </c>
      <c r="AA45" s="62">
        <v>0.99230492000000003</v>
      </c>
      <c r="AB45" s="62">
        <v>1.9663404999999998E-2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2.1892059999999987</v>
      </c>
      <c r="AN45" s="121">
        <f t="shared" si="5"/>
        <v>1.3748170000000002</v>
      </c>
      <c r="AO45" s="121">
        <f t="shared" si="6"/>
        <v>3.7189000000004135E-4</v>
      </c>
      <c r="AP45" s="121">
        <f t="shared" si="7"/>
        <v>5.8584000000005965E-4</v>
      </c>
      <c r="AQ45" s="87">
        <f t="shared" si="8"/>
        <v>-8.7413730000000002E-3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38.412398000000003</v>
      </c>
      <c r="G46" s="187">
        <v>42.788322999999998</v>
      </c>
      <c r="H46" s="187">
        <v>0.99360419</v>
      </c>
      <c r="I46" s="62">
        <v>0.99570537000000003</v>
      </c>
      <c r="J46" s="62">
        <v>1.5463444999999999E-2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42.064867999999997</v>
      </c>
      <c r="Y46" s="187">
        <v>45.224746000000003</v>
      </c>
      <c r="Z46" s="187">
        <v>0.99398335000000004</v>
      </c>
      <c r="AA46" s="62">
        <v>0.99627741000000003</v>
      </c>
      <c r="AB46" s="62">
        <v>8.4377900000000006E-3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3.6524699999999939</v>
      </c>
      <c r="AN46" s="121">
        <f t="shared" si="5"/>
        <v>2.4364230000000049</v>
      </c>
      <c r="AO46" s="121">
        <f t="shared" si="6"/>
        <v>3.7916000000004502E-4</v>
      </c>
      <c r="AP46" s="121">
        <f t="shared" si="7"/>
        <v>5.7203999999999589E-4</v>
      </c>
      <c r="AQ46" s="87">
        <f t="shared" si="8"/>
        <v>-7.0256549999999987E-3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30.137505000000001</v>
      </c>
      <c r="G48" s="96">
        <v>33.610903</v>
      </c>
      <c r="H48" s="96">
        <v>0.96686550000000004</v>
      </c>
      <c r="I48" s="60">
        <v>0.97132850000000004</v>
      </c>
      <c r="J48" s="60">
        <v>6.0252197E-2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30.366783999999999</v>
      </c>
      <c r="Y48" s="96">
        <v>34.204878999999998</v>
      </c>
      <c r="Z48" s="96">
        <v>0.96703552999999998</v>
      </c>
      <c r="AA48" s="60">
        <v>0.97189442999999998</v>
      </c>
      <c r="AB48" s="60">
        <v>5.3086486000000002E-2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0.22927899999999823</v>
      </c>
      <c r="AN48" s="95">
        <f t="shared" si="5"/>
        <v>0.59397599999999784</v>
      </c>
      <c r="AO48" s="95">
        <f t="shared" si="6"/>
        <v>1.7002999999993218E-4</v>
      </c>
      <c r="AP48" s="95">
        <f t="shared" si="7"/>
        <v>5.6592999999993676E-4</v>
      </c>
      <c r="AQ48" s="120">
        <f t="shared" si="8"/>
        <v>-7.1657109999999982E-3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32.791646999999998</v>
      </c>
      <c r="G49" s="187">
        <v>36.372802</v>
      </c>
      <c r="H49" s="187">
        <v>0.97956063999999998</v>
      </c>
      <c r="I49" s="62">
        <v>0.98283774000000002</v>
      </c>
      <c r="J49" s="62">
        <v>3.9171486999999998E-2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33.867615999999998</v>
      </c>
      <c r="Y49" s="187">
        <v>37.180151000000002</v>
      </c>
      <c r="Z49" s="187">
        <v>0.97977230999999998</v>
      </c>
      <c r="AA49" s="62">
        <v>0.98318037999999996</v>
      </c>
      <c r="AB49" s="62">
        <v>3.305483E-2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1.0759690000000006</v>
      </c>
      <c r="AN49" s="121">
        <f t="shared" si="5"/>
        <v>0.80734900000000209</v>
      </c>
      <c r="AO49" s="121">
        <f t="shared" si="6"/>
        <v>2.1166999999999714E-4</v>
      </c>
      <c r="AP49" s="121">
        <f t="shared" si="7"/>
        <v>3.4263999999994965E-4</v>
      </c>
      <c r="AQ49" s="87">
        <f t="shared" si="8"/>
        <v>-6.1166569999999976E-3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36.018940000000001</v>
      </c>
      <c r="G50" s="187">
        <v>40.147523</v>
      </c>
      <c r="H50" s="187">
        <v>0.98863539</v>
      </c>
      <c r="I50" s="62">
        <v>0.99171147000000004</v>
      </c>
      <c r="J50" s="62">
        <v>2.5276901000000001E-2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38.092917999999997</v>
      </c>
      <c r="Y50" s="187">
        <v>41.401642000000002</v>
      </c>
      <c r="Z50" s="187">
        <v>0.98893576000000005</v>
      </c>
      <c r="AA50" s="62">
        <v>0.99233282</v>
      </c>
      <c r="AB50" s="62">
        <v>1.8959440000000001E-2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2.0739779999999968</v>
      </c>
      <c r="AN50" s="121">
        <f t="shared" si="5"/>
        <v>1.2541190000000029</v>
      </c>
      <c r="AO50" s="121">
        <f t="shared" si="6"/>
        <v>3.0037000000004976E-4</v>
      </c>
      <c r="AP50" s="121">
        <f t="shared" si="7"/>
        <v>6.2134999999996499E-4</v>
      </c>
      <c r="AQ50" s="87">
        <f t="shared" si="8"/>
        <v>-6.3174609999999999E-3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38.945126000000002</v>
      </c>
      <c r="G51" s="187">
        <v>43.217309</v>
      </c>
      <c r="H51" s="187">
        <v>0.99348647999999995</v>
      </c>
      <c r="I51" s="62">
        <v>0.99570561999999996</v>
      </c>
      <c r="J51" s="62">
        <v>1.3360359E-2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42.178172000000004</v>
      </c>
      <c r="Y51" s="187">
        <v>45.299760999999997</v>
      </c>
      <c r="Z51" s="187">
        <v>0.99380206999999998</v>
      </c>
      <c r="AA51" s="62">
        <v>0.99627701999999996</v>
      </c>
      <c r="AB51" s="62">
        <v>8.2766479999999993E-3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3.2330460000000016</v>
      </c>
      <c r="AN51" s="121">
        <f t="shared" si="5"/>
        <v>2.0824519999999964</v>
      </c>
      <c r="AO51" s="121">
        <f t="shared" si="6"/>
        <v>3.1559000000003223E-4</v>
      </c>
      <c r="AP51" s="121">
        <f t="shared" si="7"/>
        <v>5.7139999999999969E-4</v>
      </c>
      <c r="AQ51" s="87">
        <f t="shared" si="8"/>
        <v>-5.0837110000000012E-3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30.020175999999999</v>
      </c>
      <c r="G53" s="96">
        <v>33.697609999999997</v>
      </c>
      <c r="H53" s="96">
        <v>0.96705556000000004</v>
      </c>
      <c r="I53" s="60">
        <v>0.97141005999999996</v>
      </c>
      <c r="J53" s="60">
        <v>5.9911598000000003E-2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30.460224</v>
      </c>
      <c r="Y53" s="96">
        <v>34.333677000000002</v>
      </c>
      <c r="Z53" s="96">
        <v>0.96712105000000004</v>
      </c>
      <c r="AA53" s="60">
        <v>0.97194060000000004</v>
      </c>
      <c r="AB53" s="60">
        <v>5.3218313000000003E-2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0.44004800000000088</v>
      </c>
      <c r="AN53" s="95">
        <f t="shared" si="5"/>
        <v>0.63606700000000416</v>
      </c>
      <c r="AO53" s="95">
        <f t="shared" si="6"/>
        <v>6.549000000000138E-5</v>
      </c>
      <c r="AP53" s="95">
        <f t="shared" si="7"/>
        <v>5.3054000000007928E-4</v>
      </c>
      <c r="AQ53" s="120">
        <f t="shared" si="8"/>
        <v>-6.6932850000000002E-3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33.007603000000003</v>
      </c>
      <c r="G54" s="187">
        <v>36.576656999999997</v>
      </c>
      <c r="H54" s="187">
        <v>0.97986498</v>
      </c>
      <c r="I54" s="62">
        <v>0.98316844999999997</v>
      </c>
      <c r="J54" s="62">
        <v>3.7768586999999999E-2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33.867372000000003</v>
      </c>
      <c r="Y54" s="187">
        <v>37.208364000000003</v>
      </c>
      <c r="Z54" s="187">
        <v>0.98004013999999995</v>
      </c>
      <c r="AA54" s="62">
        <v>0.98372146000000005</v>
      </c>
      <c r="AB54" s="62">
        <v>3.3406079999999998E-2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0.85976900000000001</v>
      </c>
      <c r="AN54" s="121">
        <f t="shared" si="5"/>
        <v>0.63170700000000579</v>
      </c>
      <c r="AO54" s="121">
        <f t="shared" si="6"/>
        <v>1.7515999999995202E-4</v>
      </c>
      <c r="AP54" s="121">
        <f t="shared" si="7"/>
        <v>5.5301000000007594E-4</v>
      </c>
      <c r="AQ54" s="87">
        <f t="shared" si="8"/>
        <v>-4.3625070000000016E-3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36.289417</v>
      </c>
      <c r="G55" s="187">
        <v>40.290754999999997</v>
      </c>
      <c r="H55" s="187">
        <v>0.98869026999999998</v>
      </c>
      <c r="I55" s="62">
        <v>0.99185316000000001</v>
      </c>
      <c r="J55" s="62">
        <v>2.3880704999999999E-2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38.085667999999998</v>
      </c>
      <c r="Y55" s="187">
        <v>41.429948000000003</v>
      </c>
      <c r="Z55" s="187">
        <v>0.98902760999999995</v>
      </c>
      <c r="AA55" s="62">
        <v>0.99234579999999994</v>
      </c>
      <c r="AB55" s="62">
        <v>1.9234283000000001E-2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1.796250999999998</v>
      </c>
      <c r="AN55" s="121">
        <f t="shared" si="5"/>
        <v>1.1391930000000059</v>
      </c>
      <c r="AO55" s="121">
        <f t="shared" si="6"/>
        <v>3.3733999999996378E-4</v>
      </c>
      <c r="AP55" s="121">
        <f t="shared" si="7"/>
        <v>4.9263999999993313E-4</v>
      </c>
      <c r="AQ55" s="87">
        <f t="shared" si="8"/>
        <v>-4.6464219999999973E-3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39.290540999999997</v>
      </c>
      <c r="G56" s="187">
        <v>43.424377</v>
      </c>
      <c r="H56" s="187">
        <v>0.99356960000000005</v>
      </c>
      <c r="I56" s="62">
        <v>0.99578646999999998</v>
      </c>
      <c r="J56" s="62">
        <v>1.2187595000000001E-2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42.230874999999997</v>
      </c>
      <c r="Y56" s="187">
        <v>45.370130000000003</v>
      </c>
      <c r="Z56" s="187">
        <v>0.99387585000000001</v>
      </c>
      <c r="AA56" s="62">
        <v>0.99631442999999997</v>
      </c>
      <c r="AB56" s="62">
        <v>8.0842789999999998E-3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2.940334</v>
      </c>
      <c r="AN56" s="121">
        <f t="shared" si="5"/>
        <v>1.9457530000000034</v>
      </c>
      <c r="AO56" s="121">
        <f t="shared" si="6"/>
        <v>3.0624999999995239E-4</v>
      </c>
      <c r="AP56" s="121">
        <f t="shared" si="7"/>
        <v>5.2795999999999399E-4</v>
      </c>
      <c r="AQ56" s="87">
        <f t="shared" si="8"/>
        <v>-4.1033160000000009E-3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30.239045000000001</v>
      </c>
      <c r="G58" s="96">
        <v>34.008665999999998</v>
      </c>
      <c r="H58" s="96">
        <v>0.96739218999999999</v>
      </c>
      <c r="I58" s="60">
        <v>0.97275332000000003</v>
      </c>
      <c r="J58" s="60">
        <v>6.0408823E-2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30.760808999999998</v>
      </c>
      <c r="Y58" s="96">
        <v>34.584175000000002</v>
      </c>
      <c r="Z58" s="96">
        <v>0.96736864</v>
      </c>
      <c r="AA58" s="60">
        <v>0.97305330999999995</v>
      </c>
      <c r="AB58" s="60">
        <v>5.4130003000000003E-2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0.52176399999999745</v>
      </c>
      <c r="AN58" s="95">
        <f t="shared" si="5"/>
        <v>0.57550900000000382</v>
      </c>
      <c r="AO58" s="95">
        <f t="shared" si="6"/>
        <v>-2.3549999999983307E-5</v>
      </c>
      <c r="AP58" s="95">
        <f t="shared" si="7"/>
        <v>2.9998999999991671E-4</v>
      </c>
      <c r="AQ58" s="120">
        <f t="shared" si="8"/>
        <v>-6.2788199999999975E-3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33.092692</v>
      </c>
      <c r="G59" s="187">
        <v>36.816242000000003</v>
      </c>
      <c r="H59" s="187">
        <v>0.97993498999999995</v>
      </c>
      <c r="I59" s="62">
        <v>0.98410677000000002</v>
      </c>
      <c r="J59" s="62">
        <v>3.8156404999999997E-2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34.027307</v>
      </c>
      <c r="Y59" s="187">
        <v>37.412436999999997</v>
      </c>
      <c r="Z59" s="187">
        <v>0.97998280000000004</v>
      </c>
      <c r="AA59" s="62">
        <v>0.98447024000000005</v>
      </c>
      <c r="AB59" s="62">
        <v>3.402529E-2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0.93461500000000086</v>
      </c>
      <c r="AN59" s="121">
        <f t="shared" si="5"/>
        <v>0.59619499999999448</v>
      </c>
      <c r="AO59" s="121">
        <f t="shared" si="6"/>
        <v>4.7810000000092501E-5</v>
      </c>
      <c r="AP59" s="121">
        <f t="shared" si="7"/>
        <v>3.6347000000003238E-4</v>
      </c>
      <c r="AQ59" s="87">
        <f t="shared" si="8"/>
        <v>-4.1311149999999977E-3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36.431790999999997</v>
      </c>
      <c r="G60" s="187">
        <v>40.39996</v>
      </c>
      <c r="H60" s="187">
        <v>0.98885128</v>
      </c>
      <c r="I60" s="62">
        <v>0.99195263</v>
      </c>
      <c r="J60" s="62">
        <v>2.3970762E-2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37.839962</v>
      </c>
      <c r="Y60" s="187">
        <v>41.288428000000003</v>
      </c>
      <c r="Z60" s="187">
        <v>0.98912211000000005</v>
      </c>
      <c r="AA60" s="62">
        <v>0.99238568999999999</v>
      </c>
      <c r="AB60" s="62">
        <v>2.0150147E-2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1.4081710000000029</v>
      </c>
      <c r="AN60" s="121">
        <f t="shared" si="5"/>
        <v>0.88846800000000314</v>
      </c>
      <c r="AO60" s="121">
        <f t="shared" si="6"/>
        <v>2.7083000000005519E-4</v>
      </c>
      <c r="AP60" s="121">
        <f t="shared" si="7"/>
        <v>4.3305999999998512E-4</v>
      </c>
      <c r="AQ60" s="87">
        <f t="shared" si="8"/>
        <v>-3.8206149999999994E-3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39.712986999999998</v>
      </c>
      <c r="G61" s="187">
        <v>43.834802000000003</v>
      </c>
      <c r="H61" s="187">
        <v>0.99365530000000002</v>
      </c>
      <c r="I61" s="62">
        <v>0.99583569000000005</v>
      </c>
      <c r="J61" s="62">
        <v>1.16793625E-2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42.310079999999999</v>
      </c>
      <c r="Y61" s="187">
        <v>45.477753</v>
      </c>
      <c r="Z61" s="187">
        <v>0.99394192000000003</v>
      </c>
      <c r="AA61" s="62">
        <v>0.99636603000000001</v>
      </c>
      <c r="AB61" s="62">
        <v>8.4173830000000005E-3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2.597093000000001</v>
      </c>
      <c r="AN61" s="121">
        <f t="shared" si="5"/>
        <v>1.6429509999999965</v>
      </c>
      <c r="AO61" s="121">
        <f t="shared" si="6"/>
        <v>2.866200000000152E-4</v>
      </c>
      <c r="AP61" s="121">
        <f t="shared" si="7"/>
        <v>5.3033999999996251E-4</v>
      </c>
      <c r="AQ61" s="87">
        <f t="shared" si="8"/>
        <v>-3.2619794999999997E-3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30.823250000000002</v>
      </c>
      <c r="G63" s="96">
        <v>34.763317999999998</v>
      </c>
      <c r="H63" s="96">
        <v>0.96680496000000005</v>
      </c>
      <c r="I63" s="60">
        <v>0.97302054000000004</v>
      </c>
      <c r="J63" s="60">
        <v>5.6764290000000002E-2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30.857768</v>
      </c>
      <c r="Y63" s="96">
        <v>35.046332</v>
      </c>
      <c r="Z63" s="96">
        <v>0.96668679999999996</v>
      </c>
      <c r="AA63" s="60">
        <v>0.97307642000000005</v>
      </c>
      <c r="AB63" s="60">
        <v>5.5460740000000001E-2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3.4517999999998494E-2</v>
      </c>
      <c r="AN63" s="95">
        <f t="shared" si="5"/>
        <v>0.28301400000000143</v>
      </c>
      <c r="AO63" s="95">
        <f t="shared" si="6"/>
        <v>-1.181600000000893E-4</v>
      </c>
      <c r="AP63" s="95">
        <f t="shared" si="7"/>
        <v>5.5880000000008145E-5</v>
      </c>
      <c r="AQ63" s="120">
        <f t="shared" si="8"/>
        <v>-1.3035500000000005E-3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33.965079000000003</v>
      </c>
      <c r="G64" s="187">
        <v>37.616613999999998</v>
      </c>
      <c r="H64" s="187">
        <v>0.97992148000000001</v>
      </c>
      <c r="I64" s="62">
        <v>0.98439876000000004</v>
      </c>
      <c r="J64" s="62">
        <v>3.5408324999999997E-2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34.318027000000001</v>
      </c>
      <c r="Y64" s="187">
        <v>37.827589000000003</v>
      </c>
      <c r="Z64" s="187">
        <v>0.97999183000000001</v>
      </c>
      <c r="AA64" s="62">
        <v>0.98469289000000004</v>
      </c>
      <c r="AB64" s="62">
        <v>3.4581556999999999E-2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0.35294799999999782</v>
      </c>
      <c r="AN64" s="121">
        <f t="shared" si="5"/>
        <v>0.2109750000000048</v>
      </c>
      <c r="AO64" s="121">
        <f t="shared" si="6"/>
        <v>7.0349999999996804E-5</v>
      </c>
      <c r="AP64" s="121">
        <f t="shared" si="7"/>
        <v>2.9413000000000356E-4</v>
      </c>
      <c r="AQ64" s="87">
        <f t="shared" si="8"/>
        <v>-8.2676799999999856E-4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37.118476999999999</v>
      </c>
      <c r="G65" s="187">
        <v>40.865465999999998</v>
      </c>
      <c r="H65" s="187">
        <v>0.98897024</v>
      </c>
      <c r="I65" s="62">
        <v>0.99218240000000002</v>
      </c>
      <c r="J65" s="62">
        <v>2.2712547E-2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38.272821</v>
      </c>
      <c r="Y65" s="187">
        <v>41.556866999999997</v>
      </c>
      <c r="Z65" s="187">
        <v>0.98919259999999998</v>
      </c>
      <c r="AA65" s="62">
        <v>0.99244697000000004</v>
      </c>
      <c r="AB65" s="62">
        <v>2.0160661999999999E-2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1.1543440000000018</v>
      </c>
      <c r="AN65" s="121">
        <f t="shared" si="5"/>
        <v>0.69140099999999904</v>
      </c>
      <c r="AO65" s="121">
        <f t="shared" si="6"/>
        <v>2.2235999999997702E-4</v>
      </c>
      <c r="AP65" s="121">
        <f t="shared" si="7"/>
        <v>2.6457000000001951E-4</v>
      </c>
      <c r="AQ65" s="87">
        <f t="shared" si="8"/>
        <v>-2.5518850000000003E-3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40.501007999999999</v>
      </c>
      <c r="G66" s="187">
        <v>44.345196000000001</v>
      </c>
      <c r="H66" s="187">
        <v>0.99374340999999999</v>
      </c>
      <c r="I66" s="62">
        <v>0.99591792000000001</v>
      </c>
      <c r="J66" s="62">
        <v>1.1342066E-2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42.372729</v>
      </c>
      <c r="Y66" s="187">
        <v>45.539842999999998</v>
      </c>
      <c r="Z66" s="187">
        <v>0.99397692000000004</v>
      </c>
      <c r="AA66" s="62">
        <v>0.99644016000000002</v>
      </c>
      <c r="AB66" s="62">
        <v>8.5676150000000006E-3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1.8717210000000009</v>
      </c>
      <c r="AN66" s="121">
        <f t="shared" si="5"/>
        <v>1.1946469999999962</v>
      </c>
      <c r="AO66" s="121">
        <f t="shared" si="6"/>
        <v>2.3351000000004785E-4</v>
      </c>
      <c r="AP66" s="121">
        <f t="shared" si="7"/>
        <v>5.2224000000000714E-4</v>
      </c>
      <c r="AQ66" s="87">
        <f t="shared" si="8"/>
        <v>-2.774450999999999E-3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29.515498000000001</v>
      </c>
      <c r="G68" s="96">
        <v>32.887830000000001</v>
      </c>
      <c r="H68" s="96">
        <v>0.96477637000000005</v>
      </c>
      <c r="I68" s="60">
        <v>0.97085109999999997</v>
      </c>
      <c r="J68" s="60">
        <v>7.2609320000000005E-2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30.036221000000001</v>
      </c>
      <c r="Y68" s="96">
        <v>33.918871000000003</v>
      </c>
      <c r="Z68" s="96">
        <v>0.96481695999999995</v>
      </c>
      <c r="AA68" s="60">
        <v>0.97154947999999997</v>
      </c>
      <c r="AB68" s="60">
        <v>5.7905159999999997E-2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0.52072300000000027</v>
      </c>
      <c r="AN68" s="95">
        <f t="shared" si="5"/>
        <v>1.0310410000000019</v>
      </c>
      <c r="AO68" s="95">
        <f t="shared" si="6"/>
        <v>4.0589999999895987E-5</v>
      </c>
      <c r="AP68" s="95">
        <f t="shared" si="7"/>
        <v>6.9837999999999845E-4</v>
      </c>
      <c r="AQ68" s="120">
        <f t="shared" si="8"/>
        <v>-1.4704160000000008E-2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32.176788999999999</v>
      </c>
      <c r="G69" s="187">
        <v>35.839378000000004</v>
      </c>
      <c r="H69" s="187">
        <v>0.97911314000000005</v>
      </c>
      <c r="I69" s="62">
        <v>0.98362404000000003</v>
      </c>
      <c r="J69" s="62">
        <v>5.0820379999999998E-2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33.716757999999999</v>
      </c>
      <c r="Y69" s="187">
        <v>37.077413999999997</v>
      </c>
      <c r="Z69" s="187">
        <v>0.97930689999999998</v>
      </c>
      <c r="AA69" s="62">
        <v>0.98425883999999997</v>
      </c>
      <c r="AB69" s="62">
        <v>3.6523037000000001E-2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1.5399689999999993</v>
      </c>
      <c r="AN69" s="121">
        <f t="shared" si="5"/>
        <v>1.2380359999999939</v>
      </c>
      <c r="AO69" s="121">
        <f t="shared" si="6"/>
        <v>1.9375999999993176E-4</v>
      </c>
      <c r="AP69" s="121">
        <f t="shared" si="7"/>
        <v>6.3479999999993542E-4</v>
      </c>
      <c r="AQ69" s="87">
        <f t="shared" si="8"/>
        <v>-1.4297342999999997E-2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34.744104</v>
      </c>
      <c r="G70" s="187">
        <v>39.337843999999997</v>
      </c>
      <c r="H70" s="187">
        <v>0.98907520999999998</v>
      </c>
      <c r="I70" s="62">
        <v>0.99218209000000002</v>
      </c>
      <c r="J70" s="62">
        <v>3.4025556999999998E-2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38.168294000000003</v>
      </c>
      <c r="Y70" s="187">
        <v>41.485123000000002</v>
      </c>
      <c r="Z70" s="187">
        <v>0.98947845000000001</v>
      </c>
      <c r="AA70" s="62">
        <v>0.9928979</v>
      </c>
      <c r="AB70" s="62">
        <v>1.9509543000000001E-2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3.424190000000003</v>
      </c>
      <c r="AN70" s="121">
        <f t="shared" si="5"/>
        <v>2.1472790000000046</v>
      </c>
      <c r="AO70" s="121">
        <f t="shared" si="6"/>
        <v>4.0324000000002691E-4</v>
      </c>
      <c r="AP70" s="121">
        <f t="shared" si="7"/>
        <v>7.158099999999834E-4</v>
      </c>
      <c r="AQ70" s="87">
        <f t="shared" si="8"/>
        <v>-1.4516013999999997E-2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37.913330999999999</v>
      </c>
      <c r="G71" s="187">
        <v>42.410904000000002</v>
      </c>
      <c r="H71" s="187">
        <v>0.99367885</v>
      </c>
      <c r="I71" s="62">
        <v>0.99585741999999999</v>
      </c>
      <c r="J71" s="62">
        <v>1.7221808000000002E-2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42.505842999999999</v>
      </c>
      <c r="Y71" s="187">
        <v>45.562702999999999</v>
      </c>
      <c r="Z71" s="187">
        <v>0.99409815000000001</v>
      </c>
      <c r="AA71" s="62">
        <v>0.99655090000000002</v>
      </c>
      <c r="AB71" s="62">
        <v>8.2707860000000005E-3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4.5925119999999993</v>
      </c>
      <c r="AN71" s="121">
        <f t="shared" si="5"/>
        <v>3.1517989999999969</v>
      </c>
      <c r="AO71" s="121">
        <f t="shared" si="6"/>
        <v>4.1930000000001133E-4</v>
      </c>
      <c r="AP71" s="121">
        <f t="shared" si="7"/>
        <v>6.9348000000002408E-4</v>
      </c>
      <c r="AQ71" s="87">
        <f t="shared" si="8"/>
        <v>-8.9510220000000012E-3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30.170214000000001</v>
      </c>
      <c r="G73" s="96">
        <v>33.567247999999999</v>
      </c>
      <c r="H73" s="96">
        <v>0.96730643999999999</v>
      </c>
      <c r="I73" s="60">
        <v>0.97256058000000001</v>
      </c>
      <c r="J73" s="60">
        <v>6.3047339999999993E-2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29.806445</v>
      </c>
      <c r="Y73" s="96">
        <v>34.13449</v>
      </c>
      <c r="Z73" s="96">
        <v>0.96729699999999996</v>
      </c>
      <c r="AA73" s="60">
        <v>0.97302394999999997</v>
      </c>
      <c r="AB73" s="60">
        <v>5.5117770000000003E-2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-0.36376900000000134</v>
      </c>
      <c r="AN73" s="95">
        <f t="shared" si="5"/>
        <v>0.56724200000000025</v>
      </c>
      <c r="AO73" s="95">
        <f t="shared" si="6"/>
        <v>-9.4400000000272044E-6</v>
      </c>
      <c r="AP73" s="95">
        <f t="shared" si="7"/>
        <v>4.6336999999996298E-4</v>
      </c>
      <c r="AQ73" s="120">
        <f t="shared" si="8"/>
        <v>-7.92956999999999E-3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33.140363999999998</v>
      </c>
      <c r="G74" s="187">
        <v>36.39725</v>
      </c>
      <c r="H74" s="187">
        <v>0.98007188000000001</v>
      </c>
      <c r="I74" s="62">
        <v>0.98443000999999997</v>
      </c>
      <c r="J74" s="62">
        <v>4.2909450000000002E-2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33.403247999999998</v>
      </c>
      <c r="Y74" s="187">
        <v>37.053713999999999</v>
      </c>
      <c r="Z74" s="187">
        <v>0.98025384000000004</v>
      </c>
      <c r="AA74" s="62">
        <v>0.98498094999999997</v>
      </c>
      <c r="AB74" s="62">
        <v>3.4642864000000002E-2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0.26288399999999967</v>
      </c>
      <c r="AN74" s="121">
        <f t="shared" si="5"/>
        <v>0.65646399999999971</v>
      </c>
      <c r="AO74" s="121">
        <f t="shared" si="6"/>
        <v>1.8196000000003654E-4</v>
      </c>
      <c r="AP74" s="121">
        <f t="shared" si="7"/>
        <v>5.5093999999999976E-4</v>
      </c>
      <c r="AQ74" s="87">
        <f t="shared" si="8"/>
        <v>-8.2665859999999994E-3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36.588472000000003</v>
      </c>
      <c r="G75" s="187">
        <v>40.606420999999997</v>
      </c>
      <c r="H75" s="187">
        <v>0.98933707000000004</v>
      </c>
      <c r="I75" s="62">
        <v>0.99245422000000005</v>
      </c>
      <c r="J75" s="62">
        <v>2.5293414E-2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38.461399</v>
      </c>
      <c r="Y75" s="187">
        <v>41.770817000000001</v>
      </c>
      <c r="Z75" s="187">
        <v>0.98971746999999999</v>
      </c>
      <c r="AA75" s="62">
        <v>0.99296501000000004</v>
      </c>
      <c r="AB75" s="62">
        <v>1.8251427000000001E-2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1.8729269999999971</v>
      </c>
      <c r="AN75" s="121">
        <f t="shared" si="5"/>
        <v>1.1643960000000035</v>
      </c>
      <c r="AO75" s="121">
        <f t="shared" si="6"/>
        <v>3.8039999999994745E-4</v>
      </c>
      <c r="AP75" s="121">
        <f t="shared" si="7"/>
        <v>5.107899999999832E-4</v>
      </c>
      <c r="AQ75" s="87">
        <f t="shared" si="8"/>
        <v>-7.0419869999999996E-3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38.130451000000001</v>
      </c>
      <c r="G76" s="187">
        <v>42.811056999999998</v>
      </c>
      <c r="H76" s="187">
        <v>0.99378082000000001</v>
      </c>
      <c r="I76" s="62">
        <v>0.99583144000000001</v>
      </c>
      <c r="J76" s="62">
        <v>1.9029014E-2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42.621259000000002</v>
      </c>
      <c r="Y76" s="187">
        <v>45.619397999999997</v>
      </c>
      <c r="Z76" s="187">
        <v>0.99418510000000004</v>
      </c>
      <c r="AA76" s="62">
        <v>0.99653002999999996</v>
      </c>
      <c r="AB76" s="62">
        <v>8.3884019999999997E-3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4.4908080000000012</v>
      </c>
      <c r="AN76" s="121">
        <f t="shared" si="5"/>
        <v>2.8083409999999986</v>
      </c>
      <c r="AO76" s="121">
        <f t="shared" si="6"/>
        <v>4.0428000000003461E-4</v>
      </c>
      <c r="AP76" s="121">
        <f t="shared" si="7"/>
        <v>6.9858999999994342E-4</v>
      </c>
      <c r="AQ76" s="87">
        <f t="shared" si="8"/>
        <v>-1.0640612000000001E-2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29.949766</v>
      </c>
      <c r="G78" s="96">
        <v>33.446973999999997</v>
      </c>
      <c r="H78" s="96">
        <v>0.96856916000000004</v>
      </c>
      <c r="I78" s="60">
        <v>0.97361662000000004</v>
      </c>
      <c r="J78" s="60">
        <v>6.6916169999999997E-2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30.488758000000001</v>
      </c>
      <c r="Y78" s="96">
        <v>34.086526999999997</v>
      </c>
      <c r="Z78" s="96">
        <v>0.96869720000000004</v>
      </c>
      <c r="AA78" s="60">
        <v>0.97424334000000001</v>
      </c>
      <c r="AB78" s="60">
        <v>5.5228149999999997E-2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0.53899200000000036</v>
      </c>
      <c r="AN78" s="95">
        <f t="shared" si="5"/>
        <v>0.63955299999999937</v>
      </c>
      <c r="AO78" s="95">
        <f t="shared" si="6"/>
        <v>1.2803999999999593E-4</v>
      </c>
      <c r="AP78" s="95">
        <f t="shared" si="7"/>
        <v>6.2671999999996952E-4</v>
      </c>
      <c r="AQ78" s="120">
        <f t="shared" si="8"/>
        <v>-1.168802E-2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32.449064999999997</v>
      </c>
      <c r="G79" s="187">
        <v>36.213355999999997</v>
      </c>
      <c r="H79" s="187">
        <v>0.98053288999999999</v>
      </c>
      <c r="I79" s="62">
        <v>0.98454984000000001</v>
      </c>
      <c r="J79" s="62">
        <v>4.7567251999999997E-2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33.707279</v>
      </c>
      <c r="Y79" s="187">
        <v>36.993957000000002</v>
      </c>
      <c r="Z79" s="187">
        <v>0.98064251999999996</v>
      </c>
      <c r="AA79" s="62">
        <v>0.98502935999999996</v>
      </c>
      <c r="AB79" s="62">
        <v>3.5966999999999999E-2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1.2582140000000024</v>
      </c>
      <c r="AN79" s="121">
        <f t="shared" si="5"/>
        <v>0.78060100000000432</v>
      </c>
      <c r="AO79" s="121">
        <f t="shared" si="6"/>
        <v>1.0962999999997169E-4</v>
      </c>
      <c r="AP79" s="121">
        <f t="shared" si="7"/>
        <v>4.7951999999995554E-4</v>
      </c>
      <c r="AQ79" s="87">
        <f t="shared" si="8"/>
        <v>-1.1600251999999998E-2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35.458460000000002</v>
      </c>
      <c r="G80" s="187">
        <v>39.952024000000002</v>
      </c>
      <c r="H80" s="187">
        <v>0.98937655000000002</v>
      </c>
      <c r="I80" s="62">
        <v>0.99247185999999998</v>
      </c>
      <c r="J80" s="62">
        <v>3.1973152999999997E-2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37.954721999999997</v>
      </c>
      <c r="Y80" s="187">
        <v>41.402887999999997</v>
      </c>
      <c r="Z80" s="187">
        <v>0.98971885999999998</v>
      </c>
      <c r="AA80" s="62">
        <v>0.99299716000000005</v>
      </c>
      <c r="AB80" s="62">
        <v>2.0200042000000001E-2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2.4962619999999944</v>
      </c>
      <c r="AN80" s="121">
        <f t="shared" si="5"/>
        <v>1.4508639999999957</v>
      </c>
      <c r="AO80" s="121">
        <f t="shared" si="6"/>
        <v>3.4230999999995682E-4</v>
      </c>
      <c r="AP80" s="121">
        <f t="shared" si="7"/>
        <v>5.2530000000006183E-4</v>
      </c>
      <c r="AQ80" s="87">
        <f t="shared" si="8"/>
        <v>-1.1773110999999996E-2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38.573754000000001</v>
      </c>
      <c r="G81" s="187">
        <v>42.995071000000003</v>
      </c>
      <c r="H81" s="187">
        <v>0.99381147999999997</v>
      </c>
      <c r="I81" s="62">
        <v>0.99601264</v>
      </c>
      <c r="J81" s="62">
        <v>1.5934899999999998E-2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42.558714999999999</v>
      </c>
      <c r="Y81" s="187">
        <v>45.698782999999999</v>
      </c>
      <c r="Z81" s="187">
        <v>0.99418717999999995</v>
      </c>
      <c r="AA81" s="62">
        <v>0.99659321000000001</v>
      </c>
      <c r="AB81" s="62">
        <v>8.0941780000000005E-3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3.9849609999999984</v>
      </c>
      <c r="AN81" s="121">
        <f t="shared" si="5"/>
        <v>2.7037119999999959</v>
      </c>
      <c r="AO81" s="121">
        <f t="shared" si="6"/>
        <v>3.7569999999997883E-4</v>
      </c>
      <c r="AP81" s="121">
        <f t="shared" si="7"/>
        <v>5.8057000000000247E-4</v>
      </c>
      <c r="AQ81" s="87">
        <f t="shared" si="8"/>
        <v>-7.8407219999999979E-3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30.543510999999999</v>
      </c>
      <c r="G83" s="96">
        <v>33.863517000000002</v>
      </c>
      <c r="H83" s="96">
        <v>0.96941533999999996</v>
      </c>
      <c r="I83" s="60">
        <v>0.97482860000000005</v>
      </c>
      <c r="J83" s="60">
        <v>6.2966110000000006E-2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30.875318</v>
      </c>
      <c r="Y83" s="96">
        <v>34.504393999999998</v>
      </c>
      <c r="Z83" s="96">
        <v>0.96955647</v>
      </c>
      <c r="AA83" s="60">
        <v>0.97524672999999995</v>
      </c>
      <c r="AB83" s="60">
        <v>5.3813600000000003E-2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0.3318070000000013</v>
      </c>
      <c r="AN83" s="95">
        <f t="shared" si="5"/>
        <v>0.64087699999999614</v>
      </c>
      <c r="AO83" s="95">
        <f t="shared" si="6"/>
        <v>1.4113000000004483E-4</v>
      </c>
      <c r="AP83" s="95">
        <f t="shared" si="7"/>
        <v>4.1812999999990552E-4</v>
      </c>
      <c r="AQ83" s="120">
        <f t="shared" si="8"/>
        <v>-9.1525100000000026E-3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33.044044999999997</v>
      </c>
      <c r="G84" s="187">
        <v>36.703493999999999</v>
      </c>
      <c r="H84" s="187">
        <v>0.98086423</v>
      </c>
      <c r="I84" s="62">
        <v>0.98503017000000004</v>
      </c>
      <c r="J84" s="62">
        <v>4.3007493000000001E-2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34.287413000000001</v>
      </c>
      <c r="Y84" s="187">
        <v>37.608946000000003</v>
      </c>
      <c r="Z84" s="187">
        <v>0.98086549000000001</v>
      </c>
      <c r="AA84" s="62">
        <v>0.98538086999999996</v>
      </c>
      <c r="AB84" s="62">
        <v>3.4057084000000001E-2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1.2433680000000038</v>
      </c>
      <c r="AN84" s="121">
        <f t="shared" si="5"/>
        <v>0.90545200000000392</v>
      </c>
      <c r="AO84" s="121">
        <f t="shared" si="6"/>
        <v>1.2600000000029254E-6</v>
      </c>
      <c r="AP84" s="121">
        <f t="shared" si="7"/>
        <v>3.5069999999992607E-4</v>
      </c>
      <c r="AQ84" s="87">
        <f t="shared" si="8"/>
        <v>-8.9504089999999994E-3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36.009334000000003</v>
      </c>
      <c r="G85" s="187">
        <v>40.256217999999997</v>
      </c>
      <c r="H85" s="187">
        <v>0.98916601000000004</v>
      </c>
      <c r="I85" s="62">
        <v>0.99250022000000004</v>
      </c>
      <c r="J85" s="62">
        <v>2.857877E-2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38.359355999999998</v>
      </c>
      <c r="Y85" s="187">
        <v>41.639006000000002</v>
      </c>
      <c r="Z85" s="187">
        <v>0.98943526999999998</v>
      </c>
      <c r="AA85" s="62">
        <v>0.99295705999999995</v>
      </c>
      <c r="AB85" s="62">
        <v>1.9594934000000001E-2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2.3500219999999956</v>
      </c>
      <c r="AN85" s="121">
        <f t="shared" si="5"/>
        <v>1.382788000000005</v>
      </c>
      <c r="AO85" s="121">
        <f t="shared" si="6"/>
        <v>2.6925999999993788E-4</v>
      </c>
      <c r="AP85" s="121">
        <f t="shared" si="7"/>
        <v>4.5683999999990288E-4</v>
      </c>
      <c r="AQ85" s="87">
        <f t="shared" si="8"/>
        <v>-8.9838359999999985E-3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39.095536000000003</v>
      </c>
      <c r="G86" s="187">
        <v>43.378740000000001</v>
      </c>
      <c r="H86" s="187">
        <v>0.99364775000000005</v>
      </c>
      <c r="I86" s="62">
        <v>0.99595288000000004</v>
      </c>
      <c r="J86" s="62">
        <v>1.4743825E-2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42.539482</v>
      </c>
      <c r="Y86" s="187">
        <v>45.58802</v>
      </c>
      <c r="Z86" s="187">
        <v>0.99397853999999997</v>
      </c>
      <c r="AA86" s="62">
        <v>0.99655501000000002</v>
      </c>
      <c r="AB86" s="62">
        <v>8.6636860000000003E-3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3.4439459999999968</v>
      </c>
      <c r="AN86" s="121">
        <f t="shared" si="5"/>
        <v>2.2092799999999997</v>
      </c>
      <c r="AO86" s="121">
        <f t="shared" si="6"/>
        <v>3.3078999999991421E-4</v>
      </c>
      <c r="AP86" s="121">
        <f t="shared" si="7"/>
        <v>6.0212999999997852E-4</v>
      </c>
      <c r="AQ86" s="87">
        <f t="shared" si="8"/>
        <v>-6.080139E-3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31.000150999999999</v>
      </c>
      <c r="G88" s="96">
        <v>34.517943000000002</v>
      </c>
      <c r="H88" s="96">
        <v>0.97096484000000005</v>
      </c>
      <c r="I88" s="60">
        <v>0.97547149</v>
      </c>
      <c r="J88" s="60">
        <v>5.6490652000000002E-2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31.286179000000001</v>
      </c>
      <c r="Y88" s="96">
        <v>35.018853999999997</v>
      </c>
      <c r="Z88" s="96">
        <v>0.97105830999999998</v>
      </c>
      <c r="AA88" s="60">
        <v>0.97587139000000001</v>
      </c>
      <c r="AB88" s="60">
        <v>5.1124490000000002E-2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0.28602800000000173</v>
      </c>
      <c r="AN88" s="95">
        <f t="shared" si="5"/>
        <v>0.500910999999995</v>
      </c>
      <c r="AO88" s="95">
        <f t="shared" si="6"/>
        <v>9.3469999999928888E-5</v>
      </c>
      <c r="AP88" s="95">
        <f t="shared" si="7"/>
        <v>3.9990000000000858E-4</v>
      </c>
      <c r="AQ88" s="120">
        <f t="shared" si="8"/>
        <v>-5.3661620000000007E-3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33.905714000000003</v>
      </c>
      <c r="G89" s="187">
        <v>37.265256000000001</v>
      </c>
      <c r="H89" s="187">
        <v>0.98180732999999998</v>
      </c>
      <c r="I89" s="62">
        <v>0.98599782000000002</v>
      </c>
      <c r="J89" s="62">
        <v>3.8198948000000003E-2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34.546849999999999</v>
      </c>
      <c r="Y89" s="187">
        <v>37.783914000000003</v>
      </c>
      <c r="Z89" s="187">
        <v>0.98177493999999998</v>
      </c>
      <c r="AA89" s="62">
        <v>0.98620867000000001</v>
      </c>
      <c r="AB89" s="62">
        <v>3.2610386999999998E-2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0.64113599999999593</v>
      </c>
      <c r="AN89" s="121">
        <f t="shared" si="5"/>
        <v>0.51865800000000206</v>
      </c>
      <c r="AO89" s="121">
        <f t="shared" si="6"/>
        <v>-3.2389999999993258E-5</v>
      </c>
      <c r="AP89" s="121">
        <f t="shared" si="7"/>
        <v>2.1084999999998466E-4</v>
      </c>
      <c r="AQ89" s="87">
        <f t="shared" si="8"/>
        <v>-5.5885610000000058E-3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37.201447000000002</v>
      </c>
      <c r="G90" s="187">
        <v>41.074635999999998</v>
      </c>
      <c r="H90" s="187">
        <v>0.98971695000000004</v>
      </c>
      <c r="I90" s="62">
        <v>0.99291529999999995</v>
      </c>
      <c r="J90" s="62">
        <v>2.3922046999999998E-2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38.841085999999997</v>
      </c>
      <c r="Y90" s="187">
        <v>42.012976000000002</v>
      </c>
      <c r="Z90" s="187">
        <v>0.98995244999999998</v>
      </c>
      <c r="AA90" s="62">
        <v>0.99324913999999997</v>
      </c>
      <c r="AB90" s="62">
        <v>1.8773567000000001E-2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1.6396389999999954</v>
      </c>
      <c r="AN90" s="121">
        <f t="shared" si="5"/>
        <v>0.93834000000000373</v>
      </c>
      <c r="AO90" s="121">
        <f t="shared" si="6"/>
        <v>2.3549999999994409E-4</v>
      </c>
      <c r="AP90" s="121">
        <f t="shared" si="7"/>
        <v>3.3384000000002967E-4</v>
      </c>
      <c r="AQ90" s="87">
        <f t="shared" si="8"/>
        <v>-5.1484799999999969E-3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40.297547000000002</v>
      </c>
      <c r="G91" s="187">
        <v>44.377792999999997</v>
      </c>
      <c r="H91" s="187">
        <v>0.99401476</v>
      </c>
      <c r="I91" s="62">
        <v>0.99607272000000002</v>
      </c>
      <c r="J91" s="62">
        <v>1.2206556E-2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43.117916000000001</v>
      </c>
      <c r="Y91" s="187">
        <v>46.123443999999999</v>
      </c>
      <c r="Z91" s="187">
        <v>0.99431804999999995</v>
      </c>
      <c r="AA91" s="62">
        <v>0.99674187999999997</v>
      </c>
      <c r="AB91" s="62">
        <v>8.1327480000000004E-3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2.8203689999999995</v>
      </c>
      <c r="AN91" s="121">
        <f t="shared" si="5"/>
        <v>1.7456510000000023</v>
      </c>
      <c r="AO91" s="121">
        <f t="shared" si="6"/>
        <v>3.0328999999995609E-4</v>
      </c>
      <c r="AP91" s="121">
        <f t="shared" si="7"/>
        <v>6.6915999999994646E-4</v>
      </c>
      <c r="AQ91" s="87">
        <f t="shared" si="8"/>
        <v>-4.0738079999999999E-3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31.132238000000001</v>
      </c>
      <c r="G93" s="96">
        <v>34.799627999999998</v>
      </c>
      <c r="H93" s="96">
        <v>0.97123762000000002</v>
      </c>
      <c r="I93" s="60">
        <v>0.97542322000000004</v>
      </c>
      <c r="J93" s="60">
        <v>5.5769183E-2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31.483160999999999</v>
      </c>
      <c r="Y93" s="96">
        <v>35.217325000000002</v>
      </c>
      <c r="Z93" s="96">
        <v>0.97124162000000003</v>
      </c>
      <c r="AA93" s="60">
        <v>0.97567736999999999</v>
      </c>
      <c r="AB93" s="60">
        <v>5.1327816999999998E-2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0.3509229999999981</v>
      </c>
      <c r="AN93" s="95">
        <f t="shared" si="5"/>
        <v>0.41769700000000398</v>
      </c>
      <c r="AO93" s="95">
        <f t="shared" si="6"/>
        <v>4.0000000000040004E-6</v>
      </c>
      <c r="AP93" s="95">
        <f t="shared" si="7"/>
        <v>2.5414999999995302E-4</v>
      </c>
      <c r="AQ93" s="120">
        <f t="shared" si="8"/>
        <v>-4.4413660000000021E-3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33.892302000000001</v>
      </c>
      <c r="G94" s="187">
        <v>37.580804999999998</v>
      </c>
      <c r="H94" s="187">
        <v>0.98206716000000005</v>
      </c>
      <c r="I94" s="62">
        <v>0.9860643</v>
      </c>
      <c r="J94" s="62">
        <v>3.6885187E-2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34.601315</v>
      </c>
      <c r="Y94" s="187">
        <v>37.957923000000001</v>
      </c>
      <c r="Z94" s="187">
        <v>0.98200496999999998</v>
      </c>
      <c r="AA94" s="62">
        <v>0.98636027999999998</v>
      </c>
      <c r="AB94" s="62">
        <v>3.3428010000000001E-2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0.70901299999999878</v>
      </c>
      <c r="AN94" s="121">
        <f t="shared" si="5"/>
        <v>0.37711800000000295</v>
      </c>
      <c r="AO94" s="121">
        <f t="shared" si="6"/>
        <v>-6.219000000007302E-5</v>
      </c>
      <c r="AP94" s="121">
        <f t="shared" si="7"/>
        <v>2.9597999999997349E-4</v>
      </c>
      <c r="AQ94" s="87">
        <f t="shared" si="8"/>
        <v>-3.4571769999999988E-3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37.326515000000001</v>
      </c>
      <c r="G95" s="187">
        <v>41.088943999999998</v>
      </c>
      <c r="H95" s="187">
        <v>0.98997957000000003</v>
      </c>
      <c r="I95" s="62">
        <v>0.99296832000000002</v>
      </c>
      <c r="J95" s="62">
        <v>2.2665009999999999E-2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38.500000999999997</v>
      </c>
      <c r="Y95" s="187">
        <v>41.815119000000003</v>
      </c>
      <c r="Z95" s="187">
        <v>0.99016188999999999</v>
      </c>
      <c r="AA95" s="62">
        <v>0.99335638999999998</v>
      </c>
      <c r="AB95" s="62">
        <v>1.9289200999999999E-2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1.1734859999999969</v>
      </c>
      <c r="AN95" s="121">
        <f t="shared" si="5"/>
        <v>0.7261750000000049</v>
      </c>
      <c r="AO95" s="121">
        <f t="shared" si="6"/>
        <v>1.8231999999995807E-4</v>
      </c>
      <c r="AP95" s="121">
        <f t="shared" si="7"/>
        <v>3.8806999999996261E-4</v>
      </c>
      <c r="AQ95" s="87">
        <f t="shared" si="8"/>
        <v>-3.3758090000000004E-3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40.638339999999999</v>
      </c>
      <c r="G96" s="187">
        <v>44.626728999999997</v>
      </c>
      <c r="H96" s="187">
        <v>0.99422091999999995</v>
      </c>
      <c r="I96" s="62">
        <v>0.99628813999999999</v>
      </c>
      <c r="J96" s="62">
        <v>1.1630049E-2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43.220937999999997</v>
      </c>
      <c r="Y96" s="187">
        <v>46.228904</v>
      </c>
      <c r="Z96" s="187">
        <v>0.99447540000000001</v>
      </c>
      <c r="AA96" s="62">
        <v>0.99683752000000003</v>
      </c>
      <c r="AB96" s="62">
        <v>8.1445379999999998E-3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2.5825979999999973</v>
      </c>
      <c r="AN96" s="121">
        <f t="shared" si="5"/>
        <v>1.6021750000000026</v>
      </c>
      <c r="AO96" s="121">
        <f t="shared" si="6"/>
        <v>2.5448000000005688E-4</v>
      </c>
      <c r="AP96" s="121">
        <f t="shared" si="7"/>
        <v>5.4938000000004372E-4</v>
      </c>
      <c r="AQ96" s="87">
        <f t="shared" si="8"/>
        <v>-3.4855110000000002E-3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31.453870999999999</v>
      </c>
      <c r="G98" s="96">
        <v>35.285580000000003</v>
      </c>
      <c r="H98" s="96">
        <v>0.96954346999999996</v>
      </c>
      <c r="I98" s="60">
        <v>0.97455747000000004</v>
      </c>
      <c r="J98" s="60">
        <v>5.3604263999999999E-2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31.432772</v>
      </c>
      <c r="Y98" s="96">
        <v>35.477474999999998</v>
      </c>
      <c r="Z98" s="96">
        <v>0.96946361000000003</v>
      </c>
      <c r="AA98" s="60">
        <v>0.97455678000000001</v>
      </c>
      <c r="AB98" s="60">
        <v>5.2541024999999998E-2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-2.1098999999999535E-2</v>
      </c>
      <c r="AN98" s="95">
        <f t="shared" si="15"/>
        <v>0.19189499999999526</v>
      </c>
      <c r="AO98" s="95">
        <f t="shared" si="16"/>
        <v>-7.9859999999931652E-5</v>
      </c>
      <c r="AP98" s="95">
        <f t="shared" si="17"/>
        <v>-6.9000000002539252E-7</v>
      </c>
      <c r="AQ98" s="120">
        <f t="shared" si="18"/>
        <v>-1.0632390000000005E-3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34.285693999999999</v>
      </c>
      <c r="G99" s="187">
        <v>37.973787000000002</v>
      </c>
      <c r="H99" s="187">
        <v>0.98144807999999994</v>
      </c>
      <c r="I99" s="62">
        <v>0.98560504999999998</v>
      </c>
      <c r="J99" s="62">
        <v>3.3766795000000002E-2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34.807139999999997</v>
      </c>
      <c r="Y99" s="187">
        <v>38.106014000000002</v>
      </c>
      <c r="Z99" s="187">
        <v>0.98136100000000004</v>
      </c>
      <c r="AA99" s="62">
        <v>0.98580031999999995</v>
      </c>
      <c r="AB99" s="62">
        <v>3.3776170000000001E-2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0.52144599999999741</v>
      </c>
      <c r="AN99" s="121">
        <f t="shared" si="15"/>
        <v>0.13222700000000032</v>
      </c>
      <c r="AO99" s="121">
        <f t="shared" si="16"/>
        <v>-8.7079999999906121E-5</v>
      </c>
      <c r="AP99" s="121">
        <f t="shared" si="17"/>
        <v>1.9526999999996963E-4</v>
      </c>
      <c r="AQ99" s="87">
        <f t="shared" si="18"/>
        <v>9.3749999999989675E-6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37.542887999999998</v>
      </c>
      <c r="G100" s="187">
        <v>41.113368999999999</v>
      </c>
      <c r="H100" s="187">
        <v>0.98997122999999998</v>
      </c>
      <c r="I100" s="62">
        <v>0.99292798999999998</v>
      </c>
      <c r="J100" s="62">
        <v>2.0964013E-2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38.608159000000001</v>
      </c>
      <c r="Y100" s="187">
        <v>41.68403</v>
      </c>
      <c r="Z100" s="187">
        <v>0.99010894000000005</v>
      </c>
      <c r="AA100" s="62">
        <v>0.99312164999999997</v>
      </c>
      <c r="AB100" s="62">
        <v>1.9509727000000001E-2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1.0652710000000027</v>
      </c>
      <c r="AN100" s="121">
        <f t="shared" si="15"/>
        <v>0.5706610000000012</v>
      </c>
      <c r="AO100" s="121">
        <f t="shared" si="16"/>
        <v>1.3771000000006861E-4</v>
      </c>
      <c r="AP100" s="121">
        <f t="shared" si="17"/>
        <v>1.936599999999844E-4</v>
      </c>
      <c r="AQ100" s="87">
        <f t="shared" si="18"/>
        <v>-1.4542859999999991E-3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41.101652000000001</v>
      </c>
      <c r="G101" s="187">
        <v>44.892772999999998</v>
      </c>
      <c r="H101" s="187">
        <v>0.99425686000000002</v>
      </c>
      <c r="I101" s="62">
        <v>0.99626166000000005</v>
      </c>
      <c r="J101" s="62">
        <v>1.0668828999999999E-2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43.162374</v>
      </c>
      <c r="Y101" s="187">
        <v>46.199796999999997</v>
      </c>
      <c r="Z101" s="187">
        <v>0.99447463999999997</v>
      </c>
      <c r="AA101" s="62">
        <v>0.99679686999999995</v>
      </c>
      <c r="AB101" s="62">
        <v>8.2391270000000006E-3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2.0607219999999984</v>
      </c>
      <c r="AN101" s="121">
        <f t="shared" si="15"/>
        <v>1.3070239999999984</v>
      </c>
      <c r="AO101" s="121">
        <f t="shared" si="16"/>
        <v>2.1777999999994524E-4</v>
      </c>
      <c r="AP101" s="121">
        <f t="shared" si="17"/>
        <v>5.3520999999989716E-4</v>
      </c>
      <c r="AQ101" s="87">
        <f t="shared" si="18"/>
        <v>-2.4297019999999989E-3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31.177757</v>
      </c>
      <c r="G103" s="96">
        <v>34.693210999999998</v>
      </c>
      <c r="H103" s="96">
        <v>0.97079641000000005</v>
      </c>
      <c r="I103" s="60">
        <v>0.97821941000000001</v>
      </c>
      <c r="J103" s="60">
        <v>7.1743680000000004E-2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31.776717999999999</v>
      </c>
      <c r="Y103" s="96">
        <v>35.975794999999998</v>
      </c>
      <c r="Z103" s="96">
        <v>0.97089574999999995</v>
      </c>
      <c r="AA103" s="60">
        <v>0.97852665000000005</v>
      </c>
      <c r="AB103" s="60">
        <v>5.9762605000000003E-2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0.59896099999999919</v>
      </c>
      <c r="AN103" s="95">
        <f t="shared" si="15"/>
        <v>1.2825839999999999</v>
      </c>
      <c r="AO103" s="95">
        <f t="shared" si="16"/>
        <v>9.9339999999892292E-5</v>
      </c>
      <c r="AP103" s="95">
        <f t="shared" si="17"/>
        <v>3.0724000000004192E-4</v>
      </c>
      <c r="AQ103" s="120">
        <f t="shared" si="18"/>
        <v>-1.1981075000000001E-2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33.393089000000003</v>
      </c>
      <c r="G104" s="187">
        <v>36.943019999999997</v>
      </c>
      <c r="H104" s="187">
        <v>0.98159258000000005</v>
      </c>
      <c r="I104" s="62">
        <v>0.98663557000000002</v>
      </c>
      <c r="J104" s="62">
        <v>5.0956525000000003E-2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34.810848</v>
      </c>
      <c r="Y104" s="187">
        <v>38.397728999999998</v>
      </c>
      <c r="Z104" s="187">
        <v>0.98173542000000003</v>
      </c>
      <c r="AA104" s="62">
        <v>0.98706795000000003</v>
      </c>
      <c r="AB104" s="62">
        <v>3.8332492000000003E-2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1.4177589999999967</v>
      </c>
      <c r="AN104" s="121">
        <f t="shared" si="15"/>
        <v>1.4547090000000011</v>
      </c>
      <c r="AO104" s="121">
        <f t="shared" si="16"/>
        <v>1.4283999999997743E-4</v>
      </c>
      <c r="AP104" s="121">
        <f t="shared" si="17"/>
        <v>4.3238000000000998E-4</v>
      </c>
      <c r="AQ104" s="87">
        <f t="shared" si="18"/>
        <v>-1.2624033E-2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35.899687999999998</v>
      </c>
      <c r="G105" s="187">
        <v>40.187911999999997</v>
      </c>
      <c r="H105" s="187">
        <v>0.98991934999999998</v>
      </c>
      <c r="I105" s="62">
        <v>0.99332436999999996</v>
      </c>
      <c r="J105" s="62">
        <v>3.3083715E-2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39.194384999999997</v>
      </c>
      <c r="Y105" s="187">
        <v>42.400686</v>
      </c>
      <c r="Z105" s="187">
        <v>0.99023702999999996</v>
      </c>
      <c r="AA105" s="62">
        <v>0.99395902000000003</v>
      </c>
      <c r="AB105" s="62">
        <v>2.0296109999999999E-2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3.2946969999999993</v>
      </c>
      <c r="AN105" s="121">
        <f t="shared" si="15"/>
        <v>2.2127740000000031</v>
      </c>
      <c r="AO105" s="121">
        <f t="shared" si="16"/>
        <v>3.1767999999998686E-4</v>
      </c>
      <c r="AP105" s="121">
        <f t="shared" si="17"/>
        <v>6.3465000000006988E-4</v>
      </c>
      <c r="AQ105" s="87">
        <f t="shared" si="18"/>
        <v>-1.2787605E-2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38.859313</v>
      </c>
      <c r="G106" s="187">
        <v>43.350838000000003</v>
      </c>
      <c r="H106" s="187">
        <v>0.99386447</v>
      </c>
      <c r="I106" s="62">
        <v>0.99623629999999996</v>
      </c>
      <c r="J106" s="62">
        <v>1.9300174E-2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43.217379999999999</v>
      </c>
      <c r="Y106" s="187">
        <v>46.138043000000003</v>
      </c>
      <c r="Z106" s="187">
        <v>0.99417338</v>
      </c>
      <c r="AA106" s="62">
        <v>0.99684459000000003</v>
      </c>
      <c r="AB106" s="62">
        <v>9.7565080000000005E-3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4.3580669999999984</v>
      </c>
      <c r="AN106" s="121">
        <f t="shared" si="15"/>
        <v>2.7872050000000002</v>
      </c>
      <c r="AO106" s="121">
        <f t="shared" si="16"/>
        <v>3.0890999999999558E-4</v>
      </c>
      <c r="AP106" s="121">
        <f t="shared" si="17"/>
        <v>6.0829000000006683E-4</v>
      </c>
      <c r="AQ106" s="87">
        <f t="shared" si="18"/>
        <v>-9.5436659999999993E-3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31.487338000000001</v>
      </c>
      <c r="G108" s="96">
        <v>34.950035</v>
      </c>
      <c r="H108" s="96">
        <v>0.97197429999999996</v>
      </c>
      <c r="I108" s="60">
        <v>0.97870380000000001</v>
      </c>
      <c r="J108" s="60">
        <v>6.2348164999999997E-2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31.481667000000002</v>
      </c>
      <c r="Y108" s="96">
        <v>35.895513000000001</v>
      </c>
      <c r="Z108" s="96">
        <v>0.97200752999999995</v>
      </c>
      <c r="AA108" s="60">
        <v>0.97877234000000002</v>
      </c>
      <c r="AB108" s="60">
        <v>5.3336099999999997E-2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-5.6709999999995375E-3</v>
      </c>
      <c r="AN108" s="95">
        <f t="shared" si="15"/>
        <v>0.94547800000000137</v>
      </c>
      <c r="AO108" s="95">
        <f t="shared" si="16"/>
        <v>3.3229999999995208E-5</v>
      </c>
      <c r="AP108" s="95">
        <f t="shared" si="17"/>
        <v>6.8540000000005818E-5</v>
      </c>
      <c r="AQ108" s="120">
        <f t="shared" si="18"/>
        <v>-9.0120649999999997E-3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33.827705000000002</v>
      </c>
      <c r="G109" s="187">
        <v>37.222842</v>
      </c>
      <c r="H109" s="187">
        <v>0.98207418000000002</v>
      </c>
      <c r="I109" s="62">
        <v>0.98696647000000004</v>
      </c>
      <c r="J109" s="62">
        <v>4.3630719999999998E-2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34.524838000000003</v>
      </c>
      <c r="Y109" s="187">
        <v>38.306082000000004</v>
      </c>
      <c r="Z109" s="187">
        <v>0.98210295999999997</v>
      </c>
      <c r="AA109" s="62">
        <v>0.98718094000000001</v>
      </c>
      <c r="AB109" s="62">
        <v>3.412167E-2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0.69713300000000089</v>
      </c>
      <c r="AN109" s="121">
        <f t="shared" si="15"/>
        <v>1.0832400000000035</v>
      </c>
      <c r="AO109" s="121">
        <f t="shared" si="16"/>
        <v>2.8779999999950512E-5</v>
      </c>
      <c r="AP109" s="121">
        <f t="shared" si="17"/>
        <v>2.1446999999996663E-4</v>
      </c>
      <c r="AQ109" s="87">
        <f t="shared" si="18"/>
        <v>-9.5090499999999981E-3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36.827792000000002</v>
      </c>
      <c r="G110" s="187">
        <v>40.855114</v>
      </c>
      <c r="H110" s="187">
        <v>0.99004272000000004</v>
      </c>
      <c r="I110" s="62">
        <v>0.99319436999999999</v>
      </c>
      <c r="J110" s="62">
        <v>2.7233317E-2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39.305385999999999</v>
      </c>
      <c r="Y110" s="187">
        <v>42.457453000000001</v>
      </c>
      <c r="Z110" s="187">
        <v>0.99031102000000004</v>
      </c>
      <c r="AA110" s="62">
        <v>0.99386079000000005</v>
      </c>
      <c r="AB110" s="62">
        <v>1.8725499999999999E-2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2.4775939999999963</v>
      </c>
      <c r="AN110" s="121">
        <f t="shared" si="15"/>
        <v>1.6023390000000006</v>
      </c>
      <c r="AO110" s="121">
        <f t="shared" si="16"/>
        <v>2.6829999999999909E-4</v>
      </c>
      <c r="AP110" s="121">
        <f t="shared" si="17"/>
        <v>6.6642000000005641E-4</v>
      </c>
      <c r="AQ110" s="87">
        <f t="shared" si="18"/>
        <v>-8.5078170000000009E-3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38.916950999999997</v>
      </c>
      <c r="G111" s="187">
        <v>43.473514000000002</v>
      </c>
      <c r="H111" s="187">
        <v>0.99388301000000001</v>
      </c>
      <c r="I111" s="62">
        <v>0.99622951999999998</v>
      </c>
      <c r="J111" s="62">
        <v>1.9337341000000001E-2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43.182631000000001</v>
      </c>
      <c r="Y111" s="187">
        <v>46.079542000000004</v>
      </c>
      <c r="Z111" s="187">
        <v>0.99419721999999999</v>
      </c>
      <c r="AA111" s="62">
        <v>0.99689406000000003</v>
      </c>
      <c r="AB111" s="62">
        <v>9.5090009999999996E-3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4.2656800000000032</v>
      </c>
      <c r="AN111" s="121">
        <f t="shared" si="15"/>
        <v>2.606028000000002</v>
      </c>
      <c r="AO111" s="121">
        <f t="shared" si="16"/>
        <v>3.1420999999998145E-4</v>
      </c>
      <c r="AP111" s="121">
        <f t="shared" si="17"/>
        <v>6.6454000000004676E-4</v>
      </c>
      <c r="AQ111" s="87">
        <f t="shared" si="18"/>
        <v>-9.8283400000000014E-3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31.533725</v>
      </c>
      <c r="G113" s="96">
        <v>35.386366000000002</v>
      </c>
      <c r="H113" s="96">
        <v>0.97316099</v>
      </c>
      <c r="I113" s="60">
        <v>0.98012394999999997</v>
      </c>
      <c r="J113" s="60">
        <v>6.1559834000000001E-2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32.331640999999998</v>
      </c>
      <c r="Y113" s="96">
        <v>36.265154000000003</v>
      </c>
      <c r="Z113" s="96">
        <v>0.97313519999999998</v>
      </c>
      <c r="AA113" s="60">
        <v>0.98018607000000002</v>
      </c>
      <c r="AB113" s="60">
        <v>5.2316113999999997E-2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0.79791599999999718</v>
      </c>
      <c r="AN113" s="95">
        <f t="shared" si="15"/>
        <v>0.87878800000000012</v>
      </c>
      <c r="AO113" s="95">
        <f t="shared" si="16"/>
        <v>-2.5790000000025515E-5</v>
      </c>
      <c r="AP113" s="95">
        <f t="shared" si="17"/>
        <v>6.2120000000054354E-5</v>
      </c>
      <c r="AQ113" s="120">
        <f t="shared" si="18"/>
        <v>-9.2437200000000039E-3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33.457194999999999</v>
      </c>
      <c r="G114" s="187">
        <v>37.345103000000002</v>
      </c>
      <c r="H114" s="187">
        <v>0.98254271000000004</v>
      </c>
      <c r="I114" s="62">
        <v>0.98736241999999996</v>
      </c>
      <c r="J114" s="62">
        <v>4.493014E-2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34.960155</v>
      </c>
      <c r="Y114" s="187">
        <v>38.525970999999998</v>
      </c>
      <c r="Z114" s="187">
        <v>0.98248802000000002</v>
      </c>
      <c r="AA114" s="62">
        <v>0.98744018</v>
      </c>
      <c r="AB114" s="62">
        <v>3.4715436000000002E-2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1.5029600000000016</v>
      </c>
      <c r="AN114" s="121">
        <f t="shared" si="15"/>
        <v>1.1808679999999967</v>
      </c>
      <c r="AO114" s="121">
        <f t="shared" si="16"/>
        <v>-5.4690000000023886E-5</v>
      </c>
      <c r="AP114" s="121">
        <f t="shared" si="17"/>
        <v>7.7760000000037799E-5</v>
      </c>
      <c r="AQ114" s="87">
        <f t="shared" si="18"/>
        <v>-1.0214703999999998E-2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36.315181000000003</v>
      </c>
      <c r="G115" s="187">
        <v>40.519782999999997</v>
      </c>
      <c r="H115" s="187">
        <v>0.98996448999999997</v>
      </c>
      <c r="I115" s="62">
        <v>0.99335932000000005</v>
      </c>
      <c r="J115" s="62">
        <v>3.0381976000000002E-2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38.890720999999999</v>
      </c>
      <c r="Y115" s="187">
        <v>42.175781000000001</v>
      </c>
      <c r="Z115" s="187">
        <v>0.99022206999999995</v>
      </c>
      <c r="AA115" s="62">
        <v>0.99390619000000002</v>
      </c>
      <c r="AB115" s="62">
        <v>2.0005640000000002E-2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2.5755399999999966</v>
      </c>
      <c r="AN115" s="121">
        <f t="shared" si="15"/>
        <v>1.6559980000000039</v>
      </c>
      <c r="AO115" s="121">
        <f t="shared" si="16"/>
        <v>2.5757999999997949E-4</v>
      </c>
      <c r="AP115" s="121">
        <f t="shared" si="17"/>
        <v>5.468699999999771E-4</v>
      </c>
      <c r="AQ115" s="87">
        <f t="shared" si="18"/>
        <v>-1.0376336E-2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39.400348000000001</v>
      </c>
      <c r="G116" s="187">
        <v>43.652572999999997</v>
      </c>
      <c r="H116" s="187">
        <v>0.99391795000000005</v>
      </c>
      <c r="I116" s="62">
        <v>0.99646157999999996</v>
      </c>
      <c r="J116" s="62">
        <v>1.6713530000000001E-2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43.210050000000003</v>
      </c>
      <c r="Y116" s="187">
        <v>46.229157999999998</v>
      </c>
      <c r="Z116" s="187">
        <v>0.99421789999999999</v>
      </c>
      <c r="AA116" s="62">
        <v>0.99696383</v>
      </c>
      <c r="AB116" s="62">
        <v>9.1386569999999997E-3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3.8097020000000015</v>
      </c>
      <c r="AN116" s="121">
        <f t="shared" si="15"/>
        <v>2.5765850000000015</v>
      </c>
      <c r="AO116" s="121">
        <f t="shared" si="16"/>
        <v>2.9994999999993777E-4</v>
      </c>
      <c r="AP116" s="121">
        <f t="shared" si="17"/>
        <v>5.0225000000003739E-4</v>
      </c>
      <c r="AQ116" s="87">
        <f t="shared" si="18"/>
        <v>-7.5748730000000011E-3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32.380851</v>
      </c>
      <c r="G118" s="96">
        <v>36.114572000000003</v>
      </c>
      <c r="H118" s="96">
        <v>0.97445168000000004</v>
      </c>
      <c r="I118" s="60">
        <v>0.98124447000000004</v>
      </c>
      <c r="J118" s="60">
        <v>5.6748439999999997E-2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32.810782000000003</v>
      </c>
      <c r="Y118" s="96">
        <v>36.769741000000003</v>
      </c>
      <c r="Z118" s="96">
        <v>0.97448734999999997</v>
      </c>
      <c r="AA118" s="60">
        <v>0.98156045000000003</v>
      </c>
      <c r="AB118" s="60">
        <v>5.1625379999999998E-2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0.42993100000000339</v>
      </c>
      <c r="AN118" s="95">
        <f t="shared" si="15"/>
        <v>0.65516900000000078</v>
      </c>
      <c r="AO118" s="95">
        <f t="shared" si="16"/>
        <v>3.5669999999932145E-5</v>
      </c>
      <c r="AP118" s="95">
        <f t="shared" si="17"/>
        <v>3.1597999999999349E-4</v>
      </c>
      <c r="AQ118" s="120">
        <f t="shared" si="18"/>
        <v>-5.1230599999999987E-3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34.266477000000002</v>
      </c>
      <c r="G119" s="187">
        <v>38.061478999999999</v>
      </c>
      <c r="H119" s="187">
        <v>0.98321424999999996</v>
      </c>
      <c r="I119" s="62">
        <v>0.98758179000000001</v>
      </c>
      <c r="J119" s="62">
        <v>3.9734736E-2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35.459161999999999</v>
      </c>
      <c r="Y119" s="187">
        <v>39.026328999999997</v>
      </c>
      <c r="Z119" s="187">
        <v>0.98316155999999999</v>
      </c>
      <c r="AA119" s="62">
        <v>0.98811685000000005</v>
      </c>
      <c r="AB119" s="62">
        <v>3.3950596999999999E-2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1.1926849999999973</v>
      </c>
      <c r="AN119" s="121">
        <f t="shared" si="15"/>
        <v>0.96484999999999843</v>
      </c>
      <c r="AO119" s="121">
        <f t="shared" si="16"/>
        <v>-5.2689999999966375E-5</v>
      </c>
      <c r="AP119" s="121">
        <f t="shared" si="17"/>
        <v>5.3506000000003162E-4</v>
      </c>
      <c r="AQ119" s="87">
        <f t="shared" si="18"/>
        <v>-5.7841390000000006E-3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36.827311000000002</v>
      </c>
      <c r="G120" s="187">
        <v>40.848613</v>
      </c>
      <c r="H120" s="187">
        <v>0.98987285999999997</v>
      </c>
      <c r="I120" s="62">
        <v>0.99346027000000003</v>
      </c>
      <c r="J120" s="62">
        <v>2.8477333000000001E-2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39.088915999999998</v>
      </c>
      <c r="Y120" s="187">
        <v>42.298687000000001</v>
      </c>
      <c r="Z120" s="187">
        <v>0.99007641000000002</v>
      </c>
      <c r="AA120" s="62">
        <v>0.99388372000000003</v>
      </c>
      <c r="AB120" s="62">
        <v>2.0645686999999999E-2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2.2616049999999959</v>
      </c>
      <c r="AN120" s="121">
        <f t="shared" si="15"/>
        <v>1.4500740000000008</v>
      </c>
      <c r="AO120" s="121">
        <f t="shared" si="16"/>
        <v>2.035500000000523E-4</v>
      </c>
      <c r="AP120" s="121">
        <f t="shared" si="17"/>
        <v>4.2344999999999189E-4</v>
      </c>
      <c r="AQ120" s="87">
        <f t="shared" si="18"/>
        <v>-7.8316460000000011E-3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39.994838000000001</v>
      </c>
      <c r="G121" s="187">
        <v>44.106594999999999</v>
      </c>
      <c r="H121" s="187">
        <v>0.99389211</v>
      </c>
      <c r="I121" s="62">
        <v>0.99647744000000005</v>
      </c>
      <c r="J121" s="62">
        <v>1.5398886000000001E-2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43.195858000000001</v>
      </c>
      <c r="Y121" s="187">
        <v>46.183627000000001</v>
      </c>
      <c r="Z121" s="187">
        <v>0.99415788999999999</v>
      </c>
      <c r="AA121" s="62">
        <v>0.99694475999999999</v>
      </c>
      <c r="AB121" s="62">
        <v>9.8533679999999995E-3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3.2010199999999998</v>
      </c>
      <c r="AN121" s="121">
        <f t="shared" si="15"/>
        <v>2.0770320000000027</v>
      </c>
      <c r="AO121" s="121">
        <f t="shared" si="16"/>
        <v>2.6577999999999324E-4</v>
      </c>
      <c r="AP121" s="121">
        <f t="shared" si="17"/>
        <v>4.6731999999993779E-4</v>
      </c>
      <c r="AQ121" s="87">
        <f t="shared" si="18"/>
        <v>-5.545518000000001E-3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32.186225999999998</v>
      </c>
      <c r="G123" s="96">
        <v>35.891472999999998</v>
      </c>
      <c r="H123" s="96">
        <v>0.97359509</v>
      </c>
      <c r="I123" s="60">
        <v>0.97997838000000004</v>
      </c>
      <c r="J123" s="60">
        <v>5.5568404000000002E-2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32.653086000000002</v>
      </c>
      <c r="Y123" s="96">
        <v>36.576276999999997</v>
      </c>
      <c r="Z123" s="96">
        <v>0.97356538000000004</v>
      </c>
      <c r="AA123" s="60">
        <v>0.98022167000000004</v>
      </c>
      <c r="AB123" s="60">
        <v>5.0588069999999999E-2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0.46686000000000405</v>
      </c>
      <c r="AN123" s="95">
        <f t="shared" si="15"/>
        <v>0.68480399999999975</v>
      </c>
      <c r="AO123" s="95">
        <f t="shared" si="16"/>
        <v>-2.9709999999960601E-5</v>
      </c>
      <c r="AP123" s="95">
        <f t="shared" si="17"/>
        <v>2.4329000000000711E-4</v>
      </c>
      <c r="AQ123" s="120">
        <f t="shared" si="18"/>
        <v>-4.9803340000000029E-3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34.290255999999999</v>
      </c>
      <c r="G124" s="187">
        <v>37.805988999999997</v>
      </c>
      <c r="H124" s="187">
        <v>0.98277488999999996</v>
      </c>
      <c r="I124" s="62">
        <v>0.98730883000000003</v>
      </c>
      <c r="J124" s="62">
        <v>3.9513774000000002E-2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35.219774999999998</v>
      </c>
      <c r="Y124" s="187">
        <v>38.714078999999998</v>
      </c>
      <c r="Z124" s="187">
        <v>0.98270628999999998</v>
      </c>
      <c r="AA124" s="62">
        <v>0.98761109999999996</v>
      </c>
      <c r="AB124" s="62">
        <v>3.3223181999999997E-2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0.9295189999999991</v>
      </c>
      <c r="AN124" s="121">
        <f t="shared" si="15"/>
        <v>0.9080900000000014</v>
      </c>
      <c r="AO124" s="121">
        <f t="shared" si="16"/>
        <v>-6.8599999999974237E-5</v>
      </c>
      <c r="AP124" s="121">
        <f t="shared" si="17"/>
        <v>3.0226999999993787E-4</v>
      </c>
      <c r="AQ124" s="87">
        <f t="shared" si="18"/>
        <v>-6.2905920000000046E-3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37.507984999999998</v>
      </c>
      <c r="G125" s="187">
        <v>41.223697999999999</v>
      </c>
      <c r="H125" s="187">
        <v>0.98983125000000005</v>
      </c>
      <c r="I125" s="62">
        <v>0.99344726999999999</v>
      </c>
      <c r="J125" s="62">
        <v>2.3793374999999999E-2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39.097997999999997</v>
      </c>
      <c r="Y125" s="187">
        <v>42.225499999999997</v>
      </c>
      <c r="Z125" s="187">
        <v>0.99002880000000004</v>
      </c>
      <c r="AA125" s="62">
        <v>0.99368811000000001</v>
      </c>
      <c r="AB125" s="62">
        <v>1.9245597999999999E-2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1.590012999999999</v>
      </c>
      <c r="AN125" s="121">
        <f t="shared" si="15"/>
        <v>1.0018019999999979</v>
      </c>
      <c r="AO125" s="121">
        <f t="shared" si="16"/>
        <v>1.9754999999999079E-4</v>
      </c>
      <c r="AP125" s="121">
        <f t="shared" si="17"/>
        <v>2.4084000000001993E-4</v>
      </c>
      <c r="AQ125" s="87">
        <f t="shared" si="18"/>
        <v>-4.5477769999999994E-3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40.709760000000003</v>
      </c>
      <c r="G126" s="187">
        <v>44.648648999999999</v>
      </c>
      <c r="H126" s="187">
        <v>0.99393522000000001</v>
      </c>
      <c r="I126" s="62">
        <v>0.99645402000000005</v>
      </c>
      <c r="J126" s="62">
        <v>1.2905041000000001E-2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43.217430999999998</v>
      </c>
      <c r="Y126" s="187">
        <v>46.165357</v>
      </c>
      <c r="Z126" s="187">
        <v>0.99416132000000002</v>
      </c>
      <c r="AA126" s="62">
        <v>0.99689198999999995</v>
      </c>
      <c r="AB126" s="62">
        <v>9.0874079999999999E-3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2.5076709999999949</v>
      </c>
      <c r="AN126" s="121">
        <f t="shared" si="15"/>
        <v>1.5167080000000013</v>
      </c>
      <c r="AO126" s="121">
        <f t="shared" si="16"/>
        <v>2.2610000000000685E-4</v>
      </c>
      <c r="AP126" s="121">
        <f t="shared" si="17"/>
        <v>4.3796999999989872E-4</v>
      </c>
      <c r="AQ126" s="87">
        <f t="shared" si="18"/>
        <v>-3.8176330000000008E-3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31.807158999999999</v>
      </c>
      <c r="G128" s="96">
        <v>35.396101999999999</v>
      </c>
      <c r="H128" s="96">
        <v>0.97278825000000002</v>
      </c>
      <c r="I128" s="60">
        <v>0.97866938999999997</v>
      </c>
      <c r="J128" s="60">
        <v>5.7497001999999998E-2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32.073518</v>
      </c>
      <c r="Y128" s="96">
        <v>35.943461999999997</v>
      </c>
      <c r="Z128" s="96">
        <v>0.97266010999999997</v>
      </c>
      <c r="AA128" s="60">
        <v>0.97825353999999998</v>
      </c>
      <c r="AB128" s="60">
        <v>5.2825103999999998E-2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0.26635900000000134</v>
      </c>
      <c r="AN128" s="95">
        <f t="shared" si="15"/>
        <v>0.54735999999999763</v>
      </c>
      <c r="AO128" s="95">
        <f t="shared" si="16"/>
        <v>-1.2814000000005432E-4</v>
      </c>
      <c r="AP128" s="95">
        <f t="shared" si="17"/>
        <v>-4.1584999999999539E-4</v>
      </c>
      <c r="AQ128" s="120">
        <f t="shared" si="18"/>
        <v>-4.6718980000000007E-3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33.886718999999999</v>
      </c>
      <c r="G129" s="187">
        <v>37.660030999999996</v>
      </c>
      <c r="H129" s="187">
        <v>0.98246436000000004</v>
      </c>
      <c r="I129" s="62">
        <v>0.98694190999999998</v>
      </c>
      <c r="J129" s="62">
        <v>3.9546314999999999E-2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34.666144000000003</v>
      </c>
      <c r="Y129" s="187">
        <v>38.217328999999999</v>
      </c>
      <c r="Z129" s="187">
        <v>0.98238652999999998</v>
      </c>
      <c r="AA129" s="62">
        <v>0.98690628000000002</v>
      </c>
      <c r="AB129" s="62">
        <v>3.4984953999999999E-2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0.77942500000000337</v>
      </c>
      <c r="AN129" s="121">
        <f t="shared" si="15"/>
        <v>0.55729800000000296</v>
      </c>
      <c r="AO129" s="121">
        <f t="shared" si="16"/>
        <v>-7.7830000000056465E-5</v>
      </c>
      <c r="AP129" s="121">
        <f t="shared" si="17"/>
        <v>-3.5629999999953199E-5</v>
      </c>
      <c r="AQ129" s="87">
        <f t="shared" si="18"/>
        <v>-4.5613609999999999E-3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37.436754000000001</v>
      </c>
      <c r="G130" s="187">
        <v>41.172407999999997</v>
      </c>
      <c r="H130" s="187">
        <v>0.98995012000000004</v>
      </c>
      <c r="I130" s="62">
        <v>0.99315231999999998</v>
      </c>
      <c r="J130" s="62">
        <v>2.2111348999999999E-2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38.746515000000002</v>
      </c>
      <c r="Y130" s="187">
        <v>41.986786000000002</v>
      </c>
      <c r="Z130" s="187">
        <v>0.99011053000000004</v>
      </c>
      <c r="AA130" s="62">
        <v>0.99356966999999996</v>
      </c>
      <c r="AB130" s="62">
        <v>1.8910606999999999E-2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1.3097610000000017</v>
      </c>
      <c r="AN130" s="121">
        <f t="shared" si="15"/>
        <v>0.81437800000000493</v>
      </c>
      <c r="AO130" s="121">
        <f t="shared" si="16"/>
        <v>1.6040999999999972E-4</v>
      </c>
      <c r="AP130" s="121">
        <f t="shared" si="17"/>
        <v>4.1734999999998301E-4</v>
      </c>
      <c r="AQ130" s="87">
        <f t="shared" si="18"/>
        <v>-3.2007419999999995E-3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41.195776000000002</v>
      </c>
      <c r="G131" s="187">
        <v>45.007351</v>
      </c>
      <c r="H131" s="187">
        <v>0.99401938999999995</v>
      </c>
      <c r="I131" s="62">
        <v>0.99645746999999996</v>
      </c>
      <c r="J131" s="62">
        <v>1.1059767999999999E-2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43.324502000000003</v>
      </c>
      <c r="Y131" s="187">
        <v>46.265101999999999</v>
      </c>
      <c r="Z131" s="187">
        <v>0.99424593000000006</v>
      </c>
      <c r="AA131" s="62">
        <v>0.99689729000000005</v>
      </c>
      <c r="AB131" s="62">
        <v>8.5872229999999997E-3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2.1287260000000003</v>
      </c>
      <c r="AN131" s="121">
        <f t="shared" si="15"/>
        <v>1.257750999999999</v>
      </c>
      <c r="AO131" s="121">
        <f t="shared" si="16"/>
        <v>2.2654000000010832E-4</v>
      </c>
      <c r="AP131" s="121">
        <f t="shared" si="17"/>
        <v>4.3982000000009069E-4</v>
      </c>
      <c r="AQ131" s="87">
        <f t="shared" si="18"/>
        <v>-2.4725449999999996E-3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31.930237999999999</v>
      </c>
      <c r="G133" s="96">
        <v>35.469360000000002</v>
      </c>
      <c r="H133" s="96">
        <v>0.97130030000000001</v>
      </c>
      <c r="I133" s="60">
        <v>0.97737103999999997</v>
      </c>
      <c r="J133" s="60">
        <v>5.658357E-2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31.812926999999998</v>
      </c>
      <c r="Y133" s="96">
        <v>35.963526000000002</v>
      </c>
      <c r="Z133" s="96">
        <v>0.97105545000000004</v>
      </c>
      <c r="AA133" s="60">
        <v>0.97683944</v>
      </c>
      <c r="AB133" s="60">
        <v>5.4462969999999999E-2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-0.11731100000000083</v>
      </c>
      <c r="AN133" s="95">
        <f t="shared" si="15"/>
        <v>0.49416599999999988</v>
      </c>
      <c r="AO133" s="95">
        <f t="shared" si="16"/>
        <v>-2.4484999999996315E-4</v>
      </c>
      <c r="AP133" s="95">
        <f t="shared" si="17"/>
        <v>-5.3159999999996543E-4</v>
      </c>
      <c r="AQ133" s="120">
        <f t="shared" si="18"/>
        <v>-2.1206000000000003E-3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34.383892000000003</v>
      </c>
      <c r="G134" s="187">
        <v>38.098208999999997</v>
      </c>
      <c r="H134" s="187">
        <v>0.98191764000000004</v>
      </c>
      <c r="I134" s="62">
        <v>0.98635066999999998</v>
      </c>
      <c r="J134" s="62">
        <v>3.6813878000000001E-2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34.833201000000003</v>
      </c>
      <c r="Y134" s="187">
        <v>38.544730000000001</v>
      </c>
      <c r="Z134" s="187">
        <v>0.98178821000000005</v>
      </c>
      <c r="AA134" s="62">
        <v>0.98638877999999997</v>
      </c>
      <c r="AB134" s="62">
        <v>3.5305942999999999E-2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0.44930899999999951</v>
      </c>
      <c r="AN134" s="121">
        <f t="shared" si="15"/>
        <v>0.44652100000000416</v>
      </c>
      <c r="AO134" s="121">
        <f t="shared" si="16"/>
        <v>-1.2942999999998595E-4</v>
      </c>
      <c r="AP134" s="121">
        <f t="shared" si="17"/>
        <v>3.8109999999980104E-5</v>
      </c>
      <c r="AQ134" s="87">
        <f t="shared" si="18"/>
        <v>-1.5079350000000019E-3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37.837319999999998</v>
      </c>
      <c r="G135" s="187">
        <v>41.409244000000001</v>
      </c>
      <c r="H135" s="187">
        <v>0.98987457999999995</v>
      </c>
      <c r="I135" s="62">
        <v>0.99320189999999997</v>
      </c>
      <c r="J135" s="62">
        <v>2.1351966999999999E-2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38.876967</v>
      </c>
      <c r="Y135" s="187">
        <v>42.060507999999999</v>
      </c>
      <c r="Z135" s="187">
        <v>0.98999941000000002</v>
      </c>
      <c r="AA135" s="62">
        <v>0.99348035000000001</v>
      </c>
      <c r="AB135" s="62">
        <v>1.9268861000000002E-2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1.0396470000000022</v>
      </c>
      <c r="AN135" s="121">
        <f t="shared" si="15"/>
        <v>0.65126399999999762</v>
      </c>
      <c r="AO135" s="121">
        <f t="shared" si="16"/>
        <v>1.2483000000007571E-4</v>
      </c>
      <c r="AP135" s="121">
        <f t="shared" si="17"/>
        <v>2.7845000000004116E-4</v>
      </c>
      <c r="AQ135" s="87">
        <f t="shared" si="18"/>
        <v>-2.0831059999999978E-3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41.490552000000001</v>
      </c>
      <c r="G136" s="187">
        <v>45.142463999999997</v>
      </c>
      <c r="H136" s="187">
        <v>0.99395904000000002</v>
      </c>
      <c r="I136" s="62">
        <v>0.99639792000000005</v>
      </c>
      <c r="J136" s="62">
        <v>1.1023689999999999E-2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43.257914</v>
      </c>
      <c r="Y136" s="187">
        <v>46.219431999999998</v>
      </c>
      <c r="Z136" s="187">
        <v>0.99414184000000005</v>
      </c>
      <c r="AA136" s="62">
        <v>0.99682371999999997</v>
      </c>
      <c r="AB136" s="62">
        <v>9.0957529999999998E-3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1.7673619999999985</v>
      </c>
      <c r="AN136" s="121">
        <f t="shared" si="15"/>
        <v>1.0769680000000008</v>
      </c>
      <c r="AO136" s="121">
        <f t="shared" si="16"/>
        <v>1.8280000000003849E-4</v>
      </c>
      <c r="AP136" s="121">
        <f t="shared" si="17"/>
        <v>4.2579999999992069E-4</v>
      </c>
      <c r="AQ136" s="87">
        <f t="shared" si="18"/>
        <v>-1.9279369999999994E-3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28.831111</v>
      </c>
      <c r="G641" s="135">
        <f t="shared" si="59"/>
        <v>32.108215000000001</v>
      </c>
      <c r="H641" s="135">
        <f t="shared" si="59"/>
        <v>0.96204595999999998</v>
      </c>
      <c r="I641" s="135">
        <f t="shared" si="59"/>
        <v>0.96726049999999997</v>
      </c>
      <c r="J641" s="135">
        <f t="shared" si="59"/>
        <v>5.3604263999999999E-2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29.348374</v>
      </c>
      <c r="Y641" s="135">
        <f t="shared" si="60"/>
        <v>33.093285000000002</v>
      </c>
      <c r="Z641" s="135">
        <f t="shared" si="60"/>
        <v>0.96236155999999995</v>
      </c>
      <c r="AA641" s="135">
        <f t="shared" si="60"/>
        <v>0.96816141</v>
      </c>
      <c r="AB641" s="135">
        <f t="shared" si="60"/>
        <v>5.0588069999999999E-2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31.718585000000001</v>
      </c>
      <c r="G642" s="18">
        <f t="shared" si="59"/>
        <v>35.356662</v>
      </c>
      <c r="H642" s="18">
        <f t="shared" si="59"/>
        <v>0.97779764000000002</v>
      </c>
      <c r="I642" s="18">
        <f t="shared" si="59"/>
        <v>0.98146847000000004</v>
      </c>
      <c r="J642" s="18">
        <f t="shared" si="59"/>
        <v>3.3766795000000002E-2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33.208509999999997</v>
      </c>
      <c r="Y642" s="18">
        <f t="shared" si="60"/>
        <v>36.492047999999997</v>
      </c>
      <c r="Z642" s="18">
        <f t="shared" si="60"/>
        <v>0.97813746000000001</v>
      </c>
      <c r="AA642" s="18">
        <f t="shared" si="60"/>
        <v>0.98212982999999998</v>
      </c>
      <c r="AB642" s="18">
        <f t="shared" si="60"/>
        <v>3.2610386999999998E-2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34.631532</v>
      </c>
      <c r="G643" s="18">
        <f t="shared" si="59"/>
        <v>39.171264999999998</v>
      </c>
      <c r="H643" s="18">
        <f t="shared" si="59"/>
        <v>0.98839880000000002</v>
      </c>
      <c r="I643" s="18">
        <f t="shared" si="59"/>
        <v>0.99151511000000003</v>
      </c>
      <c r="J643" s="18">
        <f t="shared" si="59"/>
        <v>2.0964013E-2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37.722670000000001</v>
      </c>
      <c r="Y643" s="18">
        <f t="shared" si="60"/>
        <v>41.078207999999997</v>
      </c>
      <c r="Z643" s="18">
        <f t="shared" si="60"/>
        <v>0.98884205999999997</v>
      </c>
      <c r="AA643" s="18">
        <f t="shared" si="60"/>
        <v>0.99219520000000005</v>
      </c>
      <c r="AB643" s="18">
        <f t="shared" si="60"/>
        <v>1.8101982999999999E-2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37.744433999999998</v>
      </c>
      <c r="G644" s="18">
        <f t="shared" si="59"/>
        <v>42.114986999999999</v>
      </c>
      <c r="H644" s="18">
        <f t="shared" si="59"/>
        <v>0.99339034999999998</v>
      </c>
      <c r="I644" s="18">
        <f t="shared" si="59"/>
        <v>0.99558453000000002</v>
      </c>
      <c r="J644" s="18">
        <f t="shared" si="59"/>
        <v>1.0668828999999999E-2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42.048692000000003</v>
      </c>
      <c r="Y644" s="18">
        <f t="shared" si="60"/>
        <v>45.126328999999998</v>
      </c>
      <c r="Z644" s="18">
        <f t="shared" si="60"/>
        <v>0.99380206999999998</v>
      </c>
      <c r="AA644" s="18">
        <f t="shared" si="60"/>
        <v>0.99626645000000003</v>
      </c>
      <c r="AB644" s="18">
        <f t="shared" si="60"/>
        <v>8.0842789999999998E-3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32.380851</v>
      </c>
      <c r="G646" s="135">
        <f t="shared" si="61"/>
        <v>36.114572000000003</v>
      </c>
      <c r="H646" s="135">
        <f t="shared" si="61"/>
        <v>0.97445168000000004</v>
      </c>
      <c r="I646" s="135">
        <f t="shared" si="61"/>
        <v>0.98124447000000004</v>
      </c>
      <c r="J646" s="135">
        <f t="shared" si="61"/>
        <v>7.2763905000000004E-2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32.810782000000003</v>
      </c>
      <c r="Y646" s="135">
        <f t="shared" si="62"/>
        <v>36.769741000000003</v>
      </c>
      <c r="Z646" s="135">
        <f t="shared" si="62"/>
        <v>0.97448734999999997</v>
      </c>
      <c r="AA646" s="135">
        <f t="shared" si="62"/>
        <v>0.98156045000000003</v>
      </c>
      <c r="AB646" s="135">
        <f t="shared" si="62"/>
        <v>5.9762605000000003E-2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34.383892000000003</v>
      </c>
      <c r="G647" s="18">
        <f t="shared" si="61"/>
        <v>38.098208999999997</v>
      </c>
      <c r="H647" s="18">
        <f t="shared" si="61"/>
        <v>0.98321424999999996</v>
      </c>
      <c r="I647" s="18">
        <f t="shared" si="61"/>
        <v>0.98758179000000001</v>
      </c>
      <c r="J647" s="18">
        <f t="shared" si="61"/>
        <v>5.0956525000000003E-2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35.459161999999999</v>
      </c>
      <c r="Y647" s="18">
        <f t="shared" si="62"/>
        <v>39.026328999999997</v>
      </c>
      <c r="Z647" s="18">
        <f t="shared" si="62"/>
        <v>0.98316155999999999</v>
      </c>
      <c r="AA647" s="18">
        <f t="shared" si="62"/>
        <v>0.98811685000000005</v>
      </c>
      <c r="AB647" s="18">
        <f t="shared" si="62"/>
        <v>3.8332492000000003E-2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37.837319999999998</v>
      </c>
      <c r="G648" s="18">
        <f t="shared" si="61"/>
        <v>41.409244000000001</v>
      </c>
      <c r="H648" s="18">
        <f t="shared" si="61"/>
        <v>0.99004272000000004</v>
      </c>
      <c r="I648" s="18">
        <f t="shared" si="61"/>
        <v>0.99346027000000003</v>
      </c>
      <c r="J648" s="18">
        <f t="shared" si="61"/>
        <v>3.4025556999999998E-2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39.305385999999999</v>
      </c>
      <c r="Y648" s="18">
        <f t="shared" si="62"/>
        <v>42.457453000000001</v>
      </c>
      <c r="Z648" s="18">
        <f t="shared" si="62"/>
        <v>0.99031102000000004</v>
      </c>
      <c r="AA648" s="18">
        <f t="shared" si="62"/>
        <v>0.99395902000000003</v>
      </c>
      <c r="AB648" s="18">
        <f t="shared" si="62"/>
        <v>2.0645686999999999E-2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41.490552000000001</v>
      </c>
      <c r="G649" s="18">
        <f t="shared" si="61"/>
        <v>45.142463999999997</v>
      </c>
      <c r="H649" s="18">
        <f t="shared" si="61"/>
        <v>0.99425686000000002</v>
      </c>
      <c r="I649" s="18">
        <f t="shared" si="61"/>
        <v>0.99647744000000005</v>
      </c>
      <c r="J649" s="18">
        <f t="shared" si="61"/>
        <v>1.9337341000000001E-2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43.324502000000003</v>
      </c>
      <c r="Y649" s="18">
        <f t="shared" si="62"/>
        <v>46.265101999999999</v>
      </c>
      <c r="Z649" s="18">
        <f t="shared" si="62"/>
        <v>0.99447540000000001</v>
      </c>
      <c r="AA649" s="18">
        <f t="shared" si="62"/>
        <v>0.99696383</v>
      </c>
      <c r="AB649" s="18">
        <f t="shared" si="62"/>
        <v>9.8533679999999995E-3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3.5497399999999999</v>
      </c>
      <c r="G651" s="135">
        <f t="shared" si="63"/>
        <v>4.0063570000000013</v>
      </c>
      <c r="H651" s="135">
        <f t="shared" si="63"/>
        <v>1.2405720000000064E-2</v>
      </c>
      <c r="I651" s="135">
        <f t="shared" si="63"/>
        <v>1.3983970000000068E-2</v>
      </c>
      <c r="J651" s="135">
        <f t="shared" si="63"/>
        <v>1.9159641000000005E-2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3.4624080000000035</v>
      </c>
      <c r="Y651" s="135">
        <f t="shared" si="64"/>
        <v>3.6764560000000017</v>
      </c>
      <c r="Z651" s="135">
        <f t="shared" si="64"/>
        <v>1.2125790000000025E-2</v>
      </c>
      <c r="AA651" s="135">
        <f t="shared" si="64"/>
        <v>1.3399040000000029E-2</v>
      </c>
      <c r="AB651" s="135">
        <f t="shared" si="64"/>
        <v>9.1745350000000045E-3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2.6653070000000021</v>
      </c>
      <c r="G652" s="18">
        <f t="shared" si="63"/>
        <v>2.7415469999999971</v>
      </c>
      <c r="H652" s="18">
        <f t="shared" si="63"/>
        <v>5.4166099999999329E-3</v>
      </c>
      <c r="I652" s="18">
        <f t="shared" si="63"/>
        <v>6.1133199999999777E-3</v>
      </c>
      <c r="J652" s="18">
        <f t="shared" si="63"/>
        <v>1.718973E-2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2.2506520000000023</v>
      </c>
      <c r="Y652" s="18">
        <f t="shared" si="64"/>
        <v>2.534281</v>
      </c>
      <c r="Z652" s="18">
        <f t="shared" si="64"/>
        <v>5.0240999999999758E-3</v>
      </c>
      <c r="AA652" s="18">
        <f t="shared" si="64"/>
        <v>5.9870200000000651E-3</v>
      </c>
      <c r="AB652" s="18">
        <f t="shared" si="64"/>
        <v>5.7221050000000051E-3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3.2057879999999983</v>
      </c>
      <c r="G653" s="18">
        <f t="shared" si="63"/>
        <v>2.2379790000000028</v>
      </c>
      <c r="H653" s="18">
        <f t="shared" si="63"/>
        <v>1.6439200000000209E-3</v>
      </c>
      <c r="I653" s="18">
        <f t="shared" si="63"/>
        <v>1.9451600000000013E-3</v>
      </c>
      <c r="J653" s="18">
        <f t="shared" si="63"/>
        <v>1.3061543999999998E-2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1.5827159999999978</v>
      </c>
      <c r="Y653" s="18">
        <f t="shared" si="64"/>
        <v>1.3792450000000045</v>
      </c>
      <c r="Z653" s="18">
        <f t="shared" si="64"/>
        <v>1.4689600000000747E-3</v>
      </c>
      <c r="AA653" s="18">
        <f t="shared" si="64"/>
        <v>1.7638199999999715E-3</v>
      </c>
      <c r="AB653" s="18">
        <f t="shared" si="64"/>
        <v>2.5437040000000008E-3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3.7461180000000027</v>
      </c>
      <c r="G654" s="18">
        <f t="shared" si="63"/>
        <v>3.0274769999999975</v>
      </c>
      <c r="H654" s="18">
        <f t="shared" si="63"/>
        <v>8.6651000000004252E-4</v>
      </c>
      <c r="I654" s="18">
        <f t="shared" si="63"/>
        <v>8.9291000000002452E-4</v>
      </c>
      <c r="J654" s="18">
        <f t="shared" si="63"/>
        <v>8.6685120000000015E-3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1.2758099999999999</v>
      </c>
      <c r="Y654" s="18">
        <f t="shared" si="64"/>
        <v>1.1387730000000005</v>
      </c>
      <c r="Z654" s="18">
        <f t="shared" si="64"/>
        <v>6.7333000000002752E-4</v>
      </c>
      <c r="AA654" s="18">
        <f t="shared" si="64"/>
        <v>6.9737999999996969E-4</v>
      </c>
      <c r="AB654" s="18">
        <f t="shared" si="64"/>
        <v>1.7690889999999997E-3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T388:T392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zoomScale="70" zoomScaleNormal="70" workbookViewId="0">
      <selection activeCell="X33" sqref="X33:AB261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cinema_semitrack</v>
      </c>
      <c r="U2" s="289" t="str">
        <f>CONCATENATE("Summary [ ",'Summary (auto)'!$C$4," ]")</f>
        <v>Summary [ 18-bit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cinema_semitrack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30.541978380952383</v>
      </c>
      <c r="G5" s="30">
        <f t="shared" si="0"/>
        <v>34.175089714285711</v>
      </c>
      <c r="H5" s="30">
        <f t="shared" si="0"/>
        <v>0.96755116761904758</v>
      </c>
      <c r="I5" s="90">
        <f t="shared" si="0"/>
        <v>0.97329683999999994</v>
      </c>
      <c r="J5" s="90">
        <f t="shared" si="0"/>
        <v>6.3508869333333329E-2</v>
      </c>
      <c r="K5" s="55"/>
      <c r="L5" s="55"/>
      <c r="M5" s="55"/>
      <c r="N5" s="26"/>
      <c r="O5" s="56"/>
      <c r="P5" s="130">
        <f t="shared" ref="P5:Q8" si="1">P16</f>
        <v>25.702999999999999</v>
      </c>
      <c r="Q5" s="151">
        <f t="shared" si="1"/>
        <v>8.4529999999999994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28273.496000000003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30.93851438095238</v>
      </c>
      <c r="Y5" s="30">
        <f t="shared" si="2"/>
        <v>34.889147999999999</v>
      </c>
      <c r="Z5" s="30">
        <f t="shared" si="2"/>
        <v>0.96773874523809533</v>
      </c>
      <c r="AA5" s="90">
        <f t="shared" si="2"/>
        <v>0.97401677571428569</v>
      </c>
      <c r="AB5" s="90">
        <f t="shared" si="2"/>
        <v>5.5211283428571421E-2</v>
      </c>
      <c r="AC5" s="55"/>
      <c r="AD5" s="55"/>
      <c r="AE5" s="55"/>
      <c r="AF5" s="26"/>
      <c r="AG5" s="238"/>
      <c r="AH5" s="130">
        <f t="shared" ref="AH5:AI8" si="3">AH16</f>
        <v>22.375</v>
      </c>
      <c r="AI5" s="151">
        <f t="shared" si="3"/>
        <v>8.859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-0.15966864267343317</v>
      </c>
      <c r="AN5" s="240">
        <f>bdrate($E5:$E8,G5:G8,$W5:$W8,Y5:Y8)</f>
        <v>-0.12656291135219089</v>
      </c>
      <c r="AO5" s="240">
        <f>bdrate($E5:$E8,H5:H8,$W5:$W8,Z5:Z8)</f>
        <v>-1.2354006820840646E-2</v>
      </c>
      <c r="AP5" s="240">
        <f>bdrate($E5:$E8,I5:I8,$W5:$W8,AA5:AA8)</f>
        <v>-3.3469964304225885E-2</v>
      </c>
      <c r="AQ5" s="241">
        <f>bdrateInverted($E5:$E8,J5:J8,$W5:$W8,AB5:AB8)</f>
        <v>-0.17360420581030733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41126.480000000003</v>
      </c>
      <c r="F6" s="90">
        <f t="shared" si="0"/>
        <v>33.228850857142866</v>
      </c>
      <c r="G6" s="90">
        <f t="shared" si="0"/>
        <v>36.840509571428569</v>
      </c>
      <c r="H6" s="90">
        <f t="shared" si="0"/>
        <v>0.97986977619047599</v>
      </c>
      <c r="I6" s="90">
        <f t="shared" si="0"/>
        <v>0.98444683619047624</v>
      </c>
      <c r="J6" s="90">
        <f t="shared" si="0"/>
        <v>4.2858485857142858E-2</v>
      </c>
      <c r="K6" s="56"/>
      <c r="L6" s="56"/>
      <c r="M6" s="56"/>
      <c r="N6" s="28"/>
      <c r="O6" s="56"/>
      <c r="P6" s="130">
        <f t="shared" si="1"/>
        <v>25.905999999999999</v>
      </c>
      <c r="Q6" s="130">
        <f t="shared" si="1"/>
        <v>8.5779999999999994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41069.815999999999</v>
      </c>
      <c r="X6" s="90">
        <f t="shared" si="2"/>
        <v>34.316538333333334</v>
      </c>
      <c r="Y6" s="90">
        <f t="shared" si="2"/>
        <v>37.738539619047621</v>
      </c>
      <c r="Z6" s="90">
        <f t="shared" si="2"/>
        <v>0.98004221904761923</v>
      </c>
      <c r="AA6" s="90">
        <f t="shared" si="2"/>
        <v>0.98515722761904778</v>
      </c>
      <c r="AB6" s="90">
        <f t="shared" si="2"/>
        <v>3.5197017095238092E-2</v>
      </c>
      <c r="AC6" s="56"/>
      <c r="AD6" s="56"/>
      <c r="AE6" s="56"/>
      <c r="AF6" s="28"/>
      <c r="AG6" s="238"/>
      <c r="AH6" s="130">
        <f t="shared" si="3"/>
        <v>23.093</v>
      </c>
      <c r="AI6" s="130">
        <f t="shared" si="3"/>
        <v>8.5150000000000006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61865.04</v>
      </c>
      <c r="F7" s="90">
        <f t="shared" si="0"/>
        <v>36.326138</v>
      </c>
      <c r="G7" s="90">
        <f t="shared" si="0"/>
        <v>40.399201142857144</v>
      </c>
      <c r="H7" s="90">
        <f t="shared" si="0"/>
        <v>0.98891836142857159</v>
      </c>
      <c r="I7" s="90">
        <f t="shared" si="0"/>
        <v>0.99233596333333352</v>
      </c>
      <c r="J7" s="90">
        <f t="shared" si="0"/>
        <v>2.7275866380952384E-2</v>
      </c>
      <c r="K7" s="56"/>
      <c r="L7" s="56"/>
      <c r="M7" s="56"/>
      <c r="N7" s="28"/>
      <c r="O7" s="56"/>
      <c r="P7" s="130">
        <f t="shared" si="1"/>
        <v>25.984000000000002</v>
      </c>
      <c r="Q7" s="130">
        <f t="shared" si="1"/>
        <v>8.89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61792.36</v>
      </c>
      <c r="X7" s="90">
        <f t="shared" si="2"/>
        <v>38.46544466666667</v>
      </c>
      <c r="Y7" s="90">
        <f t="shared" si="2"/>
        <v>41.770173190476193</v>
      </c>
      <c r="Z7" s="90">
        <f t="shared" si="2"/>
        <v>0.98923883238095223</v>
      </c>
      <c r="AA7" s="90">
        <f t="shared" si="2"/>
        <v>0.99286957523809516</v>
      </c>
      <c r="AB7" s="90">
        <f t="shared" si="2"/>
        <v>1.9458104714285711E-2</v>
      </c>
      <c r="AC7" s="56"/>
      <c r="AD7" s="56"/>
      <c r="AE7" s="56"/>
      <c r="AF7" s="28"/>
      <c r="AG7" s="238"/>
      <c r="AH7" s="130">
        <f t="shared" si="3"/>
        <v>23.295999999999999</v>
      </c>
      <c r="AI7" s="130">
        <f t="shared" si="3"/>
        <v>9.0310000000000006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90416.760000000009</v>
      </c>
      <c r="F8" s="90">
        <f t="shared" si="0"/>
        <v>39.080388285714292</v>
      </c>
      <c r="G8" s="90">
        <f t="shared" si="0"/>
        <v>43.319599333333336</v>
      </c>
      <c r="H8" s="90">
        <f t="shared" si="0"/>
        <v>0.99346047666666659</v>
      </c>
      <c r="I8" s="90">
        <f t="shared" si="0"/>
        <v>0.99586930666666673</v>
      </c>
      <c r="J8" s="90">
        <f t="shared" si="0"/>
        <v>1.5456564333333332E-2</v>
      </c>
      <c r="K8" s="56"/>
      <c r="L8" s="56"/>
      <c r="M8" s="56"/>
      <c r="N8" s="28"/>
      <c r="O8" s="56"/>
      <c r="P8" s="130">
        <f t="shared" si="1"/>
        <v>26.280999999999999</v>
      </c>
      <c r="Q8" s="130">
        <f t="shared" si="1"/>
        <v>9.0779999999999994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90335.44</v>
      </c>
      <c r="X8" s="90">
        <f t="shared" si="2"/>
        <v>42.625868333333337</v>
      </c>
      <c r="Y8" s="90">
        <f t="shared" si="2"/>
        <v>45.662427904761898</v>
      </c>
      <c r="Z8" s="90">
        <f t="shared" si="2"/>
        <v>0.99384352190476211</v>
      </c>
      <c r="AA8" s="90">
        <f t="shared" si="2"/>
        <v>0.99651091571428585</v>
      </c>
      <c r="AB8" s="90">
        <f t="shared" si="2"/>
        <v>8.8797868571428556E-3</v>
      </c>
      <c r="AC8" s="56"/>
      <c r="AD8" s="56"/>
      <c r="AE8" s="56"/>
      <c r="AF8" s="28"/>
      <c r="AG8" s="238"/>
      <c r="AH8" s="130">
        <f t="shared" si="3"/>
        <v>23.609000000000002</v>
      </c>
      <c r="AI8" s="130">
        <f t="shared" si="3"/>
        <v>9.109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25.967672053804421</v>
      </c>
      <c r="Q10" s="154">
        <f>GEOMEAN(Q5:Q8)</f>
        <v>8.7462565581368175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23.088758826238923</v>
      </c>
      <c r="AI10" s="154">
        <f>GEOMEAN(AI5:AI8)</f>
        <v>8.8755234255041699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[ 18-bit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4688.8959999999997</v>
      </c>
      <c r="F16" s="166">
        <v>6056.2079999999996</v>
      </c>
      <c r="G16" s="166">
        <v>1130.7760000000001</v>
      </c>
      <c r="H16" s="166">
        <v>388.36</v>
      </c>
      <c r="I16" s="166">
        <v>167.80799999999999</v>
      </c>
      <c r="J16" s="166">
        <v>8771.848</v>
      </c>
      <c r="K16" s="60">
        <v>5224.8</v>
      </c>
      <c r="L16" s="60">
        <v>1888.152</v>
      </c>
      <c r="M16" s="60">
        <v>7.8879999999999999</v>
      </c>
      <c r="N16" s="55"/>
      <c r="O16" s="252"/>
      <c r="P16" s="129">
        <v>25.702999999999999</v>
      </c>
      <c r="Q16" s="129">
        <v>8.4529999999999994</v>
      </c>
      <c r="R16" s="142"/>
      <c r="S16" s="214"/>
      <c r="T16" s="301"/>
      <c r="U16" s="25" t="s">
        <v>31</v>
      </c>
      <c r="V16" s="26"/>
      <c r="W16" s="128">
        <v>4688.8959999999997</v>
      </c>
      <c r="X16" s="166">
        <v>6013.576</v>
      </c>
      <c r="Y16" s="166">
        <v>1130.296</v>
      </c>
      <c r="Z16" s="166">
        <v>388.18400000000003</v>
      </c>
      <c r="AA16" s="166">
        <v>168.00800000000001</v>
      </c>
      <c r="AB16" s="166">
        <v>8771.7919999999995</v>
      </c>
      <c r="AC16" s="60">
        <v>5224.5439999999999</v>
      </c>
      <c r="AD16" s="60">
        <v>1888.2</v>
      </c>
      <c r="AE16" s="60">
        <v>7.8879999999999999</v>
      </c>
      <c r="AF16" s="55"/>
      <c r="AG16" s="252"/>
      <c r="AH16" s="129">
        <v>22.375</v>
      </c>
      <c r="AI16" s="129">
        <v>8.859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4688.8959999999997</v>
      </c>
      <c r="F17" s="167">
        <v>7941.5919999999996</v>
      </c>
      <c r="G17" s="167">
        <v>4043.28</v>
      </c>
      <c r="H17" s="167">
        <v>2044.9680000000001</v>
      </c>
      <c r="I17" s="167">
        <v>1498.336</v>
      </c>
      <c r="J17" s="167">
        <v>11323.12</v>
      </c>
      <c r="K17" s="62">
        <v>7088.4719999999998</v>
      </c>
      <c r="L17" s="62">
        <v>2497.8159999999998</v>
      </c>
      <c r="M17" s="62">
        <v>7.88</v>
      </c>
      <c r="N17" s="56"/>
      <c r="O17" s="238"/>
      <c r="P17" s="144">
        <v>25.905999999999999</v>
      </c>
      <c r="Q17" s="144">
        <v>8.5779999999999994</v>
      </c>
      <c r="R17" s="145"/>
      <c r="S17" s="214"/>
      <c r="T17" s="285"/>
      <c r="U17" s="27" t="s">
        <v>32</v>
      </c>
      <c r="V17" s="28"/>
      <c r="W17" s="143">
        <v>4688.8959999999997</v>
      </c>
      <c r="X17" s="167">
        <v>7889.768</v>
      </c>
      <c r="Y17" s="167">
        <v>4041.4479999999999</v>
      </c>
      <c r="Z17" s="167">
        <v>2043.7280000000001</v>
      </c>
      <c r="AA17" s="167">
        <v>1497.12</v>
      </c>
      <c r="AB17" s="167">
        <v>11322.84</v>
      </c>
      <c r="AC17" s="62">
        <v>7088.2079999999996</v>
      </c>
      <c r="AD17" s="62">
        <v>2497.808</v>
      </c>
      <c r="AE17" s="62">
        <v>7.88</v>
      </c>
      <c r="AF17" s="56"/>
      <c r="AG17" s="238"/>
      <c r="AH17" s="144">
        <v>23.093</v>
      </c>
      <c r="AI17" s="144">
        <v>8.5150000000000006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4688.8959999999997</v>
      </c>
      <c r="F18" s="167">
        <v>9902.32</v>
      </c>
      <c r="G18" s="167">
        <v>8648.4</v>
      </c>
      <c r="H18" s="167">
        <v>6395.5360000000001</v>
      </c>
      <c r="I18" s="167">
        <v>6107.9359999999997</v>
      </c>
      <c r="J18" s="167">
        <v>13961.536</v>
      </c>
      <c r="K18" s="62">
        <v>9035.2880000000005</v>
      </c>
      <c r="L18" s="62">
        <v>3125.1280000000002</v>
      </c>
      <c r="M18" s="62">
        <v>7.8639999999999999</v>
      </c>
      <c r="N18" s="56"/>
      <c r="O18" s="238"/>
      <c r="P18" s="144">
        <v>25.984000000000002</v>
      </c>
      <c r="Q18" s="144">
        <v>8.89</v>
      </c>
      <c r="R18" s="145"/>
      <c r="S18" s="214"/>
      <c r="T18" s="285"/>
      <c r="U18" s="27" t="s">
        <v>33</v>
      </c>
      <c r="V18" s="28"/>
      <c r="W18" s="143">
        <v>4688.8959999999997</v>
      </c>
      <c r="X18" s="167">
        <v>9841.5360000000001</v>
      </c>
      <c r="Y18" s="167">
        <v>8645.68</v>
      </c>
      <c r="Z18" s="167">
        <v>6390.3680000000004</v>
      </c>
      <c r="AA18" s="167">
        <v>6104.2</v>
      </c>
      <c r="AB18" s="167">
        <v>13961.495999999999</v>
      </c>
      <c r="AC18" s="62">
        <v>9035.0239999999994</v>
      </c>
      <c r="AD18" s="62">
        <v>3125.16</v>
      </c>
      <c r="AE18" s="62">
        <v>7.8639999999999999</v>
      </c>
      <c r="AF18" s="56"/>
      <c r="AG18" s="238"/>
      <c r="AH18" s="144">
        <v>23.295999999999999</v>
      </c>
      <c r="AI18" s="144">
        <v>9.0310000000000006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4688.8959999999997</v>
      </c>
      <c r="F19" s="167">
        <v>11776.415999999999</v>
      </c>
      <c r="G19" s="167">
        <v>13866.175999999999</v>
      </c>
      <c r="H19" s="167">
        <v>13459.6</v>
      </c>
      <c r="I19" s="167">
        <v>15053.32</v>
      </c>
      <c r="J19" s="167">
        <v>16708.376</v>
      </c>
      <c r="K19" s="62">
        <v>11084.592000000001</v>
      </c>
      <c r="L19" s="62">
        <v>3779.384</v>
      </c>
      <c r="M19" s="62">
        <v>7.7359999999999998</v>
      </c>
      <c r="N19" s="56"/>
      <c r="O19" s="238"/>
      <c r="P19" s="144">
        <v>26.280999999999999</v>
      </c>
      <c r="Q19" s="144">
        <v>9.0779999999999994</v>
      </c>
      <c r="R19" s="145"/>
      <c r="S19" s="214"/>
      <c r="T19" s="285"/>
      <c r="U19" s="27" t="s">
        <v>35</v>
      </c>
      <c r="V19" s="28"/>
      <c r="W19" s="143">
        <v>4688.8959999999997</v>
      </c>
      <c r="X19" s="167">
        <v>11710.224</v>
      </c>
      <c r="Y19" s="167">
        <v>13865.736000000001</v>
      </c>
      <c r="Z19" s="167">
        <v>13451.76</v>
      </c>
      <c r="AA19" s="167">
        <v>15046.232</v>
      </c>
      <c r="AB19" s="167">
        <v>16708.743999999999</v>
      </c>
      <c r="AC19" s="62">
        <v>11084.592000000001</v>
      </c>
      <c r="AD19" s="62">
        <v>3779.2559999999999</v>
      </c>
      <c r="AE19" s="62">
        <v>7.7359999999999998</v>
      </c>
      <c r="AF19" s="56"/>
      <c r="AG19" s="238"/>
      <c r="AH19" s="144">
        <v>23.609000000000002</v>
      </c>
      <c r="AI19" s="144">
        <v>9.109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28273.496000000003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41069.815999999999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61792.36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90335.44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[ 18-bit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28.818746999999998</v>
      </c>
      <c r="G33" s="96">
        <v>32.200892000000003</v>
      </c>
      <c r="H33" s="96">
        <v>0.96068324000000005</v>
      </c>
      <c r="I33" s="60">
        <v>0.96661253000000003</v>
      </c>
      <c r="J33" s="60">
        <v>7.4615849999999997E-2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29.287787000000002</v>
      </c>
      <c r="Y33" s="96">
        <v>33.177987000000002</v>
      </c>
      <c r="Z33" s="96">
        <v>0.96083275999999995</v>
      </c>
      <c r="AA33" s="60">
        <v>0.96734969999999998</v>
      </c>
      <c r="AB33" s="60">
        <v>5.7933150000000003E-2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0.46904000000000323</v>
      </c>
      <c r="AN33" s="95">
        <f t="shared" ref="AN33:AN96" si="5">IF(OR(Y33="",G33=""),"",Y33-G33)</f>
        <v>0.97709499999999849</v>
      </c>
      <c r="AO33" s="95">
        <f t="shared" ref="AO33:AO96" si="6">IF(OR(Z33="",H33=""),"",Z33-H33)</f>
        <v>1.4951999999990306E-4</v>
      </c>
      <c r="AP33" s="95">
        <f t="shared" ref="AP33:AP96" si="7">IF(OR(AA33="",I33=""),"",AA33-I33)</f>
        <v>7.371699999999537E-4</v>
      </c>
      <c r="AQ33" s="120">
        <f t="shared" ref="AQ33:AQ96" si="8">IF(OR(AB33="",J33=""),"",AB33-J33)</f>
        <v>-1.6682699999999995E-2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31.583364</v>
      </c>
      <c r="G34" s="187">
        <v>35.219310999999998</v>
      </c>
      <c r="H34" s="187">
        <v>0.97632472999999997</v>
      </c>
      <c r="I34" s="62">
        <v>0.98005175</v>
      </c>
      <c r="J34" s="62">
        <v>4.9486235000000003E-2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33.098722000000002</v>
      </c>
      <c r="Y34" s="187">
        <v>36.457647000000001</v>
      </c>
      <c r="Z34" s="187">
        <v>0.97668597999999995</v>
      </c>
      <c r="AA34" s="62">
        <v>0.98122860000000001</v>
      </c>
      <c r="AB34" s="62">
        <v>3.6479503000000003E-2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1.5153580000000026</v>
      </c>
      <c r="AN34" s="121">
        <f t="shared" si="5"/>
        <v>1.2383360000000039</v>
      </c>
      <c r="AO34" s="121">
        <f t="shared" si="6"/>
        <v>3.6124999999997964E-4</v>
      </c>
      <c r="AP34" s="121">
        <f t="shared" si="7"/>
        <v>1.1768500000000071E-3</v>
      </c>
      <c r="AQ34" s="87">
        <f t="shared" si="8"/>
        <v>-1.3006732E-2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34.495553000000001</v>
      </c>
      <c r="G35" s="187">
        <v>39.007229000000002</v>
      </c>
      <c r="H35" s="187">
        <v>0.98793613000000002</v>
      </c>
      <c r="I35" s="62">
        <v>0.99126462999999998</v>
      </c>
      <c r="J35" s="62">
        <v>3.3062264000000001E-2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37.828187</v>
      </c>
      <c r="Y35" s="187">
        <v>41.162590000000002</v>
      </c>
      <c r="Z35" s="187">
        <v>0.98838576</v>
      </c>
      <c r="AA35" s="62">
        <v>0.99189724999999995</v>
      </c>
      <c r="AB35" s="62">
        <v>1.958273E-2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3.3326339999999988</v>
      </c>
      <c r="AN35" s="121">
        <f t="shared" si="5"/>
        <v>2.1553609999999992</v>
      </c>
      <c r="AO35" s="121">
        <f t="shared" si="6"/>
        <v>4.4962999999997866E-4</v>
      </c>
      <c r="AP35" s="121">
        <f t="shared" si="7"/>
        <v>6.3261999999997265E-4</v>
      </c>
      <c r="AQ35" s="87">
        <f t="shared" si="8"/>
        <v>-1.3479534000000001E-2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37.158614</v>
      </c>
      <c r="G36" s="187">
        <v>41.629274000000002</v>
      </c>
      <c r="H36" s="187">
        <v>0.99306117999999999</v>
      </c>
      <c r="I36" s="62">
        <v>0.99534520999999998</v>
      </c>
      <c r="J36" s="62">
        <v>1.8377432999999999E-2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41.971587999999997</v>
      </c>
      <c r="Y36" s="187">
        <v>45.052562000000002</v>
      </c>
      <c r="Z36" s="187">
        <v>0.99365314999999999</v>
      </c>
      <c r="AA36" s="62">
        <v>0.99613152000000005</v>
      </c>
      <c r="AB36" s="62">
        <v>8.3501819999999994E-3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4.812973999999997</v>
      </c>
      <c r="AN36" s="121">
        <f t="shared" si="5"/>
        <v>3.4232879999999994</v>
      </c>
      <c r="AO36" s="121">
        <f t="shared" si="6"/>
        <v>5.9196999999999722E-4</v>
      </c>
      <c r="AP36" s="121">
        <f t="shared" si="7"/>
        <v>7.8631000000006779E-4</v>
      </c>
      <c r="AQ36" s="87">
        <f t="shared" si="8"/>
        <v>-1.0027250999999999E-2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29.084140000000001</v>
      </c>
      <c r="G38" s="96">
        <v>32.853051000000001</v>
      </c>
      <c r="H38" s="96">
        <v>0.96232108000000005</v>
      </c>
      <c r="I38" s="60">
        <v>0.96624730999999997</v>
      </c>
      <c r="J38" s="60">
        <v>6.5691169999999993E-2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29.631678999999998</v>
      </c>
      <c r="Y38" s="96">
        <v>33.772688000000002</v>
      </c>
      <c r="Z38" s="96">
        <v>0.96255833999999996</v>
      </c>
      <c r="AA38" s="60">
        <v>0.96737443999999995</v>
      </c>
      <c r="AB38" s="60">
        <v>5.3459745000000003E-2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0.54753899999999689</v>
      </c>
      <c r="AN38" s="95">
        <f t="shared" si="5"/>
        <v>0.91963700000000159</v>
      </c>
      <c r="AO38" s="95">
        <f t="shared" si="6"/>
        <v>2.3725999999990588E-4</v>
      </c>
      <c r="AP38" s="95">
        <f t="shared" si="7"/>
        <v>1.1271299999999762E-3</v>
      </c>
      <c r="AQ38" s="120">
        <f t="shared" si="8"/>
        <v>-1.223142499999999E-2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31.739260999999999</v>
      </c>
      <c r="G39" s="187">
        <v>35.525033000000001</v>
      </c>
      <c r="H39" s="187">
        <v>0.97729938999999999</v>
      </c>
      <c r="I39" s="62">
        <v>0.98002224000000004</v>
      </c>
      <c r="J39" s="62">
        <v>4.3748860000000001E-2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33.263072999999999</v>
      </c>
      <c r="Y39" s="187">
        <v>36.686005000000002</v>
      </c>
      <c r="Z39" s="187">
        <v>0.9775682</v>
      </c>
      <c r="AA39" s="62">
        <v>0.98126776999999998</v>
      </c>
      <c r="AB39" s="62">
        <v>3.3930259999999997E-2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1.5238119999999995</v>
      </c>
      <c r="AN39" s="121">
        <f t="shared" si="5"/>
        <v>1.160972000000001</v>
      </c>
      <c r="AO39" s="121">
        <f t="shared" si="6"/>
        <v>2.6881000000000821E-4</v>
      </c>
      <c r="AP39" s="121">
        <f t="shared" si="7"/>
        <v>1.2455299999999392E-3</v>
      </c>
      <c r="AQ39" s="87">
        <f t="shared" si="8"/>
        <v>-9.8186000000000037E-3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35.538941000000001</v>
      </c>
      <c r="G40" s="187">
        <v>39.660981</v>
      </c>
      <c r="H40" s="187">
        <v>0.98827408000000005</v>
      </c>
      <c r="I40" s="62">
        <v>0.99129193999999998</v>
      </c>
      <c r="J40" s="62">
        <v>2.6661714999999999E-2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37.939991999999997</v>
      </c>
      <c r="Y40" s="187">
        <v>41.218394000000004</v>
      </c>
      <c r="Z40" s="187">
        <v>0.98870707000000002</v>
      </c>
      <c r="AA40" s="62">
        <v>0.99195831999999995</v>
      </c>
      <c r="AB40" s="62">
        <v>1.8710310000000001E-2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2.4010509999999954</v>
      </c>
      <c r="AN40" s="121">
        <f t="shared" si="5"/>
        <v>1.5574130000000039</v>
      </c>
      <c r="AO40" s="121">
        <f t="shared" si="6"/>
        <v>4.3298999999996646E-4</v>
      </c>
      <c r="AP40" s="121">
        <f t="shared" si="7"/>
        <v>6.6637999999996644E-4</v>
      </c>
      <c r="AQ40" s="87">
        <f t="shared" si="8"/>
        <v>-7.9514049999999982E-3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37.375146999999998</v>
      </c>
      <c r="G41" s="187">
        <v>41.750042000000001</v>
      </c>
      <c r="H41" s="187">
        <v>0.99319710999999999</v>
      </c>
      <c r="I41" s="62">
        <v>0.99542768000000004</v>
      </c>
      <c r="J41" s="62">
        <v>1.7905933999999998E-2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41.939076</v>
      </c>
      <c r="Y41" s="187">
        <v>45.028779</v>
      </c>
      <c r="Z41" s="187">
        <v>0.99375144999999998</v>
      </c>
      <c r="AA41" s="62">
        <v>0.99617354000000002</v>
      </c>
      <c r="AB41" s="62">
        <v>8.3244010000000004E-3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4.5639290000000017</v>
      </c>
      <c r="AN41" s="121">
        <f t="shared" si="5"/>
        <v>3.2787369999999996</v>
      </c>
      <c r="AO41" s="121">
        <f t="shared" si="6"/>
        <v>5.5433999999998651E-4</v>
      </c>
      <c r="AP41" s="121">
        <f t="shared" si="7"/>
        <v>7.4585999999998709E-4</v>
      </c>
      <c r="AQ41" s="87">
        <f t="shared" si="8"/>
        <v>-9.581532999999998E-3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29.259215999999999</v>
      </c>
      <c r="G43" s="96">
        <v>33.006571000000001</v>
      </c>
      <c r="H43" s="96">
        <v>0.96376516999999995</v>
      </c>
      <c r="I43" s="60">
        <v>0.96816756000000004</v>
      </c>
      <c r="J43" s="60">
        <v>6.7913959999999995E-2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29.991858000000001</v>
      </c>
      <c r="Y43" s="96">
        <v>33.706839000000002</v>
      </c>
      <c r="Z43" s="96">
        <v>0.96418263999999998</v>
      </c>
      <c r="AA43" s="60">
        <v>0.96929628000000001</v>
      </c>
      <c r="AB43" s="60">
        <v>5.5275171999999997E-2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0.73264200000000201</v>
      </c>
      <c r="AN43" s="95">
        <f t="shared" si="5"/>
        <v>0.70026800000000122</v>
      </c>
      <c r="AO43" s="95">
        <f t="shared" si="6"/>
        <v>4.1747000000003087E-4</v>
      </c>
      <c r="AP43" s="95">
        <f t="shared" si="7"/>
        <v>1.128719999999972E-3</v>
      </c>
      <c r="AQ43" s="120">
        <f t="shared" si="8"/>
        <v>-1.2638787999999998E-2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31.904036000000001</v>
      </c>
      <c r="G44" s="187">
        <v>35.766978000000002</v>
      </c>
      <c r="H44" s="187">
        <v>0.97800014999999996</v>
      </c>
      <c r="I44" s="62">
        <v>0.98113289000000004</v>
      </c>
      <c r="J44" s="62">
        <v>4.4537798000000003E-2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33.238092000000002</v>
      </c>
      <c r="Y44" s="187">
        <v>36.582504999999998</v>
      </c>
      <c r="Z44" s="187">
        <v>0.97818181999999998</v>
      </c>
      <c r="AA44" s="62">
        <v>0.98220739000000001</v>
      </c>
      <c r="AB44" s="62">
        <v>3.6138915000000001E-2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1.3340560000000004</v>
      </c>
      <c r="AN44" s="121">
        <f t="shared" si="5"/>
        <v>0.81552699999999589</v>
      </c>
      <c r="AO44" s="121">
        <f t="shared" si="6"/>
        <v>1.8167000000002265E-4</v>
      </c>
      <c r="AP44" s="121">
        <f t="shared" si="7"/>
        <v>1.0744999999999783E-3</v>
      </c>
      <c r="AQ44" s="87">
        <f t="shared" si="8"/>
        <v>-8.3988830000000028E-3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35.028714000000001</v>
      </c>
      <c r="G45" s="187">
        <v>39.400536000000002</v>
      </c>
      <c r="H45" s="187">
        <v>0.98830549000000001</v>
      </c>
      <c r="I45" s="62">
        <v>0.99141362</v>
      </c>
      <c r="J45" s="62">
        <v>3.0707844000000001E-2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37.620761999999999</v>
      </c>
      <c r="Y45" s="187">
        <v>41.151097</v>
      </c>
      <c r="Z45" s="187">
        <v>0.98870504999999997</v>
      </c>
      <c r="AA45" s="62">
        <v>0.99202389000000002</v>
      </c>
      <c r="AB45" s="62">
        <v>1.9830506000000001E-2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2.5920479999999984</v>
      </c>
      <c r="AN45" s="121">
        <f t="shared" si="5"/>
        <v>1.7505609999999976</v>
      </c>
      <c r="AO45" s="121">
        <f t="shared" si="6"/>
        <v>3.995599999999655E-4</v>
      </c>
      <c r="AP45" s="121">
        <f t="shared" si="7"/>
        <v>6.1027000000002385E-4</v>
      </c>
      <c r="AQ45" s="87">
        <f t="shared" si="8"/>
        <v>-1.0877338E-2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37.935676999999998</v>
      </c>
      <c r="G46" s="187">
        <v>42.325519</v>
      </c>
      <c r="H46" s="187">
        <v>0.99320596000000005</v>
      </c>
      <c r="I46" s="62">
        <v>0.99546802999999995</v>
      </c>
      <c r="J46" s="62">
        <v>1.6462862000000002E-2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42.005738000000001</v>
      </c>
      <c r="Y46" s="187">
        <v>45.153008999999997</v>
      </c>
      <c r="Z46" s="187">
        <v>0.99374532999999998</v>
      </c>
      <c r="AA46" s="62">
        <v>0.99618324999999996</v>
      </c>
      <c r="AB46" s="62">
        <v>8.3420730000000002E-3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4.0700610000000026</v>
      </c>
      <c r="AN46" s="121">
        <f t="shared" si="5"/>
        <v>2.8274899999999974</v>
      </c>
      <c r="AO46" s="121">
        <f t="shared" si="6"/>
        <v>5.3936999999992796E-4</v>
      </c>
      <c r="AP46" s="121">
        <f t="shared" si="7"/>
        <v>7.152200000000164E-4</v>
      </c>
      <c r="AQ46" s="87">
        <f t="shared" si="8"/>
        <v>-8.1207890000000015E-3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29.930365999999999</v>
      </c>
      <c r="G48" s="96">
        <v>33.415371</v>
      </c>
      <c r="H48" s="96">
        <v>0.96533714999999998</v>
      </c>
      <c r="I48" s="60">
        <v>0.96953449999999997</v>
      </c>
      <c r="J48" s="60">
        <v>6.2998890000000002E-2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30.305730000000001</v>
      </c>
      <c r="Y48" s="96">
        <v>34.146999999999998</v>
      </c>
      <c r="Z48" s="96">
        <v>0.96572574</v>
      </c>
      <c r="AA48" s="60">
        <v>0.97077683000000003</v>
      </c>
      <c r="AB48" s="60">
        <v>5.3807630000000002E-2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0.37536400000000114</v>
      </c>
      <c r="AN48" s="95">
        <f t="shared" si="5"/>
        <v>0.73162899999999809</v>
      </c>
      <c r="AO48" s="95">
        <f t="shared" si="6"/>
        <v>3.8859000000002197E-4</v>
      </c>
      <c r="AP48" s="95">
        <f t="shared" si="7"/>
        <v>1.2423300000000692E-3</v>
      </c>
      <c r="AQ48" s="120">
        <f t="shared" si="8"/>
        <v>-9.1912599999999997E-3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32.750329999999998</v>
      </c>
      <c r="G49" s="187">
        <v>36.338805000000001</v>
      </c>
      <c r="H49" s="187">
        <v>0.97853129000000005</v>
      </c>
      <c r="I49" s="62">
        <v>0.98251858000000003</v>
      </c>
      <c r="J49" s="62">
        <v>4.0571645000000003E-2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33.968156</v>
      </c>
      <c r="Y49" s="187">
        <v>37.229714999999999</v>
      </c>
      <c r="Z49" s="187">
        <v>0.97876359999999996</v>
      </c>
      <c r="AA49" s="62">
        <v>0.98343692000000005</v>
      </c>
      <c r="AB49" s="62">
        <v>3.3970423E-2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1.2178260000000023</v>
      </c>
      <c r="AN49" s="121">
        <f t="shared" si="5"/>
        <v>0.89090999999999809</v>
      </c>
      <c r="AO49" s="121">
        <f t="shared" si="6"/>
        <v>2.3230999999990232E-4</v>
      </c>
      <c r="AP49" s="121">
        <f t="shared" si="7"/>
        <v>9.1834000000001748E-4</v>
      </c>
      <c r="AQ49" s="87">
        <f t="shared" si="8"/>
        <v>-6.6012220000000038E-3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36.009870999999997</v>
      </c>
      <c r="G50" s="187">
        <v>40.140203</v>
      </c>
      <c r="H50" s="187">
        <v>0.98812352000000003</v>
      </c>
      <c r="I50" s="62">
        <v>0.99147052000000002</v>
      </c>
      <c r="J50" s="62">
        <v>2.5385646000000001E-2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38.050376</v>
      </c>
      <c r="Y50" s="187">
        <v>41.430543999999998</v>
      </c>
      <c r="Z50" s="187">
        <v>0.98851750000000005</v>
      </c>
      <c r="AA50" s="62">
        <v>0.99216685000000004</v>
      </c>
      <c r="AB50" s="62">
        <v>1.8995397000000001E-2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2.0405050000000031</v>
      </c>
      <c r="AN50" s="121">
        <f t="shared" si="5"/>
        <v>1.290340999999998</v>
      </c>
      <c r="AO50" s="121">
        <f t="shared" si="6"/>
        <v>3.9398000000001598E-4</v>
      </c>
      <c r="AP50" s="121">
        <f t="shared" si="7"/>
        <v>6.9633000000002276E-4</v>
      </c>
      <c r="AQ50" s="87">
        <f t="shared" si="8"/>
        <v>-6.3902490000000006E-3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38.300071000000003</v>
      </c>
      <c r="G51" s="187">
        <v>42.688710999999998</v>
      </c>
      <c r="H51" s="187">
        <v>0.99318448000000004</v>
      </c>
      <c r="I51" s="62">
        <v>0.99551701000000004</v>
      </c>
      <c r="J51" s="62">
        <v>1.5156411E-2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42.073844999999999</v>
      </c>
      <c r="Y51" s="187">
        <v>45.208913000000003</v>
      </c>
      <c r="Z51" s="187">
        <v>0.99364006999999999</v>
      </c>
      <c r="AA51" s="62">
        <v>0.99621415000000002</v>
      </c>
      <c r="AB51" s="62">
        <v>8.3419099999999993E-3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3.773773999999996</v>
      </c>
      <c r="AN51" s="121">
        <f t="shared" si="5"/>
        <v>2.5202020000000047</v>
      </c>
      <c r="AO51" s="121">
        <f t="shared" si="6"/>
        <v>4.555899999999502E-4</v>
      </c>
      <c r="AP51" s="121">
        <f t="shared" si="7"/>
        <v>6.9713999999998499E-4</v>
      </c>
      <c r="AQ51" s="87">
        <f t="shared" si="8"/>
        <v>-6.8145010000000006E-3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29.786857999999999</v>
      </c>
      <c r="G53" s="96">
        <v>33.472369999999998</v>
      </c>
      <c r="H53" s="96">
        <v>0.96572557999999997</v>
      </c>
      <c r="I53" s="60">
        <v>0.96993227000000004</v>
      </c>
      <c r="J53" s="60">
        <v>6.3023689999999993E-2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30.364941999999999</v>
      </c>
      <c r="Y53" s="96">
        <v>34.243043999999998</v>
      </c>
      <c r="Z53" s="96">
        <v>0.96601057000000001</v>
      </c>
      <c r="AA53" s="60">
        <v>0.97082460999999998</v>
      </c>
      <c r="AB53" s="60">
        <v>5.4241773E-2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0.57808400000000049</v>
      </c>
      <c r="AN53" s="95">
        <f t="shared" si="5"/>
        <v>0.77067399999999964</v>
      </c>
      <c r="AO53" s="95">
        <f t="shared" si="6"/>
        <v>2.8499000000004049E-4</v>
      </c>
      <c r="AP53" s="95">
        <f t="shared" si="7"/>
        <v>8.9233999999993596E-4</v>
      </c>
      <c r="AQ53" s="120">
        <f t="shared" si="8"/>
        <v>-8.7819169999999933E-3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32.976242999999997</v>
      </c>
      <c r="G54" s="187">
        <v>36.547199999999997</v>
      </c>
      <c r="H54" s="187">
        <v>0.97889009000000005</v>
      </c>
      <c r="I54" s="62">
        <v>0.98295288000000003</v>
      </c>
      <c r="J54" s="62">
        <v>3.961804E-2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34.005634999999998</v>
      </c>
      <c r="Y54" s="187">
        <v>37.315243000000002</v>
      </c>
      <c r="Z54" s="187">
        <v>0.97916576</v>
      </c>
      <c r="AA54" s="62">
        <v>0.98387758000000003</v>
      </c>
      <c r="AB54" s="62">
        <v>3.420165E-2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1.0293920000000014</v>
      </c>
      <c r="AN54" s="121">
        <f t="shared" si="5"/>
        <v>0.7680430000000058</v>
      </c>
      <c r="AO54" s="121">
        <f t="shared" si="6"/>
        <v>2.7566999999995012E-4</v>
      </c>
      <c r="AP54" s="121">
        <f t="shared" si="7"/>
        <v>9.2470000000000052E-4</v>
      </c>
      <c r="AQ54" s="87">
        <f t="shared" si="8"/>
        <v>-5.4163900000000001E-3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36.220312</v>
      </c>
      <c r="G55" s="187">
        <v>40.234537000000003</v>
      </c>
      <c r="H55" s="187">
        <v>0.98813965000000004</v>
      </c>
      <c r="I55" s="62">
        <v>0.99156407000000002</v>
      </c>
      <c r="J55" s="62">
        <v>2.4408374E-2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37.951414999999997</v>
      </c>
      <c r="Y55" s="187">
        <v>41.374102000000001</v>
      </c>
      <c r="Z55" s="187">
        <v>0.98853097000000001</v>
      </c>
      <c r="AA55" s="62">
        <v>0.99209060000000004</v>
      </c>
      <c r="AB55" s="62">
        <v>1.9681807999999999E-2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1.7311029999999974</v>
      </c>
      <c r="AN55" s="121">
        <f t="shared" si="5"/>
        <v>1.1395649999999975</v>
      </c>
      <c r="AO55" s="121">
        <f t="shared" si="6"/>
        <v>3.913199999999728E-4</v>
      </c>
      <c r="AP55" s="121">
        <f t="shared" si="7"/>
        <v>5.2653000000002503E-4</v>
      </c>
      <c r="AQ55" s="87">
        <f t="shared" si="8"/>
        <v>-4.7265660000000015E-3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38.847813000000002</v>
      </c>
      <c r="G56" s="187">
        <v>43.047051000000003</v>
      </c>
      <c r="H56" s="187">
        <v>0.99320883999999998</v>
      </c>
      <c r="I56" s="62">
        <v>0.99554569000000004</v>
      </c>
      <c r="J56" s="62">
        <v>1.3243685E-2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42.035719999999998</v>
      </c>
      <c r="Y56" s="187">
        <v>45.179805000000002</v>
      </c>
      <c r="Z56" s="187">
        <v>0.99361584999999997</v>
      </c>
      <c r="AA56" s="62">
        <v>0.99617907000000006</v>
      </c>
      <c r="AB56" s="62">
        <v>8.6503220000000002E-3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3.1879069999999956</v>
      </c>
      <c r="AN56" s="121">
        <f t="shared" si="5"/>
        <v>2.1327539999999985</v>
      </c>
      <c r="AO56" s="121">
        <f t="shared" si="6"/>
        <v>4.0700999999998544E-4</v>
      </c>
      <c r="AP56" s="121">
        <f t="shared" si="7"/>
        <v>6.3338000000001671E-4</v>
      </c>
      <c r="AQ56" s="87">
        <f t="shared" si="8"/>
        <v>-4.5933629999999996E-3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29.870191999999999</v>
      </c>
      <c r="G58" s="96">
        <v>33.667624000000004</v>
      </c>
      <c r="H58" s="96">
        <v>0.96581329999999999</v>
      </c>
      <c r="I58" s="60">
        <v>0.97067614999999996</v>
      </c>
      <c r="J58" s="60">
        <v>6.2726359999999995E-2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30.476278000000001</v>
      </c>
      <c r="Y58" s="96">
        <v>34.341766</v>
      </c>
      <c r="Z58" s="96">
        <v>0.96599330999999999</v>
      </c>
      <c r="AA58" s="60">
        <v>0.97135470000000002</v>
      </c>
      <c r="AB58" s="60">
        <v>5.4846230000000003E-2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0.60608600000000123</v>
      </c>
      <c r="AN58" s="95">
        <f t="shared" si="5"/>
        <v>0.67414199999999624</v>
      </c>
      <c r="AO58" s="95">
        <f t="shared" si="6"/>
        <v>1.8001000000000822E-4</v>
      </c>
      <c r="AP58" s="95">
        <f t="shared" si="7"/>
        <v>6.785500000000555E-4</v>
      </c>
      <c r="AQ58" s="120">
        <f t="shared" si="8"/>
        <v>-7.8801299999999921E-3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32.992421</v>
      </c>
      <c r="G59" s="187">
        <v>36.710701999999998</v>
      </c>
      <c r="H59" s="187">
        <v>0.97887455999999995</v>
      </c>
      <c r="I59" s="62">
        <v>0.98357523999999996</v>
      </c>
      <c r="J59" s="62">
        <v>4.0222686000000001E-2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34.182215999999997</v>
      </c>
      <c r="Y59" s="187">
        <v>37.541286999999997</v>
      </c>
      <c r="Z59" s="187">
        <v>0.97917516000000004</v>
      </c>
      <c r="AA59" s="62">
        <v>0.98446478999999998</v>
      </c>
      <c r="AB59" s="62">
        <v>3.4357734000000001E-2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1.1897949999999966</v>
      </c>
      <c r="AN59" s="121">
        <f t="shared" si="5"/>
        <v>0.83058499999999924</v>
      </c>
      <c r="AO59" s="121">
        <f t="shared" si="6"/>
        <v>3.0060000000009524E-4</v>
      </c>
      <c r="AP59" s="121">
        <f t="shared" si="7"/>
        <v>8.8955000000001672E-4</v>
      </c>
      <c r="AQ59" s="87">
        <f t="shared" si="8"/>
        <v>-5.8649519999999997E-3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36.436751999999998</v>
      </c>
      <c r="G60" s="187">
        <v>40.372681999999998</v>
      </c>
      <c r="H60" s="187">
        <v>0.98825531</v>
      </c>
      <c r="I60" s="62">
        <v>0.99170961999999996</v>
      </c>
      <c r="J60" s="62">
        <v>2.4153464999999999E-2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37.822806999999997</v>
      </c>
      <c r="Y60" s="187">
        <v>41.293246000000003</v>
      </c>
      <c r="Z60" s="187">
        <v>0.98866299999999996</v>
      </c>
      <c r="AA60" s="62">
        <v>0.99222204999999997</v>
      </c>
      <c r="AB60" s="62">
        <v>2.0390833000000001E-2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1.3860549999999989</v>
      </c>
      <c r="AN60" s="121">
        <f t="shared" si="5"/>
        <v>0.92056400000000593</v>
      </c>
      <c r="AO60" s="121">
        <f t="shared" si="6"/>
        <v>4.0768999999996058E-4</v>
      </c>
      <c r="AP60" s="121">
        <f t="shared" si="7"/>
        <v>5.1243000000000816E-4</v>
      </c>
      <c r="AQ60" s="87">
        <f t="shared" si="8"/>
        <v>-3.7626319999999984E-3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39.398786000000001</v>
      </c>
      <c r="G61" s="187">
        <v>43.528267</v>
      </c>
      <c r="H61" s="187">
        <v>0.99331163</v>
      </c>
      <c r="I61" s="62">
        <v>0.99556401000000005</v>
      </c>
      <c r="J61" s="62">
        <v>1.2412869999999999E-2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42.082790000000003</v>
      </c>
      <c r="Y61" s="187">
        <v>45.275941000000003</v>
      </c>
      <c r="Z61" s="187">
        <v>0.99366809</v>
      </c>
      <c r="AA61" s="62">
        <v>0.99625140000000001</v>
      </c>
      <c r="AB61" s="62">
        <v>8.8524129999999999E-3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2.6840040000000016</v>
      </c>
      <c r="AN61" s="121">
        <f t="shared" si="5"/>
        <v>1.7476740000000035</v>
      </c>
      <c r="AO61" s="121">
        <f t="shared" si="6"/>
        <v>3.5646000000000289E-4</v>
      </c>
      <c r="AP61" s="121">
        <f t="shared" si="7"/>
        <v>6.8738999999995443E-4</v>
      </c>
      <c r="AQ61" s="87">
        <f t="shared" si="8"/>
        <v>-3.5604569999999995E-3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30.408636000000001</v>
      </c>
      <c r="G63" s="96">
        <v>34.406965999999997</v>
      </c>
      <c r="H63" s="96">
        <v>0.96479351999999996</v>
      </c>
      <c r="I63" s="60">
        <v>0.97062282</v>
      </c>
      <c r="J63" s="60">
        <v>5.8849789999999999E-2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30.472313</v>
      </c>
      <c r="Y63" s="96">
        <v>34.696604999999998</v>
      </c>
      <c r="Z63" s="96">
        <v>0.96488764000000005</v>
      </c>
      <c r="AA63" s="60">
        <v>0.97123822000000004</v>
      </c>
      <c r="AB63" s="60">
        <v>5.7040146999999999E-2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6.3676999999998429E-2</v>
      </c>
      <c r="AN63" s="95">
        <f t="shared" si="5"/>
        <v>0.28963900000000109</v>
      </c>
      <c r="AO63" s="95">
        <f t="shared" si="6"/>
        <v>9.4120000000086357E-5</v>
      </c>
      <c r="AP63" s="95">
        <f t="shared" si="7"/>
        <v>6.1540000000004369E-4</v>
      </c>
      <c r="AQ63" s="120">
        <f t="shared" si="8"/>
        <v>-1.8096429999999997E-3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33.863810999999998</v>
      </c>
      <c r="G64" s="187">
        <v>37.476340999999998</v>
      </c>
      <c r="H64" s="187">
        <v>0.97892908999999995</v>
      </c>
      <c r="I64" s="62">
        <v>0.98376565000000005</v>
      </c>
      <c r="J64" s="62">
        <v>3.7166020000000001E-2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34.375286000000003</v>
      </c>
      <c r="Y64" s="187">
        <v>37.898992999999997</v>
      </c>
      <c r="Z64" s="187">
        <v>0.97920134000000003</v>
      </c>
      <c r="AA64" s="62">
        <v>0.98465510000000001</v>
      </c>
      <c r="AB64" s="62">
        <v>3.5557430000000001E-2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0.51147500000000434</v>
      </c>
      <c r="AN64" s="121">
        <f t="shared" si="5"/>
        <v>0.42265199999999936</v>
      </c>
      <c r="AO64" s="121">
        <f t="shared" si="6"/>
        <v>2.7225000000008492E-4</v>
      </c>
      <c r="AP64" s="121">
        <f t="shared" si="7"/>
        <v>8.8944999999995833E-4</v>
      </c>
      <c r="AQ64" s="87">
        <f t="shared" si="8"/>
        <v>-1.60859E-3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37.069468000000001</v>
      </c>
      <c r="G65" s="187">
        <v>40.810727</v>
      </c>
      <c r="H65" s="187">
        <v>0.98845517999999999</v>
      </c>
      <c r="I65" s="62">
        <v>0.99198277999999995</v>
      </c>
      <c r="J65" s="62">
        <v>2.352218E-2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38.167191000000003</v>
      </c>
      <c r="Y65" s="187">
        <v>41.540087999999997</v>
      </c>
      <c r="Z65" s="187">
        <v>0.98878213999999998</v>
      </c>
      <c r="AA65" s="62">
        <v>0.99239646000000004</v>
      </c>
      <c r="AB65" s="62">
        <v>2.0820835999999999E-2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1.097723000000002</v>
      </c>
      <c r="AN65" s="121">
        <f t="shared" si="5"/>
        <v>0.72936099999999726</v>
      </c>
      <c r="AO65" s="121">
        <f t="shared" si="6"/>
        <v>3.2695999999998726E-4</v>
      </c>
      <c r="AP65" s="121">
        <f t="shared" si="7"/>
        <v>4.1368000000008287E-4</v>
      </c>
      <c r="AQ65" s="87">
        <f t="shared" si="8"/>
        <v>-2.7013440000000014E-3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40.155445</v>
      </c>
      <c r="G66" s="187">
        <v>44.040661</v>
      </c>
      <c r="H66" s="187">
        <v>0.99336248000000005</v>
      </c>
      <c r="I66" s="62">
        <v>0.99563531999999999</v>
      </c>
      <c r="J66" s="62">
        <v>1.2118741000000001E-2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42.184463000000001</v>
      </c>
      <c r="Y66" s="187">
        <v>45.362081000000003</v>
      </c>
      <c r="Z66" s="187">
        <v>0.99366818000000001</v>
      </c>
      <c r="AA66" s="62">
        <v>0.99626548000000004</v>
      </c>
      <c r="AB66" s="62">
        <v>9.1044170000000001E-3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2.0290180000000007</v>
      </c>
      <c r="AN66" s="121">
        <f t="shared" si="5"/>
        <v>1.3214200000000034</v>
      </c>
      <c r="AO66" s="121">
        <f t="shared" si="6"/>
        <v>3.0569999999996433E-4</v>
      </c>
      <c r="AP66" s="121">
        <f t="shared" si="7"/>
        <v>6.3016000000004624E-4</v>
      </c>
      <c r="AQ66" s="87">
        <f t="shared" si="8"/>
        <v>-3.0143240000000005E-3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29.353612999999999</v>
      </c>
      <c r="G68" s="96">
        <v>32.798175000000001</v>
      </c>
      <c r="H68" s="96">
        <v>0.96301937000000004</v>
      </c>
      <c r="I68" s="60">
        <v>0.96971162</v>
      </c>
      <c r="J68" s="60">
        <v>7.4325815000000003E-2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29.921900999999998</v>
      </c>
      <c r="Y68" s="96">
        <v>33.863666000000002</v>
      </c>
      <c r="Z68" s="96">
        <v>0.96324138000000004</v>
      </c>
      <c r="AA68" s="60">
        <v>0.97072802000000002</v>
      </c>
      <c r="AB68" s="60">
        <v>5.9333768000000002E-2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0.56828799999999902</v>
      </c>
      <c r="AN68" s="95">
        <f t="shared" si="5"/>
        <v>1.0654910000000015</v>
      </c>
      <c r="AO68" s="95">
        <f t="shared" si="6"/>
        <v>2.2200999999999471E-4</v>
      </c>
      <c r="AP68" s="95">
        <f t="shared" si="7"/>
        <v>1.0164000000000284E-3</v>
      </c>
      <c r="AQ68" s="120">
        <f t="shared" si="8"/>
        <v>-1.4992047000000001E-2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32.154023000000002</v>
      </c>
      <c r="G69" s="187">
        <v>35.756872000000001</v>
      </c>
      <c r="H69" s="187">
        <v>0.97788317000000002</v>
      </c>
      <c r="I69" s="62">
        <v>0.98231738000000002</v>
      </c>
      <c r="J69" s="62">
        <v>4.9389016000000001E-2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33.677137000000002</v>
      </c>
      <c r="Y69" s="187">
        <v>37.109794999999998</v>
      </c>
      <c r="Z69" s="187">
        <v>0.97811608000000005</v>
      </c>
      <c r="AA69" s="62">
        <v>0.98350979000000005</v>
      </c>
      <c r="AB69" s="62">
        <v>3.6585304999999999E-2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1.5231139999999996</v>
      </c>
      <c r="AN69" s="121">
        <f t="shared" si="5"/>
        <v>1.352922999999997</v>
      </c>
      <c r="AO69" s="121">
        <f t="shared" si="6"/>
        <v>2.3291000000003059E-4</v>
      </c>
      <c r="AP69" s="121">
        <f t="shared" si="7"/>
        <v>1.1924100000000326E-3</v>
      </c>
      <c r="AQ69" s="87">
        <f t="shared" si="8"/>
        <v>-1.2803711000000002E-2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34.619188999999999</v>
      </c>
      <c r="G70" s="187">
        <v>39.226379000000001</v>
      </c>
      <c r="H70" s="187">
        <v>0.98859264000000002</v>
      </c>
      <c r="I70" s="62">
        <v>0.99193927999999998</v>
      </c>
      <c r="J70" s="62">
        <v>3.4937485999999997E-2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38.269855</v>
      </c>
      <c r="Y70" s="187">
        <v>41.572757000000003</v>
      </c>
      <c r="Z70" s="187">
        <v>0.98900359999999998</v>
      </c>
      <c r="AA70" s="62">
        <v>0.99270944999999999</v>
      </c>
      <c r="AB70" s="62">
        <v>1.9079473E-2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3.6506660000000011</v>
      </c>
      <c r="AN70" s="121">
        <f t="shared" si="5"/>
        <v>2.3463780000000014</v>
      </c>
      <c r="AO70" s="121">
        <f t="shared" si="6"/>
        <v>4.1095999999996025E-4</v>
      </c>
      <c r="AP70" s="121">
        <f t="shared" si="7"/>
        <v>7.7017000000001445E-4</v>
      </c>
      <c r="AQ70" s="87">
        <f t="shared" si="8"/>
        <v>-1.5858012999999997E-2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37.422527000000002</v>
      </c>
      <c r="G71" s="187">
        <v>41.940469999999998</v>
      </c>
      <c r="H71" s="187">
        <v>0.99331849999999999</v>
      </c>
      <c r="I71" s="62">
        <v>0.99567368999999994</v>
      </c>
      <c r="J71" s="62">
        <v>1.8927988E-2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42.348256999999997</v>
      </c>
      <c r="Y71" s="187">
        <v>45.359226</v>
      </c>
      <c r="Z71" s="187">
        <v>0.99381754</v>
      </c>
      <c r="AA71" s="62">
        <v>0.99638143000000001</v>
      </c>
      <c r="AB71" s="62">
        <v>8.4945214999999994E-3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4.9257299999999944</v>
      </c>
      <c r="AN71" s="121">
        <f t="shared" si="5"/>
        <v>3.4187560000000019</v>
      </c>
      <c r="AO71" s="121">
        <f t="shared" si="6"/>
        <v>4.9904000000000615E-4</v>
      </c>
      <c r="AP71" s="121">
        <f t="shared" si="7"/>
        <v>7.0774000000006776E-4</v>
      </c>
      <c r="AQ71" s="87">
        <f t="shared" si="8"/>
        <v>-1.04334665E-2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30.051462000000001</v>
      </c>
      <c r="G73" s="96">
        <v>33.486944999999999</v>
      </c>
      <c r="H73" s="96">
        <v>0.96527907999999996</v>
      </c>
      <c r="I73" s="60">
        <v>0.97150265999999996</v>
      </c>
      <c r="J73" s="60">
        <v>6.5174399999999993E-2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29.819320999999999</v>
      </c>
      <c r="Y73" s="96">
        <v>34.107357999999998</v>
      </c>
      <c r="Z73" s="96">
        <v>0.96556797999999999</v>
      </c>
      <c r="AA73" s="60">
        <v>0.97248334000000003</v>
      </c>
      <c r="AB73" s="60">
        <v>5.642262E-2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-0.23214100000000215</v>
      </c>
      <c r="AN73" s="95">
        <f t="shared" si="5"/>
        <v>0.62041299999999922</v>
      </c>
      <c r="AO73" s="95">
        <f t="shared" si="6"/>
        <v>2.8890000000003635E-4</v>
      </c>
      <c r="AP73" s="95">
        <f t="shared" si="7"/>
        <v>9.8068000000006705E-4</v>
      </c>
      <c r="AQ73" s="120">
        <f t="shared" si="8"/>
        <v>-8.7517799999999937E-3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32.932971999999999</v>
      </c>
      <c r="G74" s="187">
        <v>36.264169000000003</v>
      </c>
      <c r="H74" s="187">
        <v>0.97884895000000005</v>
      </c>
      <c r="I74" s="62">
        <v>0.98328609</v>
      </c>
      <c r="J74" s="62">
        <v>4.3979388000000001E-2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33.454613000000002</v>
      </c>
      <c r="Y74" s="187">
        <v>37.047435999999998</v>
      </c>
      <c r="Z74" s="187">
        <v>0.97901101000000001</v>
      </c>
      <c r="AA74" s="62">
        <v>0.98421329000000002</v>
      </c>
      <c r="AB74" s="62">
        <v>3.5506554000000003E-2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0.52164100000000246</v>
      </c>
      <c r="AN74" s="121">
        <f t="shared" si="5"/>
        <v>0.78326699999999505</v>
      </c>
      <c r="AO74" s="121">
        <f t="shared" si="6"/>
        <v>1.620599999999639E-4</v>
      </c>
      <c r="AP74" s="121">
        <f t="shared" si="7"/>
        <v>9.272000000000169E-4</v>
      </c>
      <c r="AQ74" s="87">
        <f t="shared" si="8"/>
        <v>-8.4728339999999985E-3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36.520218999999997</v>
      </c>
      <c r="G75" s="187">
        <v>40.565897</v>
      </c>
      <c r="H75" s="187">
        <v>0.98884675</v>
      </c>
      <c r="I75" s="62">
        <v>0.99215723</v>
      </c>
      <c r="J75" s="62">
        <v>2.5557024000000001E-2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38.387450999999999</v>
      </c>
      <c r="Y75" s="187">
        <v>41.724539</v>
      </c>
      <c r="Z75" s="187">
        <v>0.98921974000000001</v>
      </c>
      <c r="AA75" s="62">
        <v>0.99275731</v>
      </c>
      <c r="AB75" s="62">
        <v>1.8439298E-2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1.8672320000000013</v>
      </c>
      <c r="AN75" s="121">
        <f t="shared" si="5"/>
        <v>1.1586420000000004</v>
      </c>
      <c r="AO75" s="121">
        <f t="shared" si="6"/>
        <v>3.7299000000001747E-4</v>
      </c>
      <c r="AP75" s="121">
        <f t="shared" si="7"/>
        <v>6.0008000000000283E-4</v>
      </c>
      <c r="AQ75" s="87">
        <f t="shared" si="8"/>
        <v>-7.1177260000000013E-3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38.013106000000001</v>
      </c>
      <c r="G76" s="187">
        <v>42.569353</v>
      </c>
      <c r="H76" s="187">
        <v>0.99342501999999999</v>
      </c>
      <c r="I76" s="62">
        <v>0.99569934000000004</v>
      </c>
      <c r="J76" s="62">
        <v>1.8705263999999999E-2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42.480719999999998</v>
      </c>
      <c r="Y76" s="187">
        <v>45.462077999999998</v>
      </c>
      <c r="Z76" s="187">
        <v>0.99389857000000004</v>
      </c>
      <c r="AA76" s="62">
        <v>0.99640572999999999</v>
      </c>
      <c r="AB76" s="62">
        <v>8.6437579999999996E-3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4.4676139999999975</v>
      </c>
      <c r="AN76" s="121">
        <f t="shared" si="5"/>
        <v>2.8927249999999987</v>
      </c>
      <c r="AO76" s="121">
        <f t="shared" si="6"/>
        <v>4.7355000000004477E-4</v>
      </c>
      <c r="AP76" s="121">
        <f t="shared" si="7"/>
        <v>7.0638999999994567E-4</v>
      </c>
      <c r="AQ76" s="87">
        <f t="shared" si="8"/>
        <v>-1.0061506E-2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29.744796000000001</v>
      </c>
      <c r="G78" s="96">
        <v>33.278528000000001</v>
      </c>
      <c r="H78" s="96">
        <v>0.96680200999999999</v>
      </c>
      <c r="I78" s="60">
        <v>0.97227973000000001</v>
      </c>
      <c r="J78" s="60">
        <v>6.9280900000000006E-2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30.445678999999998</v>
      </c>
      <c r="Y78" s="96">
        <v>34.053046000000002</v>
      </c>
      <c r="Z78" s="96">
        <v>0.96719648000000003</v>
      </c>
      <c r="AA78" s="60">
        <v>0.97353520000000004</v>
      </c>
      <c r="AB78" s="60">
        <v>5.5614002000000003E-2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0.70088299999999748</v>
      </c>
      <c r="AN78" s="95">
        <f t="shared" si="5"/>
        <v>0.77451800000000048</v>
      </c>
      <c r="AO78" s="95">
        <f t="shared" si="6"/>
        <v>3.9447000000003563E-4</v>
      </c>
      <c r="AP78" s="95">
        <f t="shared" si="7"/>
        <v>1.2554700000000363E-3</v>
      </c>
      <c r="AQ78" s="120">
        <f t="shared" si="8"/>
        <v>-1.3666898000000004E-2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32.184254000000003</v>
      </c>
      <c r="G79" s="187">
        <v>35.981895999999999</v>
      </c>
      <c r="H79" s="187">
        <v>0.97958864000000001</v>
      </c>
      <c r="I79" s="62">
        <v>0.98376565999999999</v>
      </c>
      <c r="J79" s="62">
        <v>5.0248615000000003E-2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33.604706999999998</v>
      </c>
      <c r="Y79" s="187">
        <v>36.847977</v>
      </c>
      <c r="Z79" s="187">
        <v>0.97969216999999997</v>
      </c>
      <c r="AA79" s="62">
        <v>0.98466471</v>
      </c>
      <c r="AB79" s="62">
        <v>3.7165903E-2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1.4204529999999949</v>
      </c>
      <c r="AN79" s="121">
        <f t="shared" si="5"/>
        <v>0.86608100000000121</v>
      </c>
      <c r="AO79" s="121">
        <f t="shared" si="6"/>
        <v>1.0352999999996282E-4</v>
      </c>
      <c r="AP79" s="121">
        <f t="shared" si="7"/>
        <v>8.9905000000001234E-4</v>
      </c>
      <c r="AQ79" s="87">
        <f t="shared" si="8"/>
        <v>-1.3082712000000003E-2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35.333415000000002</v>
      </c>
      <c r="G80" s="187">
        <v>39.844900000000003</v>
      </c>
      <c r="H80" s="187">
        <v>0.98892066000000001</v>
      </c>
      <c r="I80" s="62">
        <v>0.99222615000000003</v>
      </c>
      <c r="J80" s="62">
        <v>3.1817577999999999E-2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38.035029999999999</v>
      </c>
      <c r="Y80" s="187">
        <v>41.561467</v>
      </c>
      <c r="Z80" s="187">
        <v>0.98929566000000002</v>
      </c>
      <c r="AA80" s="62">
        <v>0.99291240999999997</v>
      </c>
      <c r="AB80" s="62">
        <v>1.9731381999999999E-2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2.7016149999999968</v>
      </c>
      <c r="AN80" s="121">
        <f t="shared" si="5"/>
        <v>1.7165669999999977</v>
      </c>
      <c r="AO80" s="121">
        <f t="shared" si="6"/>
        <v>3.7500000000001421E-4</v>
      </c>
      <c r="AP80" s="121">
        <f t="shared" si="7"/>
        <v>6.8625999999993859E-4</v>
      </c>
      <c r="AQ80" s="87">
        <f t="shared" si="8"/>
        <v>-1.2086196E-2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38.310194000000003</v>
      </c>
      <c r="G81" s="187">
        <v>42.722912000000001</v>
      </c>
      <c r="H81" s="187">
        <v>0.99344955000000001</v>
      </c>
      <c r="I81" s="62">
        <v>0.99583312000000002</v>
      </c>
      <c r="J81" s="62">
        <v>1.6570519999999998E-2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42.445836</v>
      </c>
      <c r="Y81" s="187">
        <v>45.537759999999999</v>
      </c>
      <c r="Z81" s="187">
        <v>0.99388697000000004</v>
      </c>
      <c r="AA81" s="62">
        <v>0.99648652999999998</v>
      </c>
      <c r="AB81" s="62">
        <v>8.4069890000000001E-3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4.1356419999999972</v>
      </c>
      <c r="AN81" s="121">
        <f t="shared" si="5"/>
        <v>2.8148479999999978</v>
      </c>
      <c r="AO81" s="121">
        <f t="shared" si="6"/>
        <v>4.3742000000002168E-4</v>
      </c>
      <c r="AP81" s="121">
        <f t="shared" si="7"/>
        <v>6.5340999999996541E-4</v>
      </c>
      <c r="AQ81" s="87">
        <f t="shared" si="8"/>
        <v>-8.1635309999999982E-3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30.355463</v>
      </c>
      <c r="G83" s="96">
        <v>33.710577000000001</v>
      </c>
      <c r="H83" s="96">
        <v>0.96799851000000003</v>
      </c>
      <c r="I83" s="60">
        <v>0.97355307000000002</v>
      </c>
      <c r="J83" s="60">
        <v>6.4931630000000004E-2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30.779568999999999</v>
      </c>
      <c r="Y83" s="96">
        <v>34.455177999999997</v>
      </c>
      <c r="Z83" s="96">
        <v>0.96827271000000004</v>
      </c>
      <c r="AA83" s="60">
        <v>0.97433977000000005</v>
      </c>
      <c r="AB83" s="60">
        <v>5.496554E-2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0.42410599999999832</v>
      </c>
      <c r="AN83" s="95">
        <f t="shared" si="5"/>
        <v>0.74460099999999585</v>
      </c>
      <c r="AO83" s="95">
        <f t="shared" si="6"/>
        <v>2.7420000000000222E-4</v>
      </c>
      <c r="AP83" s="95">
        <f t="shared" si="7"/>
        <v>7.8670000000002904E-4</v>
      </c>
      <c r="AQ83" s="120">
        <f t="shared" si="8"/>
        <v>-9.9660900000000038E-3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33.028872999999997</v>
      </c>
      <c r="G84" s="187">
        <v>36.712259000000003</v>
      </c>
      <c r="H84" s="187">
        <v>0.98015123999999998</v>
      </c>
      <c r="I84" s="62">
        <v>0.98509681999999998</v>
      </c>
      <c r="J84" s="62">
        <v>4.4527914000000002E-2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34.418284999999997</v>
      </c>
      <c r="Y84" s="187">
        <v>37.673532000000002</v>
      </c>
      <c r="Z84" s="187">
        <v>0.98024997000000003</v>
      </c>
      <c r="AA84" s="62">
        <v>0.98570270000000004</v>
      </c>
      <c r="AB84" s="62">
        <v>3.4718720000000002E-2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1.3894120000000001</v>
      </c>
      <c r="AN84" s="121">
        <f t="shared" si="5"/>
        <v>0.96127299999999849</v>
      </c>
      <c r="AO84" s="121">
        <f t="shared" si="6"/>
        <v>9.8730000000046836E-5</v>
      </c>
      <c r="AP84" s="121">
        <f t="shared" si="7"/>
        <v>6.0588000000005859E-4</v>
      </c>
      <c r="AQ84" s="87">
        <f t="shared" si="8"/>
        <v>-9.8091940000000002E-3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36.300372000000003</v>
      </c>
      <c r="G85" s="187">
        <v>40.502598999999996</v>
      </c>
      <c r="H85" s="187">
        <v>0.98871635000000002</v>
      </c>
      <c r="I85" s="62">
        <v>0.99229754999999997</v>
      </c>
      <c r="J85" s="62">
        <v>2.7179816999999998E-2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38.537674000000003</v>
      </c>
      <c r="Y85" s="187">
        <v>41.812958999999999</v>
      </c>
      <c r="Z85" s="187">
        <v>0.98902400999999995</v>
      </c>
      <c r="AA85" s="62">
        <v>0.99274569000000001</v>
      </c>
      <c r="AB85" s="62">
        <v>1.8662215999999999E-2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2.2373019999999997</v>
      </c>
      <c r="AN85" s="121">
        <f t="shared" si="5"/>
        <v>1.3103600000000029</v>
      </c>
      <c r="AO85" s="121">
        <f t="shared" si="6"/>
        <v>3.0765999999993188E-4</v>
      </c>
      <c r="AP85" s="121">
        <f t="shared" si="7"/>
        <v>4.4814000000004128E-4</v>
      </c>
      <c r="AQ85" s="87">
        <f t="shared" si="8"/>
        <v>-8.5176009999999996E-3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38.793725999999999</v>
      </c>
      <c r="G86" s="187">
        <v>43.140855000000002</v>
      </c>
      <c r="H86" s="187">
        <v>0.99332222000000003</v>
      </c>
      <c r="I86" s="62">
        <v>0.99576916000000004</v>
      </c>
      <c r="J86" s="62">
        <v>1.5562206E-2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42.426326000000003</v>
      </c>
      <c r="Y86" s="187">
        <v>45.437097000000001</v>
      </c>
      <c r="Z86" s="187">
        <v>0.99369819999999998</v>
      </c>
      <c r="AA86" s="62">
        <v>0.99642209000000004</v>
      </c>
      <c r="AB86" s="62">
        <v>8.8274665000000006E-3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3.6326000000000036</v>
      </c>
      <c r="AN86" s="121">
        <f t="shared" si="5"/>
        <v>2.2962419999999995</v>
      </c>
      <c r="AO86" s="121">
        <f t="shared" si="6"/>
        <v>3.7597999999994247E-4</v>
      </c>
      <c r="AP86" s="121">
        <f t="shared" si="7"/>
        <v>6.5292999999999601E-4</v>
      </c>
      <c r="AQ86" s="87">
        <f t="shared" si="8"/>
        <v>-6.7347394999999997E-3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30.758167</v>
      </c>
      <c r="G88" s="96">
        <v>34.296464</v>
      </c>
      <c r="H88" s="96">
        <v>0.96957377</v>
      </c>
      <c r="I88" s="60">
        <v>0.97413525000000001</v>
      </c>
      <c r="J88" s="60">
        <v>5.9386689999999999E-2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31.11233</v>
      </c>
      <c r="Y88" s="96">
        <v>34.873074000000003</v>
      </c>
      <c r="Z88" s="96">
        <v>0.96974134999999995</v>
      </c>
      <c r="AA88" s="60">
        <v>0.97495217999999995</v>
      </c>
      <c r="AB88" s="60">
        <v>5.3330490000000001E-2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0.35416299999999978</v>
      </c>
      <c r="AN88" s="95">
        <f t="shared" si="5"/>
        <v>0.57661000000000229</v>
      </c>
      <c r="AO88" s="95">
        <f t="shared" si="6"/>
        <v>1.67579999999945E-4</v>
      </c>
      <c r="AP88" s="95">
        <f t="shared" si="7"/>
        <v>8.1692999999993798E-4</v>
      </c>
      <c r="AQ88" s="120">
        <f t="shared" si="8"/>
        <v>-6.0561999999999977E-3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33.904403000000002</v>
      </c>
      <c r="G89" s="187">
        <v>37.198349</v>
      </c>
      <c r="H89" s="187">
        <v>0.98104066000000001</v>
      </c>
      <c r="I89" s="62">
        <v>0.98591390999999995</v>
      </c>
      <c r="J89" s="62">
        <v>3.9498146999999997E-2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34.598536000000003</v>
      </c>
      <c r="Y89" s="187">
        <v>37.808450999999998</v>
      </c>
      <c r="Z89" s="187">
        <v>0.98116104999999998</v>
      </c>
      <c r="AA89" s="62">
        <v>0.98642090000000004</v>
      </c>
      <c r="AB89" s="62">
        <v>3.3031843999999998E-2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0.69413300000000078</v>
      </c>
      <c r="AN89" s="121">
        <f t="shared" si="5"/>
        <v>0.6101019999999977</v>
      </c>
      <c r="AO89" s="121">
        <f t="shared" si="6"/>
        <v>1.2038999999997024E-4</v>
      </c>
      <c r="AP89" s="121">
        <f t="shared" si="7"/>
        <v>5.0699000000009597E-4</v>
      </c>
      <c r="AQ89" s="87">
        <f t="shared" si="8"/>
        <v>-6.4663029999999996E-3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37.094664000000002</v>
      </c>
      <c r="G90" s="187">
        <v>41.057262999999999</v>
      </c>
      <c r="H90" s="187">
        <v>0.98923943999999997</v>
      </c>
      <c r="I90" s="62">
        <v>0.99266438999999995</v>
      </c>
      <c r="J90" s="62">
        <v>2.4802254999999999E-2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38.768875000000001</v>
      </c>
      <c r="Y90" s="187">
        <v>42.009064000000002</v>
      </c>
      <c r="Z90" s="187">
        <v>0.98955360000000003</v>
      </c>
      <c r="AA90" s="62">
        <v>0.99303912999999999</v>
      </c>
      <c r="AB90" s="62">
        <v>1.8552946000000001E-2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1.6742109999999997</v>
      </c>
      <c r="AN90" s="121">
        <f t="shared" si="5"/>
        <v>0.95180100000000323</v>
      </c>
      <c r="AO90" s="121">
        <f t="shared" si="6"/>
        <v>3.1416000000006328E-4</v>
      </c>
      <c r="AP90" s="121">
        <f t="shared" si="7"/>
        <v>3.7474000000004004E-4</v>
      </c>
      <c r="AQ90" s="87">
        <f t="shared" si="8"/>
        <v>-6.249308999999998E-3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39.649124999999998</v>
      </c>
      <c r="G91" s="187">
        <v>43.906616999999997</v>
      </c>
      <c r="H91" s="187">
        <v>0.99371085999999997</v>
      </c>
      <c r="I91" s="62">
        <v>0.99592554</v>
      </c>
      <c r="J91" s="62">
        <v>1.3590507E-2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42.914065000000001</v>
      </c>
      <c r="Y91" s="187">
        <v>45.932270000000003</v>
      </c>
      <c r="Z91" s="187">
        <v>0.99406589999999995</v>
      </c>
      <c r="AA91" s="62">
        <v>0.99662985999999998</v>
      </c>
      <c r="AB91" s="62">
        <v>8.3813259999999997E-3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3.2649400000000028</v>
      </c>
      <c r="AN91" s="121">
        <f t="shared" si="5"/>
        <v>2.0256530000000055</v>
      </c>
      <c r="AO91" s="121">
        <f t="shared" si="6"/>
        <v>3.5503999999997315E-4</v>
      </c>
      <c r="AP91" s="121">
        <f t="shared" si="7"/>
        <v>7.0431999999998052E-4</v>
      </c>
      <c r="AQ91" s="87">
        <f t="shared" si="8"/>
        <v>-5.2091810000000002E-3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30.840989</v>
      </c>
      <c r="G93" s="96">
        <v>34.548257999999997</v>
      </c>
      <c r="H93" s="96">
        <v>0.96997834000000005</v>
      </c>
      <c r="I93" s="60">
        <v>0.97390661999999995</v>
      </c>
      <c r="J93" s="60">
        <v>5.8535433999999997E-2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31.271325000000001</v>
      </c>
      <c r="Y93" s="96">
        <v>35.033048000000001</v>
      </c>
      <c r="Z93" s="96">
        <v>0.96998686999999995</v>
      </c>
      <c r="AA93" s="60">
        <v>0.97447549</v>
      </c>
      <c r="AB93" s="60">
        <v>5.3426611999999998E-2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0.4303360000000005</v>
      </c>
      <c r="AN93" s="95">
        <f t="shared" si="5"/>
        <v>0.48479000000000383</v>
      </c>
      <c r="AO93" s="95">
        <f t="shared" si="6"/>
        <v>8.5299999998955656E-6</v>
      </c>
      <c r="AP93" s="95">
        <f t="shared" si="7"/>
        <v>5.6887000000005461E-4</v>
      </c>
      <c r="AQ93" s="120">
        <f t="shared" si="8"/>
        <v>-5.108821999999999E-3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33.899375999999997</v>
      </c>
      <c r="G94" s="187">
        <v>37.551504000000001</v>
      </c>
      <c r="H94" s="187">
        <v>0.98148462000000003</v>
      </c>
      <c r="I94" s="62">
        <v>0.98603457000000005</v>
      </c>
      <c r="J94" s="62">
        <v>3.8756609999999997E-2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34.858919999999998</v>
      </c>
      <c r="Y94" s="187">
        <v>38.181001999999999</v>
      </c>
      <c r="Z94" s="187">
        <v>0.98164463999999996</v>
      </c>
      <c r="AA94" s="62">
        <v>0.98656630000000001</v>
      </c>
      <c r="AB94" s="62">
        <v>3.3408760000000003E-2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0.95954400000000106</v>
      </c>
      <c r="AN94" s="121">
        <f t="shared" si="5"/>
        <v>0.62949799999999811</v>
      </c>
      <c r="AO94" s="121">
        <f t="shared" si="6"/>
        <v>1.6001999999992744E-4</v>
      </c>
      <c r="AP94" s="121">
        <f t="shared" si="7"/>
        <v>5.3172999999995252E-4</v>
      </c>
      <c r="AQ94" s="87">
        <f t="shared" si="8"/>
        <v>-5.3478499999999943E-3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37.236494999999998</v>
      </c>
      <c r="G95" s="187">
        <v>41.094045000000001</v>
      </c>
      <c r="H95" s="187">
        <v>0.98965983999999996</v>
      </c>
      <c r="I95" s="62">
        <v>0.99280106999999995</v>
      </c>
      <c r="J95" s="62">
        <v>2.39768E-2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38.691344999999998</v>
      </c>
      <c r="Y95" s="187">
        <v>42.027064000000003</v>
      </c>
      <c r="Z95" s="187">
        <v>0.98991046999999999</v>
      </c>
      <c r="AA95" s="62">
        <v>0.99324528999999995</v>
      </c>
      <c r="AB95" s="62">
        <v>1.8979185999999999E-2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1.4548500000000004</v>
      </c>
      <c r="AN95" s="121">
        <f t="shared" si="5"/>
        <v>0.9330190000000016</v>
      </c>
      <c r="AO95" s="121">
        <f t="shared" si="6"/>
        <v>2.5063000000002944E-4</v>
      </c>
      <c r="AP95" s="121">
        <f t="shared" si="7"/>
        <v>4.4421999999999517E-4</v>
      </c>
      <c r="AQ95" s="87">
        <f t="shared" si="8"/>
        <v>-4.9976140000000009E-3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40.260080000000002</v>
      </c>
      <c r="G96" s="187">
        <v>44.383477999999997</v>
      </c>
      <c r="H96" s="187">
        <v>0.99399495999999998</v>
      </c>
      <c r="I96" s="62">
        <v>0.99613571999999995</v>
      </c>
      <c r="J96" s="62">
        <v>1.2660256E-2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43.070988999999997</v>
      </c>
      <c r="Y96" s="187">
        <v>46.160308000000001</v>
      </c>
      <c r="Z96" s="187">
        <v>0.99428793000000004</v>
      </c>
      <c r="AA96" s="62">
        <v>0.99678303999999995</v>
      </c>
      <c r="AB96" s="62">
        <v>8.5559E-3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2.8109089999999952</v>
      </c>
      <c r="AN96" s="121">
        <f t="shared" si="5"/>
        <v>1.7768300000000039</v>
      </c>
      <c r="AO96" s="121">
        <f t="shared" si="6"/>
        <v>2.9297000000005902E-4</v>
      </c>
      <c r="AP96" s="121">
        <f t="shared" si="7"/>
        <v>6.4732000000000678E-4</v>
      </c>
      <c r="AQ96" s="87">
        <f t="shared" si="8"/>
        <v>-4.104356E-3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31.034154999999998</v>
      </c>
      <c r="G98" s="96">
        <v>34.954855000000002</v>
      </c>
      <c r="H98" s="96">
        <v>0.96797299999999997</v>
      </c>
      <c r="I98" s="60">
        <v>0.97229242000000005</v>
      </c>
      <c r="J98" s="60">
        <v>5.6159183000000001E-2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31.072952000000001</v>
      </c>
      <c r="Y98" s="96">
        <v>35.203512000000003</v>
      </c>
      <c r="Z98" s="96">
        <v>0.96802511000000002</v>
      </c>
      <c r="AA98" s="60">
        <v>0.97293447</v>
      </c>
      <c r="AB98" s="60">
        <v>5.4717123999999999E-2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3.8797000000002413E-2</v>
      </c>
      <c r="AN98" s="95">
        <f t="shared" si="15"/>
        <v>0.24865700000000146</v>
      </c>
      <c r="AO98" s="95">
        <f t="shared" si="16"/>
        <v>5.2110000000049617E-5</v>
      </c>
      <c r="AP98" s="95">
        <f t="shared" si="17"/>
        <v>6.4204999999994961E-4</v>
      </c>
      <c r="AQ98" s="120">
        <f t="shared" si="18"/>
        <v>-1.4420590000000025E-3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34.274096</v>
      </c>
      <c r="G99" s="187">
        <v>37.888043000000003</v>
      </c>
      <c r="H99" s="187">
        <v>0.98065796000000005</v>
      </c>
      <c r="I99" s="62">
        <v>0.98510664000000003</v>
      </c>
      <c r="J99" s="62">
        <v>3.5572180000000002E-2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34.881129000000001</v>
      </c>
      <c r="Y99" s="187">
        <v>38.247971999999997</v>
      </c>
      <c r="Z99" s="187">
        <v>0.98079236000000003</v>
      </c>
      <c r="AA99" s="62">
        <v>0.98572470000000001</v>
      </c>
      <c r="AB99" s="62">
        <v>3.4745289999999998E-2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0.60703300000000127</v>
      </c>
      <c r="AN99" s="121">
        <f t="shared" si="15"/>
        <v>0.35992899999999395</v>
      </c>
      <c r="AO99" s="121">
        <f t="shared" si="16"/>
        <v>1.3439999999997898E-4</v>
      </c>
      <c r="AP99" s="121">
        <f t="shared" si="17"/>
        <v>6.1805999999997585E-4</v>
      </c>
      <c r="AQ99" s="87">
        <f t="shared" si="18"/>
        <v>-8.2689000000000373E-4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37.582344999999997</v>
      </c>
      <c r="G100" s="187">
        <v>41.20091</v>
      </c>
      <c r="H100" s="187">
        <v>0.98960325999999998</v>
      </c>
      <c r="I100" s="62">
        <v>0.99278544000000002</v>
      </c>
      <c r="J100" s="62">
        <v>2.1662154999999999E-2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38.843864000000004</v>
      </c>
      <c r="Y100" s="187">
        <v>41.953246999999998</v>
      </c>
      <c r="Z100" s="187">
        <v>0.98982411000000003</v>
      </c>
      <c r="AA100" s="62">
        <v>0.99298567000000004</v>
      </c>
      <c r="AB100" s="62">
        <v>1.9220959999999999E-2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1.2615190000000069</v>
      </c>
      <c r="AN100" s="121">
        <f t="shared" si="15"/>
        <v>0.75233699999999715</v>
      </c>
      <c r="AO100" s="121">
        <f t="shared" si="16"/>
        <v>2.2085000000005017E-4</v>
      </c>
      <c r="AP100" s="121">
        <f t="shared" si="17"/>
        <v>2.0023000000002344E-4</v>
      </c>
      <c r="AQ100" s="87">
        <f t="shared" si="18"/>
        <v>-2.4411950000000002E-3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40.816448000000001</v>
      </c>
      <c r="G101" s="187">
        <v>44.692314000000003</v>
      </c>
      <c r="H101" s="187">
        <v>0.99394828999999996</v>
      </c>
      <c r="I101" s="62">
        <v>0.99614237999999999</v>
      </c>
      <c r="J101" s="62">
        <v>1.1680774999999999E-2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43.039819000000001</v>
      </c>
      <c r="Y101" s="187">
        <v>46.099035000000001</v>
      </c>
      <c r="Z101" s="187">
        <v>0.99420790000000003</v>
      </c>
      <c r="AA101" s="62">
        <v>0.99672461000000001</v>
      </c>
      <c r="AB101" s="62">
        <v>8.7001439999999999E-3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2.2233710000000002</v>
      </c>
      <c r="AN101" s="121">
        <f t="shared" si="15"/>
        <v>1.4067209999999974</v>
      </c>
      <c r="AO101" s="121">
        <f t="shared" si="16"/>
        <v>2.5961000000007672E-4</v>
      </c>
      <c r="AP101" s="121">
        <f t="shared" si="17"/>
        <v>5.822300000000169E-4</v>
      </c>
      <c r="AQ101" s="87">
        <f t="shared" si="18"/>
        <v>-2.9806309999999992E-3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31.015951999999999</v>
      </c>
      <c r="G103" s="96">
        <v>34.640385999999999</v>
      </c>
      <c r="H103" s="96">
        <v>0.96940325999999999</v>
      </c>
      <c r="I103" s="60">
        <v>0.97709230000000002</v>
      </c>
      <c r="J103" s="60">
        <v>7.2736239999999994E-2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31.528151000000001</v>
      </c>
      <c r="Y103" s="96">
        <v>35.797919</v>
      </c>
      <c r="Z103" s="96">
        <v>0.96943566999999997</v>
      </c>
      <c r="AA103" s="60">
        <v>0.97743296000000002</v>
      </c>
      <c r="AB103" s="60">
        <v>6.22756E-2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0.51219900000000251</v>
      </c>
      <c r="AN103" s="95">
        <f t="shared" si="15"/>
        <v>1.1575330000000008</v>
      </c>
      <c r="AO103" s="95">
        <f t="shared" si="16"/>
        <v>3.240999999998273E-5</v>
      </c>
      <c r="AP103" s="95">
        <f t="shared" si="17"/>
        <v>3.4065999999999264E-4</v>
      </c>
      <c r="AQ103" s="120">
        <f t="shared" si="18"/>
        <v>-1.0460639999999993E-2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33.286907999999997</v>
      </c>
      <c r="G104" s="187">
        <v>36.818559</v>
      </c>
      <c r="H104" s="187">
        <v>0.9804929</v>
      </c>
      <c r="I104" s="62">
        <v>0.98623176000000001</v>
      </c>
      <c r="J104" s="62">
        <v>5.2415345000000002E-2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34.763010999999999</v>
      </c>
      <c r="Y104" s="187">
        <v>38.345458000000001</v>
      </c>
      <c r="Z104" s="187">
        <v>0.98065206000000005</v>
      </c>
      <c r="AA104" s="62">
        <v>0.98687720000000001</v>
      </c>
      <c r="AB104" s="62">
        <v>3.9609086000000002E-2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1.4761030000000019</v>
      </c>
      <c r="AN104" s="121">
        <f t="shared" si="15"/>
        <v>1.5268990000000002</v>
      </c>
      <c r="AO104" s="121">
        <f t="shared" si="16"/>
        <v>1.5916000000004704E-4</v>
      </c>
      <c r="AP104" s="121">
        <f t="shared" si="17"/>
        <v>6.4543999999999713E-4</v>
      </c>
      <c r="AQ104" s="87">
        <f t="shared" si="18"/>
        <v>-1.2806259E-2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35.744208999999998</v>
      </c>
      <c r="G105" s="187">
        <v>40.066972999999997</v>
      </c>
      <c r="H105" s="187">
        <v>0.98941668999999999</v>
      </c>
      <c r="I105" s="62">
        <v>0.99312867999999999</v>
      </c>
      <c r="J105" s="62">
        <v>3.4699163999999998E-2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39.136116000000001</v>
      </c>
      <c r="Y105" s="187">
        <v>42.317802999999998</v>
      </c>
      <c r="Z105" s="187">
        <v>0.98972550999999998</v>
      </c>
      <c r="AA105" s="62">
        <v>0.99373736999999995</v>
      </c>
      <c r="AB105" s="62">
        <v>2.0423134999999999E-2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3.3919070000000033</v>
      </c>
      <c r="AN105" s="121">
        <f t="shared" si="15"/>
        <v>2.2508300000000006</v>
      </c>
      <c r="AO105" s="121">
        <f t="shared" si="16"/>
        <v>3.0881999999998744E-4</v>
      </c>
      <c r="AP105" s="121">
        <f t="shared" si="17"/>
        <v>6.0868999999996731E-4</v>
      </c>
      <c r="AQ105" s="87">
        <f t="shared" si="18"/>
        <v>-1.4276028999999999E-2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38.397843000000002</v>
      </c>
      <c r="G106" s="187">
        <v>42.823993000000002</v>
      </c>
      <c r="H106" s="187">
        <v>0.99348751999999996</v>
      </c>
      <c r="I106" s="62">
        <v>0.99611614000000004</v>
      </c>
      <c r="J106" s="62">
        <v>2.0614922000000001E-2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43.16337</v>
      </c>
      <c r="Y106" s="187">
        <v>46.047150999999999</v>
      </c>
      <c r="Z106" s="187">
        <v>0.99388184999999996</v>
      </c>
      <c r="AA106" s="62">
        <v>0.99675362999999995</v>
      </c>
      <c r="AB106" s="62">
        <v>9.8251039999999994E-3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4.7655269999999987</v>
      </c>
      <c r="AN106" s="121">
        <f t="shared" si="15"/>
        <v>3.223157999999998</v>
      </c>
      <c r="AO106" s="121">
        <f t="shared" si="16"/>
        <v>3.9432999999999829E-4</v>
      </c>
      <c r="AP106" s="121">
        <f t="shared" si="17"/>
        <v>6.374899999999073E-4</v>
      </c>
      <c r="AQ106" s="87">
        <f t="shared" si="18"/>
        <v>-1.0789818000000001E-2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31.305205999999998</v>
      </c>
      <c r="G108" s="96">
        <v>34.857950000000002</v>
      </c>
      <c r="H108" s="96">
        <v>0.97043756000000003</v>
      </c>
      <c r="I108" s="60">
        <v>0.97762055000000003</v>
      </c>
      <c r="J108" s="60">
        <v>6.4059204999999994E-2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31.313262999999999</v>
      </c>
      <c r="Y108" s="96">
        <v>35.732365000000001</v>
      </c>
      <c r="Z108" s="96">
        <v>0.97056867000000002</v>
      </c>
      <c r="AA108" s="60">
        <v>0.97805449</v>
      </c>
      <c r="AB108" s="60">
        <v>5.5227295000000003E-2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8.057000000000869E-3</v>
      </c>
      <c r="AN108" s="95">
        <f t="shared" si="15"/>
        <v>0.87441499999999905</v>
      </c>
      <c r="AO108" s="95">
        <f t="shared" si="16"/>
        <v>1.3110999999998985E-4</v>
      </c>
      <c r="AP108" s="95">
        <f t="shared" si="17"/>
        <v>4.3393999999996602E-4</v>
      </c>
      <c r="AQ108" s="120">
        <f t="shared" si="18"/>
        <v>-8.8319099999999914E-3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33.734456999999999</v>
      </c>
      <c r="G109" s="187">
        <v>37.190606000000002</v>
      </c>
      <c r="H109" s="187">
        <v>0.98111696999999998</v>
      </c>
      <c r="I109" s="62">
        <v>0.98663115999999995</v>
      </c>
      <c r="J109" s="62">
        <v>4.4580522999999997E-2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34.684055000000001</v>
      </c>
      <c r="Y109" s="187">
        <v>38.421005000000001</v>
      </c>
      <c r="Z109" s="187">
        <v>0.98128892999999995</v>
      </c>
      <c r="AA109" s="62">
        <v>0.98701035999999998</v>
      </c>
      <c r="AB109" s="62">
        <v>3.4520137999999999E-2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0.94959800000000172</v>
      </c>
      <c r="AN109" s="121">
        <f t="shared" si="15"/>
        <v>1.2303989999999985</v>
      </c>
      <c r="AO109" s="121">
        <f t="shared" si="16"/>
        <v>1.7195999999997102E-4</v>
      </c>
      <c r="AP109" s="121">
        <f t="shared" si="17"/>
        <v>3.7920000000002396E-4</v>
      </c>
      <c r="AQ109" s="87">
        <f t="shared" si="18"/>
        <v>-1.0060384999999998E-2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36.693485000000003</v>
      </c>
      <c r="G110" s="187">
        <v>40.744132</v>
      </c>
      <c r="H110" s="187">
        <v>0.98947726999999996</v>
      </c>
      <c r="I110" s="62">
        <v>0.99295365999999996</v>
      </c>
      <c r="J110" s="62">
        <v>2.761475E-2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39.120367000000002</v>
      </c>
      <c r="Y110" s="187">
        <v>42.312914999999997</v>
      </c>
      <c r="Z110" s="187">
        <v>0.98973926000000001</v>
      </c>
      <c r="AA110" s="62">
        <v>0.99356343999999996</v>
      </c>
      <c r="AB110" s="62">
        <v>1.8783022E-2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2.4268819999999991</v>
      </c>
      <c r="AN110" s="121">
        <f t="shared" si="15"/>
        <v>1.5687829999999963</v>
      </c>
      <c r="AO110" s="121">
        <f t="shared" si="16"/>
        <v>2.6199000000004524E-4</v>
      </c>
      <c r="AP110" s="121">
        <f t="shared" si="17"/>
        <v>6.0978000000000421E-4</v>
      </c>
      <c r="AQ110" s="87">
        <f t="shared" si="18"/>
        <v>-8.8317280000000005E-3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38.680297000000003</v>
      </c>
      <c r="G111" s="187">
        <v>43.158586</v>
      </c>
      <c r="H111" s="187">
        <v>0.99350671000000002</v>
      </c>
      <c r="I111" s="62">
        <v>0.99607802000000001</v>
      </c>
      <c r="J111" s="62">
        <v>1.9729371999999998E-2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43.028990999999998</v>
      </c>
      <c r="Y111" s="187">
        <v>45.896656999999998</v>
      </c>
      <c r="Z111" s="187">
        <v>0.99386704999999997</v>
      </c>
      <c r="AA111" s="62">
        <v>0.99670497000000002</v>
      </c>
      <c r="AB111" s="62">
        <v>9.5837700000000001E-3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4.3486939999999947</v>
      </c>
      <c r="AN111" s="121">
        <f t="shared" si="15"/>
        <v>2.7380709999999979</v>
      </c>
      <c r="AO111" s="121">
        <f t="shared" si="16"/>
        <v>3.6033999999995903E-4</v>
      </c>
      <c r="AP111" s="121">
        <f t="shared" si="17"/>
        <v>6.26950000000015E-4</v>
      </c>
      <c r="AQ111" s="87">
        <f t="shared" si="18"/>
        <v>-1.0145601999999998E-2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31.384671999999998</v>
      </c>
      <c r="G113" s="96">
        <v>35.239756</v>
      </c>
      <c r="H113" s="96">
        <v>0.97174992999999998</v>
      </c>
      <c r="I113" s="60">
        <v>0.97911945</v>
      </c>
      <c r="J113" s="60">
        <v>6.3150890000000001E-2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32.255453000000003</v>
      </c>
      <c r="Y113" s="96">
        <v>36.202437000000003</v>
      </c>
      <c r="Z113" s="96">
        <v>0.97193697000000001</v>
      </c>
      <c r="AA113" s="60">
        <v>0.97978781999999998</v>
      </c>
      <c r="AB113" s="60">
        <v>5.3831898000000003E-2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0.87078100000000447</v>
      </c>
      <c r="AN113" s="95">
        <f t="shared" si="15"/>
        <v>0.96268100000000345</v>
      </c>
      <c r="AO113" s="95">
        <f t="shared" si="16"/>
        <v>1.8704000000002718E-4</v>
      </c>
      <c r="AP113" s="95">
        <f t="shared" si="17"/>
        <v>6.6836999999997371E-4</v>
      </c>
      <c r="AQ113" s="120">
        <f t="shared" si="18"/>
        <v>-9.3189919999999982E-3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33.621242000000002</v>
      </c>
      <c r="G114" s="187">
        <v>37.411309000000003</v>
      </c>
      <c r="H114" s="187">
        <v>0.98164912000000004</v>
      </c>
      <c r="I114" s="62">
        <v>0.98708501999999998</v>
      </c>
      <c r="J114" s="62">
        <v>4.48104E-2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35.125577</v>
      </c>
      <c r="Y114" s="187">
        <v>38.630771000000003</v>
      </c>
      <c r="Z114" s="187">
        <v>0.98175080000000003</v>
      </c>
      <c r="AA114" s="62">
        <v>0.98749664000000004</v>
      </c>
      <c r="AB114" s="62">
        <v>3.5146980000000001E-2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1.5043349999999975</v>
      </c>
      <c r="AN114" s="121">
        <f t="shared" si="15"/>
        <v>1.219462</v>
      </c>
      <c r="AO114" s="121">
        <f t="shared" si="16"/>
        <v>1.0167999999999289E-4</v>
      </c>
      <c r="AP114" s="121">
        <f t="shared" si="17"/>
        <v>4.1162000000005694E-4</v>
      </c>
      <c r="AQ114" s="87">
        <f t="shared" si="18"/>
        <v>-9.663419999999999E-3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36.233516000000002</v>
      </c>
      <c r="G115" s="187">
        <v>40.416677</v>
      </c>
      <c r="H115" s="187">
        <v>0.98952203999999999</v>
      </c>
      <c r="I115" s="62">
        <v>0.99321274000000004</v>
      </c>
      <c r="J115" s="62">
        <v>2.9976864999999998E-2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38.921385000000001</v>
      </c>
      <c r="Y115" s="187">
        <v>42.215789000000001</v>
      </c>
      <c r="Z115" s="187">
        <v>0.98976980999999997</v>
      </c>
      <c r="AA115" s="62">
        <v>0.99371259999999995</v>
      </c>
      <c r="AB115" s="62">
        <v>1.9545969999999999E-2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2.6878689999999992</v>
      </c>
      <c r="AN115" s="121">
        <f t="shared" si="15"/>
        <v>1.7991120000000009</v>
      </c>
      <c r="AO115" s="121">
        <f t="shared" si="16"/>
        <v>2.4776999999998051E-4</v>
      </c>
      <c r="AP115" s="121">
        <f t="shared" si="17"/>
        <v>4.998599999999076E-4</v>
      </c>
      <c r="AQ115" s="87">
        <f t="shared" si="18"/>
        <v>-1.0430894999999999E-2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39.052709999999998</v>
      </c>
      <c r="G116" s="187">
        <v>43.323129000000002</v>
      </c>
      <c r="H116" s="187">
        <v>0.99352558000000002</v>
      </c>
      <c r="I116" s="62">
        <v>0.99627094999999999</v>
      </c>
      <c r="J116" s="62">
        <v>1.7525941E-2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43.054091999999997</v>
      </c>
      <c r="Y116" s="187">
        <v>46.013933999999999</v>
      </c>
      <c r="Z116" s="187">
        <v>0.99385296000000001</v>
      </c>
      <c r="AA116" s="62">
        <v>0.99680725999999997</v>
      </c>
      <c r="AB116" s="62">
        <v>9.3766379999999996E-3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4.0013819999999996</v>
      </c>
      <c r="AN116" s="121">
        <f t="shared" si="15"/>
        <v>2.6908049999999974</v>
      </c>
      <c r="AO116" s="121">
        <f t="shared" si="16"/>
        <v>3.2737999999998824E-4</v>
      </c>
      <c r="AP116" s="121">
        <f t="shared" si="17"/>
        <v>5.363099999999843E-4</v>
      </c>
      <c r="AQ116" s="87">
        <f t="shared" si="18"/>
        <v>-8.1493030000000001E-3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32.292934000000002</v>
      </c>
      <c r="G118" s="96">
        <v>36.023550999999998</v>
      </c>
      <c r="H118" s="96">
        <v>0.97323291000000001</v>
      </c>
      <c r="I118" s="60">
        <v>0.98057207000000002</v>
      </c>
      <c r="J118" s="60">
        <v>5.8314299999999999E-2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32.761768000000004</v>
      </c>
      <c r="Y118" s="96">
        <v>36.678493000000003</v>
      </c>
      <c r="Z118" s="96">
        <v>0.97342638000000004</v>
      </c>
      <c r="AA118" s="60">
        <v>0.98127492000000005</v>
      </c>
      <c r="AB118" s="60">
        <v>5.3649879999999997E-2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0.46883400000000108</v>
      </c>
      <c r="AN118" s="95">
        <f t="shared" si="15"/>
        <v>0.65494200000000546</v>
      </c>
      <c r="AO118" s="95">
        <f t="shared" si="16"/>
        <v>1.934700000000289E-4</v>
      </c>
      <c r="AP118" s="95">
        <f t="shared" si="17"/>
        <v>7.0285000000003262E-4</v>
      </c>
      <c r="AQ118" s="120">
        <f t="shared" si="18"/>
        <v>-4.6644200000000025E-3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34.198636999999998</v>
      </c>
      <c r="G119" s="187">
        <v>37.96405</v>
      </c>
      <c r="H119" s="187">
        <v>0.98243082999999998</v>
      </c>
      <c r="I119" s="62">
        <v>0.98775553000000005</v>
      </c>
      <c r="J119" s="62">
        <v>4.1562493999999998E-2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35.498092</v>
      </c>
      <c r="Y119" s="187">
        <v>39.018810999999999</v>
      </c>
      <c r="Z119" s="187">
        <v>0.98254434000000002</v>
      </c>
      <c r="AA119" s="62">
        <v>0.98806092999999995</v>
      </c>
      <c r="AB119" s="62">
        <v>3.4949823999999997E-2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1.2994550000000018</v>
      </c>
      <c r="AN119" s="121">
        <f t="shared" si="15"/>
        <v>1.0547609999999992</v>
      </c>
      <c r="AO119" s="121">
        <f t="shared" si="16"/>
        <v>1.1351000000003886E-4</v>
      </c>
      <c r="AP119" s="121">
        <f t="shared" si="17"/>
        <v>3.053999999999002E-4</v>
      </c>
      <c r="AQ119" s="87">
        <f t="shared" si="18"/>
        <v>-6.612670000000001E-3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36.817754999999998</v>
      </c>
      <c r="G120" s="187">
        <v>40.849787999999997</v>
      </c>
      <c r="H120" s="187">
        <v>0.98947459999999998</v>
      </c>
      <c r="I120" s="62">
        <v>0.99318287000000005</v>
      </c>
      <c r="J120" s="62">
        <v>2.8942466E-2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39.106329000000002</v>
      </c>
      <c r="Y120" s="187">
        <v>42.314960999999997</v>
      </c>
      <c r="Z120" s="187">
        <v>0.98970990999999997</v>
      </c>
      <c r="AA120" s="62">
        <v>0.99372649000000002</v>
      </c>
      <c r="AB120" s="62">
        <v>2.0235534999999999E-2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2.2885740000000041</v>
      </c>
      <c r="AN120" s="121">
        <f t="shared" si="15"/>
        <v>1.4651730000000001</v>
      </c>
      <c r="AO120" s="121">
        <f t="shared" si="16"/>
        <v>2.3530999999998858E-4</v>
      </c>
      <c r="AP120" s="121">
        <f t="shared" si="17"/>
        <v>5.4361999999996691E-4</v>
      </c>
      <c r="AQ120" s="87">
        <f t="shared" si="18"/>
        <v>-8.7069310000000011E-3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39.882727000000003</v>
      </c>
      <c r="G121" s="187">
        <v>43.988500999999999</v>
      </c>
      <c r="H121" s="187">
        <v>0.99352947000000003</v>
      </c>
      <c r="I121" s="62">
        <v>0.99627001999999998</v>
      </c>
      <c r="J121" s="62">
        <v>1.5660952999999998E-2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43.212063000000001</v>
      </c>
      <c r="Y121" s="187">
        <v>46.147323</v>
      </c>
      <c r="Z121" s="187">
        <v>0.99383116000000005</v>
      </c>
      <c r="AA121" s="62">
        <v>0.99685184000000004</v>
      </c>
      <c r="AB121" s="62">
        <v>9.8726690000000006E-3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3.3293359999999979</v>
      </c>
      <c r="AN121" s="121">
        <f t="shared" si="15"/>
        <v>2.1588220000000007</v>
      </c>
      <c r="AO121" s="121">
        <f t="shared" si="16"/>
        <v>3.0169000000002111E-4</v>
      </c>
      <c r="AP121" s="121">
        <f t="shared" si="17"/>
        <v>5.8182000000006617E-4</v>
      </c>
      <c r="AQ121" s="87">
        <f t="shared" si="18"/>
        <v>-5.7882839999999977E-3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32.220981999999999</v>
      </c>
      <c r="G123" s="96">
        <v>35.887962999999999</v>
      </c>
      <c r="H123" s="96">
        <v>0.97265369999999995</v>
      </c>
      <c r="I123" s="60">
        <v>0.97965639000000004</v>
      </c>
      <c r="J123" s="60">
        <v>5.5972500000000001E-2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32.743189999999998</v>
      </c>
      <c r="Y123" s="96">
        <v>36.567422000000001</v>
      </c>
      <c r="Z123" s="96">
        <v>0.97275902000000003</v>
      </c>
      <c r="AA123" s="60">
        <v>0.98032249999999999</v>
      </c>
      <c r="AB123" s="60">
        <v>5.1215783000000001E-2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0.52220799999999912</v>
      </c>
      <c r="AN123" s="95">
        <f t="shared" si="15"/>
        <v>0.67945900000000137</v>
      </c>
      <c r="AO123" s="95">
        <f t="shared" si="16"/>
        <v>1.0532000000007535E-4</v>
      </c>
      <c r="AP123" s="95">
        <f t="shared" si="17"/>
        <v>6.6610999999994203E-4</v>
      </c>
      <c r="AQ123" s="120">
        <f t="shared" si="18"/>
        <v>-4.7567170000000006E-3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34.339772000000004</v>
      </c>
      <c r="G124" s="187">
        <v>37.766767999999999</v>
      </c>
      <c r="H124" s="187">
        <v>0.98208371000000005</v>
      </c>
      <c r="I124" s="62">
        <v>0.98721711000000001</v>
      </c>
      <c r="J124" s="62">
        <v>4.0057910000000002E-2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35.230741999999999</v>
      </c>
      <c r="Y124" s="187">
        <v>38.662221000000002</v>
      </c>
      <c r="Z124" s="187">
        <v>0.98212851999999995</v>
      </c>
      <c r="AA124" s="62">
        <v>0.98755998</v>
      </c>
      <c r="AB124" s="62">
        <v>3.3644315000000001E-2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0.89096999999999582</v>
      </c>
      <c r="AN124" s="121">
        <f t="shared" si="15"/>
        <v>0.89545300000000339</v>
      </c>
      <c r="AO124" s="121">
        <f t="shared" si="16"/>
        <v>4.4809999999895211E-5</v>
      </c>
      <c r="AP124" s="121">
        <f t="shared" si="17"/>
        <v>3.4286999999999512E-4</v>
      </c>
      <c r="AQ124" s="87">
        <f t="shared" si="18"/>
        <v>-6.4135950000000011E-3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37.029654000000001</v>
      </c>
      <c r="G125" s="187">
        <v>40.918188000000001</v>
      </c>
      <c r="H125" s="187">
        <v>0.98938696000000004</v>
      </c>
      <c r="I125" s="62">
        <v>0.99313013999999999</v>
      </c>
      <c r="J125" s="62">
        <v>2.6661552000000002E-2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38.896822</v>
      </c>
      <c r="Y125" s="187">
        <v>42.067024000000004</v>
      </c>
      <c r="Z125" s="187">
        <v>0.98961407999999995</v>
      </c>
      <c r="AA125" s="62">
        <v>0.99349113</v>
      </c>
      <c r="AB125" s="62">
        <v>1.9745263999999998E-2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1.8671679999999995</v>
      </c>
      <c r="AN125" s="121">
        <f t="shared" si="15"/>
        <v>1.1488360000000029</v>
      </c>
      <c r="AO125" s="121">
        <f t="shared" si="16"/>
        <v>2.2711999999991406E-4</v>
      </c>
      <c r="AP125" s="121">
        <f t="shared" si="17"/>
        <v>3.6099000000000547E-4</v>
      </c>
      <c r="AQ125" s="87">
        <f t="shared" si="18"/>
        <v>-6.9162880000000031E-3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40.158783999999997</v>
      </c>
      <c r="G126" s="187">
        <v>44.233317</v>
      </c>
      <c r="H126" s="187">
        <v>0.99358848</v>
      </c>
      <c r="I126" s="62">
        <v>0.99615741000000002</v>
      </c>
      <c r="J126" s="62">
        <v>1.3965564E-2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43.129080000000002</v>
      </c>
      <c r="Y126" s="187">
        <v>46.046329</v>
      </c>
      <c r="Z126" s="187">
        <v>0.99387155000000005</v>
      </c>
      <c r="AA126" s="62">
        <v>0.99676482</v>
      </c>
      <c r="AB126" s="62">
        <v>9.3054379999999992E-3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2.9702960000000047</v>
      </c>
      <c r="AN126" s="121">
        <f t="shared" si="15"/>
        <v>1.8130120000000005</v>
      </c>
      <c r="AO126" s="121">
        <f t="shared" si="16"/>
        <v>2.8307000000005189E-4</v>
      </c>
      <c r="AP126" s="121">
        <f t="shared" si="17"/>
        <v>6.0740999999997491E-4</v>
      </c>
      <c r="AQ126" s="87">
        <f t="shared" si="18"/>
        <v>-4.6601260000000005E-3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31.889797000000002</v>
      </c>
      <c r="G128" s="96">
        <v>35.429347</v>
      </c>
      <c r="H128" s="96">
        <v>0.97181448999999998</v>
      </c>
      <c r="I128" s="60">
        <v>0.97867930000000003</v>
      </c>
      <c r="J128" s="60">
        <v>5.8180936000000003E-2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32.278678999999997</v>
      </c>
      <c r="Y128" s="96">
        <v>36.019154999999998</v>
      </c>
      <c r="Z128" s="96">
        <v>0.97185940999999998</v>
      </c>
      <c r="AA128" s="60">
        <v>0.97857802000000005</v>
      </c>
      <c r="AB128" s="60">
        <v>5.3414089999999997E-2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0.38888199999999529</v>
      </c>
      <c r="AN128" s="95">
        <f t="shared" si="15"/>
        <v>0.58980799999999789</v>
      </c>
      <c r="AO128" s="95">
        <f t="shared" si="16"/>
        <v>4.4920000000003846E-5</v>
      </c>
      <c r="AP128" s="95">
        <f t="shared" si="17"/>
        <v>-1.0127999999998138E-4</v>
      </c>
      <c r="AQ128" s="120">
        <f t="shared" si="18"/>
        <v>-4.7668460000000051E-3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33.939517000000002</v>
      </c>
      <c r="G129" s="187">
        <v>37.521935999999997</v>
      </c>
      <c r="H129" s="187">
        <v>0.98180666000000005</v>
      </c>
      <c r="I129" s="62">
        <v>0.98673323999999996</v>
      </c>
      <c r="J129" s="62">
        <v>4.109078E-2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34.781745999999998</v>
      </c>
      <c r="Y129" s="187">
        <v>38.213073000000001</v>
      </c>
      <c r="Z129" s="187">
        <v>0.98187117000000002</v>
      </c>
      <c r="AA129" s="62">
        <v>0.98707460999999996</v>
      </c>
      <c r="AB129" s="62">
        <v>3.5404379999999999E-2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0.84222899999999612</v>
      </c>
      <c r="AN129" s="121">
        <f t="shared" si="15"/>
        <v>0.69113700000000478</v>
      </c>
      <c r="AO129" s="121">
        <f t="shared" si="16"/>
        <v>6.4509999999962098E-5</v>
      </c>
      <c r="AP129" s="121">
        <f t="shared" si="17"/>
        <v>3.413700000000075E-4</v>
      </c>
      <c r="AQ129" s="87">
        <f t="shared" si="18"/>
        <v>-5.6864000000000012E-3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37.117356999999998</v>
      </c>
      <c r="G130" s="187">
        <v>40.950107000000003</v>
      </c>
      <c r="H130" s="187">
        <v>0.98947116999999996</v>
      </c>
      <c r="I130" s="62">
        <v>0.99291826000000005</v>
      </c>
      <c r="J130" s="62">
        <v>2.4179984000000002E-2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38.709612</v>
      </c>
      <c r="Y130" s="187">
        <v>41.958539000000002</v>
      </c>
      <c r="Z130" s="187">
        <v>0.98967682000000001</v>
      </c>
      <c r="AA130" s="62">
        <v>0.99350433000000005</v>
      </c>
      <c r="AB130" s="62">
        <v>1.9412407999999999E-2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1.5922550000000015</v>
      </c>
      <c r="AN130" s="121">
        <f t="shared" si="15"/>
        <v>1.0084319999999991</v>
      </c>
      <c r="AO130" s="121">
        <f t="shared" si="16"/>
        <v>2.0565000000005718E-4</v>
      </c>
      <c r="AP130" s="121">
        <f t="shared" si="17"/>
        <v>5.860699999999941E-4</v>
      </c>
      <c r="AQ130" s="87">
        <f t="shared" si="18"/>
        <v>-4.7675760000000025E-3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40.689825999999996</v>
      </c>
      <c r="G131" s="187">
        <v>44.666578000000001</v>
      </c>
      <c r="H131" s="187">
        <v>0.99367084999999999</v>
      </c>
      <c r="I131" s="62">
        <v>0.99630901999999999</v>
      </c>
      <c r="J131" s="62">
        <v>1.2087977E-2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43.221035999999998</v>
      </c>
      <c r="Y131" s="187">
        <v>46.200927999999998</v>
      </c>
      <c r="Z131" s="187">
        <v>0.99391109</v>
      </c>
      <c r="AA131" s="62">
        <v>0.99679987999999997</v>
      </c>
      <c r="AB131" s="62">
        <v>9.0896229999999998E-3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2.5312100000000015</v>
      </c>
      <c r="AN131" s="121">
        <f t="shared" si="15"/>
        <v>1.5343499999999963</v>
      </c>
      <c r="AO131" s="121">
        <f t="shared" si="16"/>
        <v>2.4024000000000267E-4</v>
      </c>
      <c r="AP131" s="121">
        <f t="shared" si="17"/>
        <v>4.9085999999998187E-4</v>
      </c>
      <c r="AQ131" s="87">
        <f t="shared" si="18"/>
        <v>-2.9983539999999999E-3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31.975203</v>
      </c>
      <c r="G133" s="96">
        <v>35.501283999999998</v>
      </c>
      <c r="H133" s="96">
        <v>0.97021955000000004</v>
      </c>
      <c r="I133" s="60">
        <v>0.97731906999999996</v>
      </c>
      <c r="J133" s="60">
        <v>5.7658423E-2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31.874634</v>
      </c>
      <c r="Y133" s="96">
        <v>35.999505999999997</v>
      </c>
      <c r="Z133" s="96">
        <v>0.97030464999999999</v>
      </c>
      <c r="AA133" s="60">
        <v>0.97723833000000004</v>
      </c>
      <c r="AB133" s="60">
        <v>5.5408403000000002E-2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-0.10056900000000013</v>
      </c>
      <c r="AN133" s="95">
        <f t="shared" si="15"/>
        <v>0.49822199999999839</v>
      </c>
      <c r="AO133" s="95">
        <f t="shared" si="16"/>
        <v>8.5099999999949105E-5</v>
      </c>
      <c r="AP133" s="95">
        <f t="shared" si="17"/>
        <v>-8.0739999999912548E-5</v>
      </c>
      <c r="AQ133" s="120">
        <f t="shared" si="18"/>
        <v>-2.2500199999999984E-3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34.497872000000001</v>
      </c>
      <c r="G134" s="187">
        <v>38.040011</v>
      </c>
      <c r="H134" s="187">
        <v>0.98118057000000003</v>
      </c>
      <c r="I134" s="62">
        <v>0.98618943999999997</v>
      </c>
      <c r="J134" s="62">
        <v>3.8187596999999997E-2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34.939574999999998</v>
      </c>
      <c r="Y134" s="187">
        <v>38.590432999999997</v>
      </c>
      <c r="Z134" s="187">
        <v>0.98124164000000003</v>
      </c>
      <c r="AA134" s="62">
        <v>0.98628152000000002</v>
      </c>
      <c r="AB134" s="62">
        <v>3.6064344999999998E-2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0.44170299999999685</v>
      </c>
      <c r="AN134" s="121">
        <f t="shared" si="15"/>
        <v>0.55042199999999752</v>
      </c>
      <c r="AO134" s="121">
        <f t="shared" si="16"/>
        <v>6.1069999999996405E-5</v>
      </c>
      <c r="AP134" s="121">
        <f t="shared" si="17"/>
        <v>9.20800000000499E-5</v>
      </c>
      <c r="AQ134" s="87">
        <f t="shared" si="18"/>
        <v>-2.1232519999999991E-3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37.726612000000003</v>
      </c>
      <c r="G135" s="187">
        <v>41.318471000000002</v>
      </c>
      <c r="H135" s="187">
        <v>0.98946856000000005</v>
      </c>
      <c r="I135" s="62">
        <v>0.99296059000000003</v>
      </c>
      <c r="J135" s="62">
        <v>2.2883810000000001E-2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38.968882999999998</v>
      </c>
      <c r="Y135" s="187">
        <v>42.155448</v>
      </c>
      <c r="Z135" s="187">
        <v>0.98965740999999996</v>
      </c>
      <c r="AA135" s="62">
        <v>0.99337534999999999</v>
      </c>
      <c r="AB135" s="62">
        <v>1.9796984E-2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1.2422709999999952</v>
      </c>
      <c r="AN135" s="121">
        <f t="shared" si="15"/>
        <v>0.83697699999999742</v>
      </c>
      <c r="AO135" s="121">
        <f t="shared" si="16"/>
        <v>1.8884999999990715E-4</v>
      </c>
      <c r="AP135" s="121">
        <f t="shared" si="17"/>
        <v>4.147599999999585E-4</v>
      </c>
      <c r="AQ135" s="87">
        <f t="shared" si="18"/>
        <v>-3.0868260000000008E-3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41.389208000000004</v>
      </c>
      <c r="G136" s="187">
        <v>45.151958</v>
      </c>
      <c r="H136" s="187">
        <v>0.99366032000000004</v>
      </c>
      <c r="I136" s="62">
        <v>0.99637198000000005</v>
      </c>
      <c r="J136" s="62">
        <v>1.162767E-2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43.315370999999999</v>
      </c>
      <c r="Y136" s="187">
        <v>46.309800000000003</v>
      </c>
      <c r="Z136" s="187">
        <v>0.99389316999999999</v>
      </c>
      <c r="AA136" s="62">
        <v>0.99681512999999999</v>
      </c>
      <c r="AB136" s="62">
        <v>9.4464590000000008E-3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1.9261629999999954</v>
      </c>
      <c r="AN136" s="121">
        <f t="shared" si="15"/>
        <v>1.1578420000000023</v>
      </c>
      <c r="AO136" s="121">
        <f t="shared" si="16"/>
        <v>2.3284999999995115E-4</v>
      </c>
      <c r="AP136" s="121">
        <f t="shared" si="17"/>
        <v>4.4314999999994775E-4</v>
      </c>
      <c r="AQ136" s="87">
        <f t="shared" si="18"/>
        <v>-2.1812109999999989E-3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28.818746999999998</v>
      </c>
      <c r="G641" s="135">
        <f t="shared" si="59"/>
        <v>32.200892000000003</v>
      </c>
      <c r="H641" s="135">
        <f t="shared" si="59"/>
        <v>0.96068324000000005</v>
      </c>
      <c r="I641" s="135">
        <f t="shared" si="59"/>
        <v>0.96624730999999997</v>
      </c>
      <c r="J641" s="135">
        <f t="shared" si="59"/>
        <v>5.5972500000000001E-2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29.287787000000002</v>
      </c>
      <c r="Y641" s="135">
        <f t="shared" si="60"/>
        <v>33.177987000000002</v>
      </c>
      <c r="Z641" s="135">
        <f t="shared" si="60"/>
        <v>0.96083275999999995</v>
      </c>
      <c r="AA641" s="135">
        <f t="shared" si="60"/>
        <v>0.96734969999999998</v>
      </c>
      <c r="AB641" s="135">
        <f t="shared" si="60"/>
        <v>5.1215783000000001E-2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31.583364</v>
      </c>
      <c r="G642" s="18">
        <f t="shared" si="59"/>
        <v>35.219310999999998</v>
      </c>
      <c r="H642" s="18">
        <f t="shared" si="59"/>
        <v>0.97632472999999997</v>
      </c>
      <c r="I642" s="18">
        <f t="shared" si="59"/>
        <v>0.98002224000000004</v>
      </c>
      <c r="J642" s="18">
        <f t="shared" si="59"/>
        <v>3.5572180000000002E-2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33.098722000000002</v>
      </c>
      <c r="Y642" s="18">
        <f t="shared" si="60"/>
        <v>36.457647000000001</v>
      </c>
      <c r="Z642" s="18">
        <f t="shared" si="60"/>
        <v>0.97668597999999995</v>
      </c>
      <c r="AA642" s="18">
        <f t="shared" si="60"/>
        <v>0.98122860000000001</v>
      </c>
      <c r="AB642" s="18">
        <f t="shared" si="60"/>
        <v>3.3031843999999998E-2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34.495553000000001</v>
      </c>
      <c r="G643" s="18">
        <f t="shared" si="59"/>
        <v>39.007229000000002</v>
      </c>
      <c r="H643" s="18">
        <f t="shared" si="59"/>
        <v>0.98793613000000002</v>
      </c>
      <c r="I643" s="18">
        <f t="shared" si="59"/>
        <v>0.99126462999999998</v>
      </c>
      <c r="J643" s="18">
        <f t="shared" si="59"/>
        <v>2.1662154999999999E-2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37.620761999999999</v>
      </c>
      <c r="Y643" s="18">
        <f t="shared" si="60"/>
        <v>41.151097</v>
      </c>
      <c r="Z643" s="18">
        <f t="shared" si="60"/>
        <v>0.98838576</v>
      </c>
      <c r="AA643" s="18">
        <f t="shared" si="60"/>
        <v>0.99189724999999995</v>
      </c>
      <c r="AB643" s="18">
        <f t="shared" si="60"/>
        <v>1.8439298E-2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37.158614</v>
      </c>
      <c r="G644" s="18">
        <f t="shared" si="59"/>
        <v>41.629274000000002</v>
      </c>
      <c r="H644" s="18">
        <f t="shared" si="59"/>
        <v>0.99306117999999999</v>
      </c>
      <c r="I644" s="18">
        <f t="shared" si="59"/>
        <v>0.99534520999999998</v>
      </c>
      <c r="J644" s="18">
        <f t="shared" si="59"/>
        <v>1.162767E-2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41.939076</v>
      </c>
      <c r="Y644" s="18">
        <f t="shared" si="60"/>
        <v>45.028779</v>
      </c>
      <c r="Z644" s="18">
        <f t="shared" si="60"/>
        <v>0.99361584999999997</v>
      </c>
      <c r="AA644" s="18">
        <f t="shared" si="60"/>
        <v>0.99613152000000005</v>
      </c>
      <c r="AB644" s="18">
        <f t="shared" si="60"/>
        <v>8.3244010000000004E-3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32.292934000000002</v>
      </c>
      <c r="G646" s="135">
        <f t="shared" si="61"/>
        <v>36.023550999999998</v>
      </c>
      <c r="H646" s="135">
        <f t="shared" si="61"/>
        <v>0.97323291000000001</v>
      </c>
      <c r="I646" s="135">
        <f t="shared" si="61"/>
        <v>0.98057207000000002</v>
      </c>
      <c r="J646" s="135">
        <f t="shared" si="61"/>
        <v>7.4615849999999997E-2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32.761768000000004</v>
      </c>
      <c r="Y646" s="135">
        <f t="shared" si="62"/>
        <v>36.678493000000003</v>
      </c>
      <c r="Z646" s="135">
        <f t="shared" si="62"/>
        <v>0.97342638000000004</v>
      </c>
      <c r="AA646" s="135">
        <f t="shared" si="62"/>
        <v>0.98127492000000005</v>
      </c>
      <c r="AB646" s="135">
        <f t="shared" si="62"/>
        <v>6.22756E-2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34.497872000000001</v>
      </c>
      <c r="G647" s="18">
        <f t="shared" si="61"/>
        <v>38.040011</v>
      </c>
      <c r="H647" s="18">
        <f t="shared" si="61"/>
        <v>0.98243082999999998</v>
      </c>
      <c r="I647" s="18">
        <f t="shared" si="61"/>
        <v>0.98775553000000005</v>
      </c>
      <c r="J647" s="18">
        <f t="shared" si="61"/>
        <v>5.2415345000000002E-2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35.498092</v>
      </c>
      <c r="Y647" s="18">
        <f t="shared" si="62"/>
        <v>39.018810999999999</v>
      </c>
      <c r="Z647" s="18">
        <f t="shared" si="62"/>
        <v>0.98254434000000002</v>
      </c>
      <c r="AA647" s="18">
        <f t="shared" si="62"/>
        <v>0.98806092999999995</v>
      </c>
      <c r="AB647" s="18">
        <f t="shared" si="62"/>
        <v>3.9609086000000002E-2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37.726612000000003</v>
      </c>
      <c r="G648" s="18">
        <f t="shared" si="61"/>
        <v>41.318471000000002</v>
      </c>
      <c r="H648" s="18">
        <f t="shared" si="61"/>
        <v>0.98965983999999996</v>
      </c>
      <c r="I648" s="18">
        <f t="shared" si="61"/>
        <v>0.99321274000000004</v>
      </c>
      <c r="J648" s="18">
        <f t="shared" si="61"/>
        <v>3.4937485999999997E-2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39.136116000000001</v>
      </c>
      <c r="Y648" s="18">
        <f t="shared" si="62"/>
        <v>42.317802999999998</v>
      </c>
      <c r="Z648" s="18">
        <f t="shared" si="62"/>
        <v>0.98991046999999999</v>
      </c>
      <c r="AA648" s="18">
        <f t="shared" si="62"/>
        <v>0.99373736999999995</v>
      </c>
      <c r="AB648" s="18">
        <f t="shared" si="62"/>
        <v>2.0820835999999999E-2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41.389208000000004</v>
      </c>
      <c r="G649" s="18">
        <f t="shared" si="61"/>
        <v>45.151958</v>
      </c>
      <c r="H649" s="18">
        <f t="shared" si="61"/>
        <v>0.99399495999999998</v>
      </c>
      <c r="I649" s="18">
        <f t="shared" si="61"/>
        <v>0.99637198000000005</v>
      </c>
      <c r="J649" s="18">
        <f t="shared" si="61"/>
        <v>2.0614922000000001E-2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43.315370999999999</v>
      </c>
      <c r="Y649" s="18">
        <f t="shared" si="62"/>
        <v>46.309800000000003</v>
      </c>
      <c r="Z649" s="18">
        <f t="shared" si="62"/>
        <v>0.99428793000000004</v>
      </c>
      <c r="AA649" s="18">
        <f t="shared" si="62"/>
        <v>0.99685184000000004</v>
      </c>
      <c r="AB649" s="18">
        <f t="shared" si="62"/>
        <v>9.8726690000000006E-3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3.4741870000000041</v>
      </c>
      <c r="G651" s="135">
        <f t="shared" si="63"/>
        <v>3.8226589999999945</v>
      </c>
      <c r="H651" s="135">
        <f t="shared" si="63"/>
        <v>1.2549669999999957E-2</v>
      </c>
      <c r="I651" s="135">
        <f t="shared" si="63"/>
        <v>1.4324760000000047E-2</v>
      </c>
      <c r="J651" s="135">
        <f t="shared" si="63"/>
        <v>1.8643349999999996E-2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3.473981000000002</v>
      </c>
      <c r="Y651" s="135">
        <f t="shared" si="64"/>
        <v>3.5005060000000014</v>
      </c>
      <c r="Z651" s="135">
        <f t="shared" si="64"/>
        <v>1.2593620000000083E-2</v>
      </c>
      <c r="AA651" s="135">
        <f t="shared" si="64"/>
        <v>1.3925220000000071E-2</v>
      </c>
      <c r="AB651" s="135">
        <f t="shared" si="64"/>
        <v>1.1059817E-2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2.9145080000000014</v>
      </c>
      <c r="G652" s="18">
        <f t="shared" si="63"/>
        <v>2.8207000000000022</v>
      </c>
      <c r="H652" s="18">
        <f t="shared" si="63"/>
        <v>6.1061000000000032E-3</v>
      </c>
      <c r="I652" s="18">
        <f t="shared" si="63"/>
        <v>7.7332900000000038E-3</v>
      </c>
      <c r="J652" s="18">
        <f t="shared" si="63"/>
        <v>1.6843165E-2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2.3993699999999976</v>
      </c>
      <c r="Y652" s="18">
        <f t="shared" si="64"/>
        <v>2.561163999999998</v>
      </c>
      <c r="Z652" s="18">
        <f t="shared" si="64"/>
        <v>5.8583600000000624E-3</v>
      </c>
      <c r="AA652" s="18">
        <f t="shared" si="64"/>
        <v>6.8323299999999421E-3</v>
      </c>
      <c r="AB652" s="18">
        <f t="shared" si="64"/>
        <v>6.577242000000004E-3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3.2310590000000019</v>
      </c>
      <c r="G653" s="18">
        <f t="shared" si="63"/>
        <v>2.311242</v>
      </c>
      <c r="H653" s="18">
        <f t="shared" si="63"/>
        <v>1.7237099999999339E-3</v>
      </c>
      <c r="I653" s="18">
        <f t="shared" si="63"/>
        <v>1.9481100000000584E-3</v>
      </c>
      <c r="J653" s="18">
        <f t="shared" si="63"/>
        <v>1.3275330999999998E-2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1.5153540000000021</v>
      </c>
      <c r="Y653" s="18">
        <f t="shared" si="64"/>
        <v>1.1667059999999978</v>
      </c>
      <c r="Z653" s="18">
        <f t="shared" si="64"/>
        <v>1.5247099999999847E-3</v>
      </c>
      <c r="AA653" s="18">
        <f t="shared" si="64"/>
        <v>1.8401200000000006E-3</v>
      </c>
      <c r="AB653" s="18">
        <f t="shared" si="64"/>
        <v>2.381537999999999E-3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4.2305940000000035</v>
      </c>
      <c r="G654" s="18">
        <f t="shared" si="63"/>
        <v>3.5226839999999982</v>
      </c>
      <c r="H654" s="18">
        <f t="shared" si="63"/>
        <v>9.3377999999999517E-4</v>
      </c>
      <c r="I654" s="18">
        <f t="shared" si="63"/>
        <v>1.0267700000000657E-3</v>
      </c>
      <c r="J654" s="18">
        <f t="shared" si="63"/>
        <v>8.9872520000000011E-3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1.3762949999999989</v>
      </c>
      <c r="Y654" s="18">
        <f t="shared" si="64"/>
        <v>1.2810210000000026</v>
      </c>
      <c r="Z654" s="18">
        <f t="shared" si="64"/>
        <v>6.7208000000007484E-4</v>
      </c>
      <c r="AA654" s="18">
        <f t="shared" si="64"/>
        <v>7.2031999999999652E-4</v>
      </c>
      <c r="AB654" s="18">
        <f t="shared" si="64"/>
        <v>1.5482680000000002E-3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T388:T392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topLeftCell="G1" workbookViewId="0">
      <selection activeCell="X33" sqref="X33:AB204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breakdance_track</v>
      </c>
      <c r="U2" s="289" t="str">
        <f>CONCATENATE("Summary [ ",'Summary (auto)'!$C$4," ]")</f>
        <v>Summary [ 18-bit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breakdance_track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126582.31200000002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27.700256499999991</v>
      </c>
      <c r="G5" s="30">
        <f t="shared" si="0"/>
        <v>31.727322375000004</v>
      </c>
      <c r="H5" s="30">
        <f t="shared" si="0"/>
        <v>0.93688656531250003</v>
      </c>
      <c r="I5" s="90">
        <f t="shared" si="0"/>
        <v>0.96381933531250008</v>
      </c>
      <c r="J5" s="90">
        <f t="shared" si="0"/>
        <v>7.5452414593750003E-2</v>
      </c>
      <c r="K5" s="55"/>
      <c r="L5" s="55"/>
      <c r="M5" s="55"/>
      <c r="N5" s="26"/>
      <c r="O5" s="56"/>
      <c r="P5" s="130">
        <f t="shared" ref="P5:Q8" si="1">P16</f>
        <v>125.687</v>
      </c>
      <c r="Q5" s="151">
        <f t="shared" si="1"/>
        <v>53.045999999999999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126339.96799999999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27.998992281250004</v>
      </c>
      <c r="Y5" s="30">
        <f t="shared" si="2"/>
        <v>32.0887208125</v>
      </c>
      <c r="Z5" s="30">
        <f t="shared" si="2"/>
        <v>0.93706772312499997</v>
      </c>
      <c r="AA5" s="90">
        <f t="shared" si="2"/>
        <v>0.96422083624999977</v>
      </c>
      <c r="AB5" s="90">
        <f t="shared" si="2"/>
        <v>7.0042113843750031E-2</v>
      </c>
      <c r="AC5" s="55"/>
      <c r="AD5" s="55"/>
      <c r="AE5" s="55"/>
      <c r="AF5" s="26"/>
      <c r="AG5" s="238"/>
      <c r="AH5" s="130">
        <f t="shared" ref="AH5:AI8" si="3">AH16</f>
        <v>111.062</v>
      </c>
      <c r="AI5" s="151">
        <f t="shared" si="3"/>
        <v>48.968000000000004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-8.4143370363839232E-2</v>
      </c>
      <c r="AN5" s="240">
        <f>bdrate($E5:$E8,G5:G8,$W5:$W8,Y5:Y8)</f>
        <v>-6.765115134704025E-2</v>
      </c>
      <c r="AO5" s="240">
        <f>bdrate($E5:$E8,H5:H8,$W5:$W8,Z5:Z8)</f>
        <v>-7.9006717186838049E-3</v>
      </c>
      <c r="AP5" s="240">
        <f>bdrate($E5:$E8,I5:I8,$W5:$W8,AA5:AA8)</f>
        <v>-1.4191771317602853E-2</v>
      </c>
      <c r="AQ5" s="241">
        <f>bdrateInverted($E5:$E8,J5:J8,$W5:$W8,AB5:AB8)</f>
        <v>-8.4163193529558811E-2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181199.22399999999</v>
      </c>
      <c r="F6" s="90">
        <f t="shared" si="0"/>
        <v>32.126857718749996</v>
      </c>
      <c r="G6" s="90">
        <f t="shared" si="0"/>
        <v>35.829733562499996</v>
      </c>
      <c r="H6" s="90">
        <f t="shared" si="0"/>
        <v>0.97254385749999983</v>
      </c>
      <c r="I6" s="90">
        <f t="shared" si="0"/>
        <v>0.98289698375000001</v>
      </c>
      <c r="J6" s="90">
        <f t="shared" si="0"/>
        <v>3.8158042187500005E-2</v>
      </c>
      <c r="K6" s="56"/>
      <c r="L6" s="56"/>
      <c r="M6" s="56"/>
      <c r="N6" s="28"/>
      <c r="O6" s="56"/>
      <c r="P6" s="130">
        <f t="shared" si="1"/>
        <v>127.48399999999999</v>
      </c>
      <c r="Q6" s="130">
        <f t="shared" si="1"/>
        <v>53.64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180873.33600000001</v>
      </c>
      <c r="X6" s="90">
        <f t="shared" si="2"/>
        <v>32.901157968749999</v>
      </c>
      <c r="Y6" s="90">
        <f t="shared" si="2"/>
        <v>36.405127687499999</v>
      </c>
      <c r="Z6" s="90">
        <f t="shared" si="2"/>
        <v>0.97290302906250004</v>
      </c>
      <c r="AA6" s="90">
        <f t="shared" si="2"/>
        <v>0.9832600262500002</v>
      </c>
      <c r="AB6" s="90">
        <f t="shared" si="2"/>
        <v>3.2283474437500001E-2</v>
      </c>
      <c r="AC6" s="56"/>
      <c r="AD6" s="56"/>
      <c r="AE6" s="56"/>
      <c r="AF6" s="28"/>
      <c r="AG6" s="238"/>
      <c r="AH6" s="130">
        <f t="shared" si="3"/>
        <v>112.328</v>
      </c>
      <c r="AI6" s="130">
        <f t="shared" si="3"/>
        <v>48.843000000000004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256276.88799999998</v>
      </c>
      <c r="F7" s="90">
        <f t="shared" si="0"/>
        <v>36.681857406249996</v>
      </c>
      <c r="G7" s="90">
        <f t="shared" si="0"/>
        <v>40.548064250000003</v>
      </c>
      <c r="H7" s="90">
        <f t="shared" si="0"/>
        <v>0.98944849312499994</v>
      </c>
      <c r="I7" s="90">
        <f t="shared" si="0"/>
        <v>0.99287583718749994</v>
      </c>
      <c r="J7" s="90">
        <f t="shared" si="0"/>
        <v>1.8273288156250001E-2</v>
      </c>
      <c r="K7" s="56"/>
      <c r="L7" s="56"/>
      <c r="M7" s="56"/>
      <c r="N7" s="28"/>
      <c r="O7" s="56"/>
      <c r="P7" s="130">
        <f t="shared" si="1"/>
        <v>128.15600000000001</v>
      </c>
      <c r="Q7" s="130">
        <f t="shared" si="1"/>
        <v>54.703000000000003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255823.39200000002</v>
      </c>
      <c r="X7" s="90">
        <f t="shared" si="2"/>
        <v>38.409424031249983</v>
      </c>
      <c r="Y7" s="90">
        <f t="shared" si="2"/>
        <v>41.731637187499992</v>
      </c>
      <c r="Z7" s="90">
        <f t="shared" si="2"/>
        <v>0.98979494343749996</v>
      </c>
      <c r="AA7" s="90">
        <f t="shared" si="2"/>
        <v>0.99329211562499986</v>
      </c>
      <c r="AB7" s="90">
        <f t="shared" si="2"/>
        <v>1.2671747515624998E-2</v>
      </c>
      <c r="AC7" s="56"/>
      <c r="AD7" s="56"/>
      <c r="AE7" s="56"/>
      <c r="AF7" s="28"/>
      <c r="AG7" s="238"/>
      <c r="AH7" s="130">
        <f t="shared" si="3"/>
        <v>112.25</v>
      </c>
      <c r="AI7" s="130">
        <f t="shared" si="3"/>
        <v>49.859000000000002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356432.81599999999</v>
      </c>
      <c r="F8" s="90">
        <f t="shared" si="0"/>
        <v>39.778941062500003</v>
      </c>
      <c r="G8" s="90">
        <f t="shared" si="0"/>
        <v>43.708715093749994</v>
      </c>
      <c r="H8" s="90">
        <f t="shared" si="0"/>
        <v>0.99455648124999985</v>
      </c>
      <c r="I8" s="90">
        <f t="shared" si="0"/>
        <v>0.99625927531250025</v>
      </c>
      <c r="J8" s="90">
        <f t="shared" si="0"/>
        <v>1.0210079965625E-2</v>
      </c>
      <c r="K8" s="56"/>
      <c r="L8" s="56"/>
      <c r="M8" s="56"/>
      <c r="N8" s="28"/>
      <c r="O8" s="56"/>
      <c r="P8" s="130">
        <f t="shared" si="1"/>
        <v>127.98399999999999</v>
      </c>
      <c r="Q8" s="130">
        <f t="shared" si="1"/>
        <v>55.780999999999999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355827.45600000001</v>
      </c>
      <c r="X8" s="90">
        <f t="shared" si="2"/>
        <v>42.868932718749996</v>
      </c>
      <c r="Y8" s="90">
        <f t="shared" si="2"/>
        <v>45.918135499999991</v>
      </c>
      <c r="Z8" s="90">
        <f t="shared" si="2"/>
        <v>0.99492687781249989</v>
      </c>
      <c r="AA8" s="90">
        <f t="shared" si="2"/>
        <v>0.99679524656250018</v>
      </c>
      <c r="AB8" s="90">
        <f t="shared" si="2"/>
        <v>5.3831836812499997E-3</v>
      </c>
      <c r="AC8" s="56"/>
      <c r="AD8" s="56"/>
      <c r="AE8" s="56"/>
      <c r="AF8" s="28"/>
      <c r="AG8" s="238"/>
      <c r="AH8" s="130">
        <f t="shared" si="3"/>
        <v>113.53100000000001</v>
      </c>
      <c r="AI8" s="130">
        <f t="shared" si="3"/>
        <v>50.468000000000004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127.3239684425883</v>
      </c>
      <c r="Q10" s="154">
        <f>GEOMEAN(Q5:Q8)</f>
        <v>54.282483941396869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112.2893537283926</v>
      </c>
      <c r="AI10" s="154">
        <f>GEOMEAN(AI5:AI8)</f>
        <v>49.530029759715802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[ 18-bit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27586.312000000002</v>
      </c>
      <c r="F16" s="166">
        <v>21990.991999999998</v>
      </c>
      <c r="G16" s="166">
        <v>9391.2160000000003</v>
      </c>
      <c r="H16" s="166">
        <v>2529.2240000000002</v>
      </c>
      <c r="I16" s="166">
        <v>518.55200000000002</v>
      </c>
      <c r="J16" s="166">
        <v>34407.199999999997</v>
      </c>
      <c r="K16" s="60">
        <v>22848.44</v>
      </c>
      <c r="L16" s="60">
        <v>7310.3760000000002</v>
      </c>
      <c r="M16" s="60">
        <v>17.847999999999999</v>
      </c>
      <c r="N16" s="55"/>
      <c r="O16" s="252"/>
      <c r="P16" s="129">
        <v>125.687</v>
      </c>
      <c r="Q16" s="129">
        <v>53.045999999999999</v>
      </c>
      <c r="R16" s="142"/>
      <c r="S16" s="214"/>
      <c r="T16" s="301"/>
      <c r="U16" s="25" t="s">
        <v>31</v>
      </c>
      <c r="V16" s="26"/>
      <c r="W16" s="128">
        <v>27586.312000000002</v>
      </c>
      <c r="X16" s="166">
        <v>21752.6</v>
      </c>
      <c r="Y16" s="166">
        <v>9388.7039999999997</v>
      </c>
      <c r="Z16" s="166">
        <v>2528.6799999999998</v>
      </c>
      <c r="AA16" s="166">
        <v>518.01599999999996</v>
      </c>
      <c r="AB16" s="166">
        <v>34406.824000000001</v>
      </c>
      <c r="AC16" s="60">
        <v>22848.272000000001</v>
      </c>
      <c r="AD16" s="60">
        <v>7310.56</v>
      </c>
      <c r="AE16" s="60">
        <v>17.847999999999999</v>
      </c>
      <c r="AF16" s="55"/>
      <c r="AG16" s="252"/>
      <c r="AH16" s="129">
        <v>111.062</v>
      </c>
      <c r="AI16" s="129">
        <v>48.968000000000004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27586.312000000002</v>
      </c>
      <c r="F17" s="167">
        <v>29042.824000000001</v>
      </c>
      <c r="G17" s="167">
        <v>24508.351999999999</v>
      </c>
      <c r="H17" s="167">
        <v>11622.888000000001</v>
      </c>
      <c r="I17" s="167">
        <v>3713.6959999999999</v>
      </c>
      <c r="J17" s="167">
        <v>44580.32</v>
      </c>
      <c r="K17" s="62">
        <v>30460.096000000001</v>
      </c>
      <c r="L17" s="62">
        <v>9684.7360000000008</v>
      </c>
      <c r="M17" s="62">
        <v>18.024000000000001</v>
      </c>
      <c r="N17" s="56"/>
      <c r="O17" s="238"/>
      <c r="P17" s="144">
        <v>127.48399999999999</v>
      </c>
      <c r="Q17" s="144">
        <v>53.64</v>
      </c>
      <c r="R17" s="145"/>
      <c r="S17" s="214"/>
      <c r="T17" s="285"/>
      <c r="U17" s="27" t="s">
        <v>32</v>
      </c>
      <c r="V17" s="28"/>
      <c r="W17" s="143">
        <v>27586.312000000002</v>
      </c>
      <c r="X17" s="167">
        <v>28730.184000000001</v>
      </c>
      <c r="Y17" s="167">
        <v>24501.279999999999</v>
      </c>
      <c r="Z17" s="167">
        <v>11622.647999999999</v>
      </c>
      <c r="AA17" s="167">
        <v>3709.328</v>
      </c>
      <c r="AB17" s="167">
        <v>44579.392</v>
      </c>
      <c r="AC17" s="62">
        <v>30459.407999999999</v>
      </c>
      <c r="AD17" s="62">
        <v>9684.7839999999997</v>
      </c>
      <c r="AE17" s="62">
        <v>18.024000000000001</v>
      </c>
      <c r="AF17" s="56"/>
      <c r="AG17" s="238"/>
      <c r="AH17" s="144">
        <v>112.328</v>
      </c>
      <c r="AI17" s="144">
        <v>48.843000000000004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27586.312000000002</v>
      </c>
      <c r="F18" s="167">
        <v>36281.527999999998</v>
      </c>
      <c r="G18" s="167">
        <v>42779.951999999997</v>
      </c>
      <c r="H18" s="167">
        <v>27871.223999999998</v>
      </c>
      <c r="I18" s="167">
        <v>16154.871999999999</v>
      </c>
      <c r="J18" s="167">
        <v>55067.567999999999</v>
      </c>
      <c r="K18" s="62">
        <v>38387.375999999997</v>
      </c>
      <c r="L18" s="62">
        <v>12148.056</v>
      </c>
      <c r="M18" s="62">
        <v>18.047999999999998</v>
      </c>
      <c r="N18" s="56"/>
      <c r="O18" s="238"/>
      <c r="P18" s="144">
        <v>128.15600000000001</v>
      </c>
      <c r="Q18" s="144">
        <v>54.703000000000003</v>
      </c>
      <c r="R18" s="145"/>
      <c r="S18" s="214"/>
      <c r="T18" s="285"/>
      <c r="U18" s="27" t="s">
        <v>33</v>
      </c>
      <c r="V18" s="28"/>
      <c r="W18" s="143">
        <v>27586.312000000002</v>
      </c>
      <c r="X18" s="167">
        <v>35859.495999999999</v>
      </c>
      <c r="Y18" s="167">
        <v>42771.328000000001</v>
      </c>
      <c r="Z18" s="167">
        <v>27861.752</v>
      </c>
      <c r="AA18" s="167">
        <v>16142.48</v>
      </c>
      <c r="AB18" s="167">
        <v>55066.872000000003</v>
      </c>
      <c r="AC18" s="62">
        <v>38387.031999999999</v>
      </c>
      <c r="AD18" s="62">
        <v>12148.12</v>
      </c>
      <c r="AE18" s="62">
        <v>18.047999999999998</v>
      </c>
      <c r="AF18" s="56"/>
      <c r="AG18" s="238"/>
      <c r="AH18" s="144">
        <v>112.25</v>
      </c>
      <c r="AI18" s="144">
        <v>49.859000000000002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27586.312000000002</v>
      </c>
      <c r="F19" s="167">
        <v>43264.911999999997</v>
      </c>
      <c r="G19" s="167">
        <v>62120.968000000001</v>
      </c>
      <c r="H19" s="167">
        <v>52519.743999999999</v>
      </c>
      <c r="I19" s="167">
        <v>43551</v>
      </c>
      <c r="J19" s="167">
        <v>65978.144</v>
      </c>
      <c r="K19" s="62">
        <v>46665.256000000001</v>
      </c>
      <c r="L19" s="62">
        <v>14746.48</v>
      </c>
      <c r="M19" s="62">
        <v>18.064</v>
      </c>
      <c r="N19" s="56"/>
      <c r="O19" s="238"/>
      <c r="P19" s="144">
        <v>127.98399999999999</v>
      </c>
      <c r="Q19" s="144">
        <v>55.780999999999999</v>
      </c>
      <c r="R19" s="145"/>
      <c r="S19" s="214"/>
      <c r="T19" s="285"/>
      <c r="U19" s="27" t="s">
        <v>35</v>
      </c>
      <c r="V19" s="28"/>
      <c r="W19" s="143">
        <v>27586.312000000002</v>
      </c>
      <c r="X19" s="167">
        <v>42719.8</v>
      </c>
      <c r="Y19" s="167">
        <v>62118.663999999997</v>
      </c>
      <c r="Z19" s="167">
        <v>52490.728000000003</v>
      </c>
      <c r="AA19" s="167">
        <v>43520.824000000001</v>
      </c>
      <c r="AB19" s="167">
        <v>65978.975999999995</v>
      </c>
      <c r="AC19" s="62">
        <v>46665.887999999999</v>
      </c>
      <c r="AD19" s="62">
        <v>14746.263999999999</v>
      </c>
      <c r="AE19" s="62">
        <v>18.064</v>
      </c>
      <c r="AF19" s="56"/>
      <c r="AG19" s="238"/>
      <c r="AH19" s="144">
        <v>113.53100000000001</v>
      </c>
      <c r="AI19" s="144">
        <v>50.468000000000004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126582.31200000002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126339.96799999999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181199.22399999999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180873.33600000001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256276.88799999998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255823.39200000002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356432.81599999999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355827.45600000001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[ 18-bit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26.436865999999998</v>
      </c>
      <c r="G33" s="96">
        <v>30.715171999999999</v>
      </c>
      <c r="H33" s="96">
        <v>0.92429039000000002</v>
      </c>
      <c r="I33" s="60">
        <v>0.95285308999999996</v>
      </c>
      <c r="J33" s="60">
        <v>6.7822510000000003E-2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26.938275000000001</v>
      </c>
      <c r="Y33" s="96">
        <v>31.013069000000002</v>
      </c>
      <c r="Z33" s="96">
        <v>0.92462283999999995</v>
      </c>
      <c r="AA33" s="60">
        <v>0.95328435</v>
      </c>
      <c r="AB33" s="60">
        <v>6.6531080000000006E-2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0.50140900000000244</v>
      </c>
      <c r="AN33" s="95">
        <f t="shared" ref="AN33:AN96" si="5">IF(OR(Y33="",G33=""),"",Y33-G33)</f>
        <v>0.29789700000000252</v>
      </c>
      <c r="AO33" s="95">
        <f t="shared" ref="AO33:AO96" si="6">IF(OR(Z33="",H33=""),"",Z33-H33)</f>
        <v>3.3244999999992864E-4</v>
      </c>
      <c r="AP33" s="95">
        <f t="shared" ref="AP33:AP96" si="7">IF(OR(AA33="",I33=""),"",AA33-I33)</f>
        <v>4.3126000000004439E-4</v>
      </c>
      <c r="AQ33" s="120">
        <f t="shared" ref="AQ33:AQ96" si="8">IF(OR(AB33="",J33=""),"",AB33-J33)</f>
        <v>-1.2914299999999962E-3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31.004798999999998</v>
      </c>
      <c r="G34" s="187">
        <v>34.812064999999997</v>
      </c>
      <c r="H34" s="187">
        <v>0.96360822000000002</v>
      </c>
      <c r="I34" s="62">
        <v>0.97708994000000005</v>
      </c>
      <c r="J34" s="62">
        <v>3.5221953E-2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31.906126</v>
      </c>
      <c r="Y34" s="187">
        <v>35.413305999999999</v>
      </c>
      <c r="Z34" s="187">
        <v>0.96408762999999997</v>
      </c>
      <c r="AA34" s="62">
        <v>0.97764103000000002</v>
      </c>
      <c r="AB34" s="62">
        <v>3.1532600000000001E-2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0.90132700000000199</v>
      </c>
      <c r="AN34" s="121">
        <f t="shared" si="5"/>
        <v>0.60124100000000169</v>
      </c>
      <c r="AO34" s="121">
        <f t="shared" si="6"/>
        <v>4.7940999999995793E-4</v>
      </c>
      <c r="AP34" s="121">
        <f t="shared" si="7"/>
        <v>5.5108999999997632E-4</v>
      </c>
      <c r="AQ34" s="87">
        <f t="shared" si="8"/>
        <v>-3.6893529999999994E-3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35.198295999999999</v>
      </c>
      <c r="G35" s="187">
        <v>39.261158999999999</v>
      </c>
      <c r="H35" s="187">
        <v>0.98601497000000005</v>
      </c>
      <c r="I35" s="62">
        <v>0.99042456999999995</v>
      </c>
      <c r="J35" s="62">
        <v>1.6918683E-2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37.350924999999997</v>
      </c>
      <c r="Y35" s="187">
        <v>40.731631999999998</v>
      </c>
      <c r="Z35" s="187">
        <v>0.98647083999999996</v>
      </c>
      <c r="AA35" s="62">
        <v>0.99090272000000001</v>
      </c>
      <c r="AB35" s="62">
        <v>1.2797072499999999E-2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2.1526289999999975</v>
      </c>
      <c r="AN35" s="121">
        <f t="shared" si="5"/>
        <v>1.4704729999999984</v>
      </c>
      <c r="AO35" s="121">
        <f t="shared" si="6"/>
        <v>4.5586999999991384E-4</v>
      </c>
      <c r="AP35" s="121">
        <f t="shared" si="7"/>
        <v>4.7815000000006602E-4</v>
      </c>
      <c r="AQ35" s="87">
        <f t="shared" si="8"/>
        <v>-4.121610500000001E-3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38.002296999999999</v>
      </c>
      <c r="G36" s="187">
        <v>42.260860000000001</v>
      </c>
      <c r="H36" s="187">
        <v>0.99339239999999995</v>
      </c>
      <c r="I36" s="62">
        <v>0.99521713999999994</v>
      </c>
      <c r="J36" s="62">
        <v>9.4764640000000004E-3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42.067695000000001</v>
      </c>
      <c r="Y36" s="187">
        <v>45.264068999999999</v>
      </c>
      <c r="Z36" s="187">
        <v>0.99390469000000004</v>
      </c>
      <c r="AA36" s="62">
        <v>0.99597057</v>
      </c>
      <c r="AB36" s="62">
        <v>5.3157563999999997E-3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4.0653980000000018</v>
      </c>
      <c r="AN36" s="121">
        <f t="shared" si="5"/>
        <v>3.0032089999999982</v>
      </c>
      <c r="AO36" s="121">
        <f t="shared" si="6"/>
        <v>5.1229000000008185E-4</v>
      </c>
      <c r="AP36" s="121">
        <f t="shared" si="7"/>
        <v>7.5343000000005489E-4</v>
      </c>
      <c r="AQ36" s="87">
        <f t="shared" si="8"/>
        <v>-4.1607076000000007E-3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27.979758</v>
      </c>
      <c r="G38" s="96">
        <v>31.974504</v>
      </c>
      <c r="H38" s="96">
        <v>0.94713320999999995</v>
      </c>
      <c r="I38" s="60">
        <v>0.96934913</v>
      </c>
      <c r="J38" s="60">
        <v>8.3295553999999994E-2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28.832229000000002</v>
      </c>
      <c r="Y38" s="96">
        <v>33.103161999999998</v>
      </c>
      <c r="Z38" s="96">
        <v>0.94756244999999995</v>
      </c>
      <c r="AA38" s="60">
        <v>0.97016835999999995</v>
      </c>
      <c r="AB38" s="60">
        <v>6.5310220000000002E-2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0.85247100000000131</v>
      </c>
      <c r="AN38" s="95">
        <f t="shared" si="5"/>
        <v>1.1286579999999979</v>
      </c>
      <c r="AO38" s="95">
        <f t="shared" si="6"/>
        <v>4.292399999999974E-4</v>
      </c>
      <c r="AP38" s="95">
        <f t="shared" si="7"/>
        <v>8.1922999999994861E-4</v>
      </c>
      <c r="AQ38" s="120">
        <f t="shared" si="8"/>
        <v>-1.7985333999999992E-2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31.930548000000002</v>
      </c>
      <c r="G39" s="187">
        <v>35.917625000000001</v>
      </c>
      <c r="H39" s="187">
        <v>0.97721089000000005</v>
      </c>
      <c r="I39" s="62">
        <v>0.98558670000000004</v>
      </c>
      <c r="J39" s="62">
        <v>4.7897354000000003E-2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33.841887</v>
      </c>
      <c r="Y39" s="187">
        <v>37.360202000000001</v>
      </c>
      <c r="Z39" s="187">
        <v>0.97752324000000002</v>
      </c>
      <c r="AA39" s="62">
        <v>0.98591483999999996</v>
      </c>
      <c r="AB39" s="62">
        <v>3.0026042999999999E-2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1.9113389999999981</v>
      </c>
      <c r="AN39" s="121">
        <f t="shared" si="5"/>
        <v>1.442577</v>
      </c>
      <c r="AO39" s="121">
        <f t="shared" si="6"/>
        <v>3.1234999999996127E-4</v>
      </c>
      <c r="AP39" s="121">
        <f t="shared" si="7"/>
        <v>3.2813999999992127E-4</v>
      </c>
      <c r="AQ39" s="87">
        <f t="shared" si="8"/>
        <v>-1.7871311000000004E-2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35.858069</v>
      </c>
      <c r="G40" s="187">
        <v>40.280092000000003</v>
      </c>
      <c r="H40" s="187">
        <v>0.99104974999999995</v>
      </c>
      <c r="I40" s="62">
        <v>0.99408845000000001</v>
      </c>
      <c r="J40" s="62">
        <v>2.7186248E-2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39.464277000000003</v>
      </c>
      <c r="Y40" s="187">
        <v>42.708022</v>
      </c>
      <c r="Z40" s="187">
        <v>0.99141661000000003</v>
      </c>
      <c r="AA40" s="62">
        <v>0.99459140999999995</v>
      </c>
      <c r="AB40" s="62">
        <v>1.2032436000000001E-2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3.6062080000000023</v>
      </c>
      <c r="AN40" s="121">
        <f t="shared" si="5"/>
        <v>2.4279299999999964</v>
      </c>
      <c r="AO40" s="121">
        <f t="shared" si="6"/>
        <v>3.668600000000799E-4</v>
      </c>
      <c r="AP40" s="121">
        <f t="shared" si="7"/>
        <v>5.0295999999994123E-4</v>
      </c>
      <c r="AQ40" s="87">
        <f t="shared" si="8"/>
        <v>-1.5153811999999999E-2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38.222620999999997</v>
      </c>
      <c r="G41" s="187">
        <v>42.787866999999999</v>
      </c>
      <c r="H41" s="187">
        <v>0.99487705000000004</v>
      </c>
      <c r="I41" s="62">
        <v>0.99656549999999999</v>
      </c>
      <c r="J41" s="62">
        <v>1.8009298E-2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43.649078000000003</v>
      </c>
      <c r="Y41" s="187">
        <v>46.645570999999997</v>
      </c>
      <c r="Z41" s="187">
        <v>0.99529206000000003</v>
      </c>
      <c r="AA41" s="62">
        <v>0.99718311999999998</v>
      </c>
      <c r="AB41" s="62">
        <v>5.5907926999999996E-3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5.4264570000000063</v>
      </c>
      <c r="AN41" s="121">
        <f t="shared" si="5"/>
        <v>3.8577039999999982</v>
      </c>
      <c r="AO41" s="121">
        <f t="shared" si="6"/>
        <v>4.1500999999999344E-4</v>
      </c>
      <c r="AP41" s="121">
        <f t="shared" si="7"/>
        <v>6.176199999999854E-4</v>
      </c>
      <c r="AQ41" s="87">
        <f t="shared" si="8"/>
        <v>-1.24185053E-2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27.252872</v>
      </c>
      <c r="G43" s="96">
        <v>31.125623999999998</v>
      </c>
      <c r="H43" s="96">
        <v>0.93867902000000003</v>
      </c>
      <c r="I43" s="60">
        <v>0.96216124000000003</v>
      </c>
      <c r="J43" s="60">
        <v>7.7187433999999999E-2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27.52094</v>
      </c>
      <c r="Y43" s="96">
        <v>31.382905000000001</v>
      </c>
      <c r="Z43" s="96">
        <v>0.93913667999999995</v>
      </c>
      <c r="AA43" s="60">
        <v>0.96311785000000005</v>
      </c>
      <c r="AB43" s="60">
        <v>7.2503045000000002E-2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0.26806799999999953</v>
      </c>
      <c r="AN43" s="95">
        <f t="shared" si="5"/>
        <v>0.25728100000000254</v>
      </c>
      <c r="AO43" s="95">
        <f t="shared" si="6"/>
        <v>4.5765999999991536E-4</v>
      </c>
      <c r="AP43" s="95">
        <f t="shared" si="7"/>
        <v>9.5661000000002439E-4</v>
      </c>
      <c r="AQ43" s="120">
        <f t="shared" si="8"/>
        <v>-4.6843889999999971E-3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32.307527999999998</v>
      </c>
      <c r="G44" s="187">
        <v>35.963591999999998</v>
      </c>
      <c r="H44" s="187">
        <v>0.97318399</v>
      </c>
      <c r="I44" s="62">
        <v>0.98311800999999999</v>
      </c>
      <c r="J44" s="62">
        <v>4.0364459999999998E-2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33.180700000000002</v>
      </c>
      <c r="Y44" s="187">
        <v>36.493747999999997</v>
      </c>
      <c r="Z44" s="187">
        <v>0.97360212000000002</v>
      </c>
      <c r="AA44" s="62">
        <v>0.98384413999999998</v>
      </c>
      <c r="AB44" s="62">
        <v>3.3820613999999999E-2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0.87317200000000383</v>
      </c>
      <c r="AN44" s="121">
        <f t="shared" si="5"/>
        <v>0.53015599999999807</v>
      </c>
      <c r="AO44" s="121">
        <f t="shared" si="6"/>
        <v>4.1813000000001654E-4</v>
      </c>
      <c r="AP44" s="121">
        <f t="shared" si="7"/>
        <v>7.261299999999915E-4</v>
      </c>
      <c r="AQ44" s="87">
        <f t="shared" si="8"/>
        <v>-6.543845999999999E-3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36.324641</v>
      </c>
      <c r="G45" s="187">
        <v>40.418565000000001</v>
      </c>
      <c r="H45" s="187">
        <v>0.98965351000000001</v>
      </c>
      <c r="I45" s="62">
        <v>0.99273053</v>
      </c>
      <c r="J45" s="62">
        <v>1.8758365999999999E-2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38.618651</v>
      </c>
      <c r="Y45" s="187">
        <v>41.959710999999999</v>
      </c>
      <c r="Z45" s="187">
        <v>0.99002022999999995</v>
      </c>
      <c r="AA45" s="62">
        <v>0.99337428999999999</v>
      </c>
      <c r="AB45" s="62">
        <v>1.2664257E-2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2.2940100000000001</v>
      </c>
      <c r="AN45" s="121">
        <f t="shared" si="5"/>
        <v>1.5411459999999977</v>
      </c>
      <c r="AO45" s="121">
        <f t="shared" si="6"/>
        <v>3.6671999999993155E-4</v>
      </c>
      <c r="AP45" s="121">
        <f t="shared" si="7"/>
        <v>6.4375999999999323E-4</v>
      </c>
      <c r="AQ45" s="87">
        <f t="shared" si="8"/>
        <v>-6.0941089999999986E-3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38.887358999999996</v>
      </c>
      <c r="G46" s="187">
        <v>43.189490999999997</v>
      </c>
      <c r="H46" s="187">
        <v>0.99473060000000002</v>
      </c>
      <c r="I46" s="62">
        <v>0.99611291000000002</v>
      </c>
      <c r="J46" s="62">
        <v>1.0643936E-2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43.089323</v>
      </c>
      <c r="Y46" s="187">
        <v>46.147852999999998</v>
      </c>
      <c r="Z46" s="187">
        <v>0.99512802</v>
      </c>
      <c r="AA46" s="62">
        <v>0.99691487000000001</v>
      </c>
      <c r="AB46" s="62">
        <v>5.3411624000000001E-3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4.2019640000000038</v>
      </c>
      <c r="AN46" s="121">
        <f t="shared" si="5"/>
        <v>2.958362000000001</v>
      </c>
      <c r="AO46" s="121">
        <f t="shared" si="6"/>
        <v>3.9741999999998168E-4</v>
      </c>
      <c r="AP46" s="121">
        <f t="shared" si="7"/>
        <v>8.0195999999999046E-4</v>
      </c>
      <c r="AQ46" s="87">
        <f t="shared" si="8"/>
        <v>-5.3027735999999995E-3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27.02993</v>
      </c>
      <c r="G48" s="96">
        <v>31.878491</v>
      </c>
      <c r="H48" s="96">
        <v>0.94110629999999995</v>
      </c>
      <c r="I48" s="60">
        <v>0.96410198999999996</v>
      </c>
      <c r="J48" s="60">
        <v>7.7674560000000004E-2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27.063842000000001</v>
      </c>
      <c r="Y48" s="96">
        <v>32.001615999999999</v>
      </c>
      <c r="Z48" s="96">
        <v>0.94087595999999996</v>
      </c>
      <c r="AA48" s="60">
        <v>0.96373036000000001</v>
      </c>
      <c r="AB48" s="60">
        <v>7.4697020000000003E-2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3.391200000000083E-2</v>
      </c>
      <c r="AN48" s="95">
        <f t="shared" si="5"/>
        <v>0.12312499999999815</v>
      </c>
      <c r="AO48" s="95">
        <f t="shared" si="6"/>
        <v>-2.3033999999999555E-4</v>
      </c>
      <c r="AP48" s="95">
        <f t="shared" si="7"/>
        <v>-3.7162999999995616E-4</v>
      </c>
      <c r="AQ48" s="120">
        <f t="shared" si="8"/>
        <v>-2.9775400000000007E-3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31.396435</v>
      </c>
      <c r="G49" s="187">
        <v>35.43439</v>
      </c>
      <c r="H49" s="187">
        <v>0.97404462999999997</v>
      </c>
      <c r="I49" s="62">
        <v>0.98191214000000004</v>
      </c>
      <c r="J49" s="62">
        <v>3.6918017999999997E-2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31.436420999999999</v>
      </c>
      <c r="Y49" s="187">
        <v>35.479750000000003</v>
      </c>
      <c r="Z49" s="187">
        <v>0.97409988000000003</v>
      </c>
      <c r="AA49" s="62">
        <v>0.98210160000000002</v>
      </c>
      <c r="AB49" s="62">
        <v>3.5032081999999999E-2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3.9985999999998967E-2</v>
      </c>
      <c r="AN49" s="121">
        <f t="shared" si="5"/>
        <v>4.5360000000002287E-2</v>
      </c>
      <c r="AO49" s="121">
        <f t="shared" si="6"/>
        <v>5.5250000000062194E-5</v>
      </c>
      <c r="AP49" s="121">
        <f t="shared" si="7"/>
        <v>1.8945999999997465E-4</v>
      </c>
      <c r="AQ49" s="87">
        <f t="shared" si="8"/>
        <v>-1.8859359999999978E-3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37.118648</v>
      </c>
      <c r="G50" s="187">
        <v>40.542735</v>
      </c>
      <c r="H50" s="187">
        <v>0.98959319000000001</v>
      </c>
      <c r="I50" s="62">
        <v>0.99308576999999998</v>
      </c>
      <c r="J50" s="62">
        <v>1.7411909999999999E-2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37.663142000000001</v>
      </c>
      <c r="Y50" s="187">
        <v>40.857042</v>
      </c>
      <c r="Z50" s="187">
        <v>0.98980811000000002</v>
      </c>
      <c r="AA50" s="62">
        <v>0.99311579999999999</v>
      </c>
      <c r="AB50" s="62">
        <v>1.4746202E-2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0.54449400000000026</v>
      </c>
      <c r="AN50" s="121">
        <f t="shared" si="5"/>
        <v>0.31430699999999945</v>
      </c>
      <c r="AO50" s="121">
        <f t="shared" si="6"/>
        <v>2.1492000000000733E-4</v>
      </c>
      <c r="AP50" s="121">
        <f t="shared" si="7"/>
        <v>3.0030000000014212E-5</v>
      </c>
      <c r="AQ50" s="87">
        <f t="shared" si="8"/>
        <v>-2.6657079999999993E-3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40.536670999999998</v>
      </c>
      <c r="G51" s="187">
        <v>44.229731999999998</v>
      </c>
      <c r="H51" s="187">
        <v>0.99454765000000001</v>
      </c>
      <c r="I51" s="62">
        <v>0.99633024999999997</v>
      </c>
      <c r="J51" s="62">
        <v>9.1499960000000005E-3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42.38532</v>
      </c>
      <c r="Y51" s="187">
        <v>45.434781999999998</v>
      </c>
      <c r="Z51" s="187">
        <v>0.99481397999999999</v>
      </c>
      <c r="AA51" s="62">
        <v>0.99680173999999999</v>
      </c>
      <c r="AB51" s="62">
        <v>6.4558126000000002E-3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1.8486490000000018</v>
      </c>
      <c r="AN51" s="121">
        <f t="shared" si="5"/>
        <v>1.20505</v>
      </c>
      <c r="AO51" s="121">
        <f t="shared" si="6"/>
        <v>2.663299999999813E-4</v>
      </c>
      <c r="AP51" s="121">
        <f t="shared" si="7"/>
        <v>4.7149000000001884E-4</v>
      </c>
      <c r="AQ51" s="87">
        <f t="shared" si="8"/>
        <v>-2.6941834000000003E-3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27.515709000000001</v>
      </c>
      <c r="G53" s="96">
        <v>31.557521999999999</v>
      </c>
      <c r="H53" s="96">
        <v>0.93843725</v>
      </c>
      <c r="I53" s="60">
        <v>0.96717313000000005</v>
      </c>
      <c r="J53" s="60">
        <v>8.1351279999999998E-2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28.428542</v>
      </c>
      <c r="Y53" s="96">
        <v>32.450107000000003</v>
      </c>
      <c r="Z53" s="96">
        <v>0.93880286000000002</v>
      </c>
      <c r="AA53" s="60">
        <v>0.96803424000000005</v>
      </c>
      <c r="AB53" s="60">
        <v>6.3176869999999996E-2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0.91283299999999912</v>
      </c>
      <c r="AN53" s="95">
        <f t="shared" si="5"/>
        <v>0.89258500000000396</v>
      </c>
      <c r="AO53" s="95">
        <f t="shared" si="6"/>
        <v>3.656100000000162E-4</v>
      </c>
      <c r="AP53" s="95">
        <f t="shared" si="7"/>
        <v>8.6110999999999827E-4</v>
      </c>
      <c r="AQ53" s="120">
        <f t="shared" si="8"/>
        <v>-1.8174410000000002E-2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31.814360000000001</v>
      </c>
      <c r="G54" s="187">
        <v>35.609284000000002</v>
      </c>
      <c r="H54" s="187">
        <v>0.97386603999999999</v>
      </c>
      <c r="I54" s="62">
        <v>0.98443099000000001</v>
      </c>
      <c r="J54" s="62">
        <v>4.6828307E-2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33.452761000000002</v>
      </c>
      <c r="Y54" s="187">
        <v>36.836154999999998</v>
      </c>
      <c r="Z54" s="187">
        <v>0.97429250000000001</v>
      </c>
      <c r="AA54" s="62">
        <v>0.98499404000000002</v>
      </c>
      <c r="AB54" s="62">
        <v>2.7752742E-2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1.6384010000000018</v>
      </c>
      <c r="AN54" s="121">
        <f t="shared" si="5"/>
        <v>1.2268709999999956</v>
      </c>
      <c r="AO54" s="121">
        <f t="shared" si="6"/>
        <v>4.2646000000001738E-4</v>
      </c>
      <c r="AP54" s="121">
        <f t="shared" si="7"/>
        <v>5.6305000000000938E-4</v>
      </c>
      <c r="AQ54" s="87">
        <f t="shared" si="8"/>
        <v>-1.9075564999999999E-2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35.376286999999998</v>
      </c>
      <c r="G55" s="187">
        <v>39.713306000000003</v>
      </c>
      <c r="H55" s="187">
        <v>0.98963140000000005</v>
      </c>
      <c r="I55" s="62">
        <v>0.99314232000000002</v>
      </c>
      <c r="J55" s="62">
        <v>3.0962522999999999E-2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38.783925000000004</v>
      </c>
      <c r="Y55" s="187">
        <v>41.986702000000001</v>
      </c>
      <c r="Z55" s="187">
        <v>0.99002020000000002</v>
      </c>
      <c r="AA55" s="62">
        <v>0.99363252000000002</v>
      </c>
      <c r="AB55" s="62">
        <v>1.0929326499999999E-2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3.4076380000000057</v>
      </c>
      <c r="AN55" s="121">
        <f t="shared" si="5"/>
        <v>2.2733959999999982</v>
      </c>
      <c r="AO55" s="121">
        <f t="shared" si="6"/>
        <v>3.8879999999996695E-4</v>
      </c>
      <c r="AP55" s="121">
        <f t="shared" si="7"/>
        <v>4.9019999999999619E-4</v>
      </c>
      <c r="AQ55" s="87">
        <f t="shared" si="8"/>
        <v>-2.0033196499999999E-2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37.565322000000002</v>
      </c>
      <c r="G56" s="187">
        <v>42.045278000000003</v>
      </c>
      <c r="H56" s="187">
        <v>0.99439394999999997</v>
      </c>
      <c r="I56" s="62">
        <v>0.99608940999999995</v>
      </c>
      <c r="J56" s="62">
        <v>2.2519310000000001E-2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42.722574999999999</v>
      </c>
      <c r="Y56" s="187">
        <v>45.643104999999998</v>
      </c>
      <c r="Z56" s="187">
        <v>0.99485749000000001</v>
      </c>
      <c r="AA56" s="62">
        <v>0.99675791000000002</v>
      </c>
      <c r="AB56" s="62">
        <v>4.7404470000000001E-3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5.1572529999999972</v>
      </c>
      <c r="AN56" s="121">
        <f t="shared" si="5"/>
        <v>3.5978269999999952</v>
      </c>
      <c r="AO56" s="121">
        <f t="shared" si="6"/>
        <v>4.6354000000004003E-4</v>
      </c>
      <c r="AP56" s="121">
        <f t="shared" si="7"/>
        <v>6.6850000000007181E-4</v>
      </c>
      <c r="AQ56" s="87">
        <f t="shared" si="8"/>
        <v>-1.7778862999999999E-2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27.833138000000002</v>
      </c>
      <c r="G58" s="96">
        <v>31.537472000000001</v>
      </c>
      <c r="H58" s="96">
        <v>0.93787041000000004</v>
      </c>
      <c r="I58" s="60">
        <v>0.96315324999999996</v>
      </c>
      <c r="J58" s="60">
        <v>7.5455540000000001E-2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28.195277999999998</v>
      </c>
      <c r="Y58" s="96">
        <v>31.98658</v>
      </c>
      <c r="Z58" s="96">
        <v>0.93817088000000004</v>
      </c>
      <c r="AA58" s="60">
        <v>0.96352941000000003</v>
      </c>
      <c r="AB58" s="60">
        <v>6.8795510000000004E-2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0.36213999999999658</v>
      </c>
      <c r="AN58" s="95">
        <f t="shared" si="5"/>
        <v>0.44910799999999895</v>
      </c>
      <c r="AO58" s="95">
        <f t="shared" si="6"/>
        <v>3.0046999999999713E-4</v>
      </c>
      <c r="AP58" s="95">
        <f t="shared" si="7"/>
        <v>3.7616000000006977E-4</v>
      </c>
      <c r="AQ58" s="120">
        <f t="shared" si="8"/>
        <v>-6.6600299999999973E-3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32.077218000000002</v>
      </c>
      <c r="G59" s="187">
        <v>35.791834999999999</v>
      </c>
      <c r="H59" s="187">
        <v>0.97105028000000004</v>
      </c>
      <c r="I59" s="62">
        <v>0.98248027000000004</v>
      </c>
      <c r="J59" s="62">
        <v>4.085809E-2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33.224927000000001</v>
      </c>
      <c r="Y59" s="187">
        <v>36.539713999999996</v>
      </c>
      <c r="Z59" s="187">
        <v>0.97153124000000002</v>
      </c>
      <c r="AA59" s="62">
        <v>0.98309409999999997</v>
      </c>
      <c r="AB59" s="62">
        <v>3.2337709999999999E-2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1.147708999999999</v>
      </c>
      <c r="AN59" s="121">
        <f t="shared" si="5"/>
        <v>0.74787899999999752</v>
      </c>
      <c r="AO59" s="121">
        <f t="shared" si="6"/>
        <v>4.8095999999997474E-4</v>
      </c>
      <c r="AP59" s="121">
        <f t="shared" si="7"/>
        <v>6.1382999999992638E-4</v>
      </c>
      <c r="AQ59" s="87">
        <f t="shared" si="8"/>
        <v>-8.520380000000001E-3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35.587488</v>
      </c>
      <c r="G60" s="187">
        <v>39.824286999999998</v>
      </c>
      <c r="H60" s="187">
        <v>0.98868111999999997</v>
      </c>
      <c r="I60" s="62">
        <v>0.99234084</v>
      </c>
      <c r="J60" s="62">
        <v>2.1123333000000001E-2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38.442756000000003</v>
      </c>
      <c r="Y60" s="187">
        <v>41.783768999999999</v>
      </c>
      <c r="Z60" s="187">
        <v>0.98915447000000001</v>
      </c>
      <c r="AA60" s="62">
        <v>0.99298324000000004</v>
      </c>
      <c r="AB60" s="62">
        <v>1.2411467000000001E-2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2.8552680000000024</v>
      </c>
      <c r="AN60" s="121">
        <f t="shared" si="5"/>
        <v>1.9594820000000013</v>
      </c>
      <c r="AO60" s="121">
        <f t="shared" si="6"/>
        <v>4.7335000000003902E-4</v>
      </c>
      <c r="AP60" s="121">
        <f t="shared" si="7"/>
        <v>6.4240000000004294E-4</v>
      </c>
      <c r="AQ60" s="87">
        <f t="shared" si="8"/>
        <v>-8.7118660000000004E-3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38.035006000000003</v>
      </c>
      <c r="G61" s="187">
        <v>42.442163999999998</v>
      </c>
      <c r="H61" s="187">
        <v>0.99424217000000004</v>
      </c>
      <c r="I61" s="62">
        <v>0.99589143000000002</v>
      </c>
      <c r="J61" s="62">
        <v>1.2978006E-2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42.809922999999998</v>
      </c>
      <c r="Y61" s="187">
        <v>45.894097000000002</v>
      </c>
      <c r="Z61" s="187">
        <v>0.99473697999999999</v>
      </c>
      <c r="AA61" s="62">
        <v>0.99668897999999995</v>
      </c>
      <c r="AB61" s="62">
        <v>5.1159676999999997E-3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4.774916999999995</v>
      </c>
      <c r="AN61" s="121">
        <f t="shared" si="5"/>
        <v>3.4519330000000039</v>
      </c>
      <c r="AO61" s="121">
        <f t="shared" si="6"/>
        <v>4.9480999999995667E-4</v>
      </c>
      <c r="AP61" s="121">
        <f t="shared" si="7"/>
        <v>7.9754999999992471E-4</v>
      </c>
      <c r="AQ61" s="87">
        <f t="shared" si="8"/>
        <v>-7.8620383000000005E-3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27.530904</v>
      </c>
      <c r="G63" s="96">
        <v>31.658083000000001</v>
      </c>
      <c r="H63" s="96">
        <v>0.92669791999999995</v>
      </c>
      <c r="I63" s="60">
        <v>0.96149072999999996</v>
      </c>
      <c r="J63" s="60">
        <v>7.054655E-2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27.554349999999999</v>
      </c>
      <c r="Y63" s="96">
        <v>31.666823999999998</v>
      </c>
      <c r="Z63" s="96">
        <v>0.92668280999999997</v>
      </c>
      <c r="AA63" s="60">
        <v>0.96179188000000004</v>
      </c>
      <c r="AB63" s="60">
        <v>7.0046919999999999E-2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2.3445999999999856E-2</v>
      </c>
      <c r="AN63" s="95">
        <f t="shared" si="5"/>
        <v>8.7409999999970012E-3</v>
      </c>
      <c r="AO63" s="95">
        <f t="shared" si="6"/>
        <v>-1.5109999999984858E-5</v>
      </c>
      <c r="AP63" s="95">
        <f t="shared" si="7"/>
        <v>3.011500000000833E-4</v>
      </c>
      <c r="AQ63" s="120">
        <f t="shared" si="8"/>
        <v>-4.9963000000000091E-4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32.446120000000001</v>
      </c>
      <c r="G64" s="187">
        <v>35.977772000000002</v>
      </c>
      <c r="H64" s="187">
        <v>0.97049238999999998</v>
      </c>
      <c r="I64" s="62">
        <v>0.98231727999999996</v>
      </c>
      <c r="J64" s="62">
        <v>3.1118004000000001E-2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32.567278000000002</v>
      </c>
      <c r="Y64" s="187">
        <v>36.060040000000001</v>
      </c>
      <c r="Z64" s="187">
        <v>0.97083940999999996</v>
      </c>
      <c r="AA64" s="62">
        <v>0.98255773999999996</v>
      </c>
      <c r="AB64" s="62">
        <v>3.0334650000000001E-2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0.12115800000000121</v>
      </c>
      <c r="AN64" s="121">
        <f t="shared" si="5"/>
        <v>8.226799999999912E-2</v>
      </c>
      <c r="AO64" s="121">
        <f t="shared" si="6"/>
        <v>3.4701999999997568E-4</v>
      </c>
      <c r="AP64" s="121">
        <f t="shared" si="7"/>
        <v>2.404599999999979E-4</v>
      </c>
      <c r="AQ64" s="87">
        <f t="shared" si="8"/>
        <v>-7.8335399999999999E-4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37.890205999999999</v>
      </c>
      <c r="G65" s="187">
        <v>41.284564000000003</v>
      </c>
      <c r="H65" s="187">
        <v>0.98908503999999997</v>
      </c>
      <c r="I65" s="62">
        <v>0.99284700999999997</v>
      </c>
      <c r="J65" s="62">
        <v>1.1848465000000001E-2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38.208537</v>
      </c>
      <c r="Y65" s="187">
        <v>41.548549000000001</v>
      </c>
      <c r="Z65" s="187">
        <v>0.98935483999999996</v>
      </c>
      <c r="AA65" s="62">
        <v>0.99308753000000005</v>
      </c>
      <c r="AB65" s="62">
        <v>1.1309606999999999E-2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0.31833100000000059</v>
      </c>
      <c r="AN65" s="121">
        <f t="shared" si="5"/>
        <v>0.26398499999999814</v>
      </c>
      <c r="AO65" s="121">
        <f t="shared" si="6"/>
        <v>2.6979999999998672E-4</v>
      </c>
      <c r="AP65" s="121">
        <f t="shared" si="7"/>
        <v>2.4052000000007734E-4</v>
      </c>
      <c r="AQ65" s="87">
        <f t="shared" si="8"/>
        <v>-5.3885800000000143E-4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41.688191000000003</v>
      </c>
      <c r="G66" s="187">
        <v>44.899057999999997</v>
      </c>
      <c r="H66" s="187">
        <v>0.99449920000000003</v>
      </c>
      <c r="I66" s="62">
        <v>0.99640068000000004</v>
      </c>
      <c r="J66" s="62">
        <v>5.2306376999999996E-3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42.603740000000002</v>
      </c>
      <c r="Y66" s="187">
        <v>45.627775</v>
      </c>
      <c r="Z66" s="187">
        <v>0.99479941000000005</v>
      </c>
      <c r="AA66" s="62">
        <v>0.99669003</v>
      </c>
      <c r="AB66" s="62">
        <v>4.5541002999999998E-3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0.91554899999999861</v>
      </c>
      <c r="AN66" s="121">
        <f t="shared" si="5"/>
        <v>0.72871700000000317</v>
      </c>
      <c r="AO66" s="121">
        <f t="shared" si="6"/>
        <v>3.0021000000002296E-4</v>
      </c>
      <c r="AP66" s="121">
        <f t="shared" si="7"/>
        <v>2.8934999999996602E-4</v>
      </c>
      <c r="AQ66" s="87">
        <f t="shared" si="8"/>
        <v>-6.7653739999999976E-4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27.238472999999999</v>
      </c>
      <c r="G68" s="96">
        <v>31.290206000000001</v>
      </c>
      <c r="H68" s="96">
        <v>0.93121233000000003</v>
      </c>
      <c r="I68" s="60">
        <v>0.96189150000000001</v>
      </c>
      <c r="J68" s="60">
        <v>7.4479660000000003E-2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28.040004</v>
      </c>
      <c r="Y68" s="96">
        <v>31.980816000000001</v>
      </c>
      <c r="Z68" s="96">
        <v>0.93138940999999997</v>
      </c>
      <c r="AA68" s="60">
        <v>0.96216237000000004</v>
      </c>
      <c r="AB68" s="60">
        <v>6.8058595E-2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0.80153100000000066</v>
      </c>
      <c r="AN68" s="95">
        <f t="shared" si="5"/>
        <v>0.6906099999999995</v>
      </c>
      <c r="AO68" s="95">
        <f t="shared" si="6"/>
        <v>1.7707999999994062E-4</v>
      </c>
      <c r="AP68" s="95">
        <f t="shared" si="7"/>
        <v>2.7087000000003414E-4</v>
      </c>
      <c r="AQ68" s="120">
        <f t="shared" si="8"/>
        <v>-6.4210650000000036E-3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31.634435</v>
      </c>
      <c r="G69" s="187">
        <v>35.460543999999999</v>
      </c>
      <c r="H69" s="187">
        <v>0.96823232999999997</v>
      </c>
      <c r="I69" s="62">
        <v>0.98186024000000005</v>
      </c>
      <c r="J69" s="62">
        <v>4.1629232000000002E-2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33.145667000000003</v>
      </c>
      <c r="Y69" s="187">
        <v>36.496502999999997</v>
      </c>
      <c r="Z69" s="187">
        <v>0.96867639999999999</v>
      </c>
      <c r="AA69" s="62">
        <v>0.98247063000000001</v>
      </c>
      <c r="AB69" s="62">
        <v>3.242138E-2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1.5112320000000032</v>
      </c>
      <c r="AN69" s="121">
        <f t="shared" si="5"/>
        <v>1.0359589999999983</v>
      </c>
      <c r="AO69" s="121">
        <f t="shared" si="6"/>
        <v>4.4407000000001862E-4</v>
      </c>
      <c r="AP69" s="121">
        <f t="shared" si="7"/>
        <v>6.1038999999996069E-4</v>
      </c>
      <c r="AQ69" s="87">
        <f t="shared" si="8"/>
        <v>-9.2078520000000025E-3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35.196691999999999</v>
      </c>
      <c r="G70" s="187">
        <v>39.450927999999998</v>
      </c>
      <c r="H70" s="187">
        <v>0.98750400000000005</v>
      </c>
      <c r="I70" s="62">
        <v>0.99184870999999997</v>
      </c>
      <c r="J70" s="62">
        <v>2.2299748000000001E-2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38.246129000000003</v>
      </c>
      <c r="Y70" s="187">
        <v>41.571975999999999</v>
      </c>
      <c r="Z70" s="187">
        <v>0.98804225000000001</v>
      </c>
      <c r="AA70" s="62">
        <v>0.99249717000000004</v>
      </c>
      <c r="AB70" s="62">
        <v>1.2751230000000001E-2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3.0494370000000046</v>
      </c>
      <c r="AN70" s="121">
        <f t="shared" si="5"/>
        <v>2.1210480000000018</v>
      </c>
      <c r="AO70" s="121">
        <f t="shared" si="6"/>
        <v>5.3824999999996237E-4</v>
      </c>
      <c r="AP70" s="121">
        <f t="shared" si="7"/>
        <v>6.4846000000007287E-4</v>
      </c>
      <c r="AQ70" s="87">
        <f t="shared" si="8"/>
        <v>-9.5485180000000006E-3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37.631791999999997</v>
      </c>
      <c r="G71" s="187">
        <v>42.027316999999996</v>
      </c>
      <c r="H71" s="187">
        <v>0.99370157999999997</v>
      </c>
      <c r="I71" s="62">
        <v>0.99565756999999999</v>
      </c>
      <c r="J71" s="62">
        <v>1.3691995E-2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42.556311999999998</v>
      </c>
      <c r="Y71" s="187">
        <v>45.624087000000003</v>
      </c>
      <c r="Z71" s="187">
        <v>0.99428572999999998</v>
      </c>
      <c r="AA71" s="62">
        <v>0.99640284999999995</v>
      </c>
      <c r="AB71" s="62">
        <v>5.2992394E-3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4.9245200000000011</v>
      </c>
      <c r="AN71" s="121">
        <f t="shared" si="5"/>
        <v>3.5967700000000065</v>
      </c>
      <c r="AO71" s="121">
        <f t="shared" si="6"/>
        <v>5.841500000000055E-4</v>
      </c>
      <c r="AP71" s="121">
        <f t="shared" si="7"/>
        <v>7.4527999999995931E-4</v>
      </c>
      <c r="AQ71" s="87">
        <f t="shared" si="8"/>
        <v>-8.3927555999999993E-3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28.337609</v>
      </c>
      <c r="G73" s="96">
        <v>32.217778000000003</v>
      </c>
      <c r="H73" s="96">
        <v>0.94176645999999997</v>
      </c>
      <c r="I73" s="60">
        <v>0.96629167000000005</v>
      </c>
      <c r="J73" s="60">
        <v>7.7545195999999997E-2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28.507183000000001</v>
      </c>
      <c r="Y73" s="96">
        <v>32.735469999999999</v>
      </c>
      <c r="Z73" s="96">
        <v>0.94213621999999997</v>
      </c>
      <c r="AA73" s="60">
        <v>0.96661315000000003</v>
      </c>
      <c r="AB73" s="60">
        <v>7.1103860000000005E-2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0.16957400000000078</v>
      </c>
      <c r="AN73" s="95">
        <f t="shared" si="5"/>
        <v>0.51769199999999671</v>
      </c>
      <c r="AO73" s="95">
        <f t="shared" si="6"/>
        <v>3.6975999999999676E-4</v>
      </c>
      <c r="AP73" s="95">
        <f t="shared" si="7"/>
        <v>3.2147999999998511E-4</v>
      </c>
      <c r="AQ73" s="120">
        <f t="shared" si="8"/>
        <v>-6.441335999999992E-3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31.768143999999999</v>
      </c>
      <c r="G74" s="187">
        <v>35.549931000000001</v>
      </c>
      <c r="H74" s="187">
        <v>0.97489550999999997</v>
      </c>
      <c r="I74" s="62">
        <v>0.98310257000000001</v>
      </c>
      <c r="J74" s="62">
        <v>4.0557219999999998E-2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32.661276999999998</v>
      </c>
      <c r="Y74" s="187">
        <v>36.368026</v>
      </c>
      <c r="Z74" s="187">
        <v>0.97504670999999998</v>
      </c>
      <c r="AA74" s="62">
        <v>0.98317032000000004</v>
      </c>
      <c r="AB74" s="62">
        <v>3.4946672999999998E-2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0.89313299999999884</v>
      </c>
      <c r="AN74" s="121">
        <f t="shared" si="5"/>
        <v>0.81809499999999957</v>
      </c>
      <c r="AO74" s="121">
        <f t="shared" si="6"/>
        <v>1.5120000000001799E-4</v>
      </c>
      <c r="AP74" s="121">
        <f t="shared" si="7"/>
        <v>6.7750000000033062E-5</v>
      </c>
      <c r="AQ74" s="87">
        <f t="shared" si="8"/>
        <v>-5.6105470000000005E-3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36.419226999999999</v>
      </c>
      <c r="G75" s="187">
        <v>40.430822999999997</v>
      </c>
      <c r="H75" s="187">
        <v>0.99038683000000005</v>
      </c>
      <c r="I75" s="62">
        <v>0.99327732000000002</v>
      </c>
      <c r="J75" s="62">
        <v>1.9624526E-2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38.394184000000003</v>
      </c>
      <c r="Y75" s="187">
        <v>41.797302999999999</v>
      </c>
      <c r="Z75" s="187">
        <v>0.99070035000000001</v>
      </c>
      <c r="AA75" s="62">
        <v>0.99367366999999995</v>
      </c>
      <c r="AB75" s="62">
        <v>1.4077849999999999E-2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1.9749570000000034</v>
      </c>
      <c r="AN75" s="121">
        <f t="shared" si="5"/>
        <v>1.3664800000000028</v>
      </c>
      <c r="AO75" s="121">
        <f t="shared" si="6"/>
        <v>3.1351999999995606E-4</v>
      </c>
      <c r="AP75" s="121">
        <f t="shared" si="7"/>
        <v>3.9634999999993425E-4</v>
      </c>
      <c r="AQ75" s="87">
        <f t="shared" si="8"/>
        <v>-5.5466760000000004E-3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39.243195</v>
      </c>
      <c r="G76" s="187">
        <v>43.546503000000001</v>
      </c>
      <c r="H76" s="187">
        <v>0.99493798</v>
      </c>
      <c r="I76" s="62">
        <v>0.99645729999999999</v>
      </c>
      <c r="J76" s="62">
        <v>1.0539863E-2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43.192096999999997</v>
      </c>
      <c r="Y76" s="187">
        <v>46.276223000000002</v>
      </c>
      <c r="Z76" s="187">
        <v>0.99529756000000003</v>
      </c>
      <c r="AA76" s="62">
        <v>0.99699618999999995</v>
      </c>
      <c r="AB76" s="62">
        <v>5.7517860000000001E-3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3.9489019999999968</v>
      </c>
      <c r="AN76" s="121">
        <f t="shared" si="5"/>
        <v>2.7297200000000004</v>
      </c>
      <c r="AO76" s="121">
        <f t="shared" si="6"/>
        <v>3.5958000000002599E-4</v>
      </c>
      <c r="AP76" s="121">
        <f t="shared" si="7"/>
        <v>5.3888999999995857E-4</v>
      </c>
      <c r="AQ76" s="87">
        <f t="shared" si="8"/>
        <v>-4.788077E-3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26.669146999999999</v>
      </c>
      <c r="G78" s="96">
        <v>31.112057</v>
      </c>
      <c r="H78" s="96">
        <v>0.93360067000000002</v>
      </c>
      <c r="I78" s="60">
        <v>0.95682606999999997</v>
      </c>
      <c r="J78" s="60">
        <v>7.8980184999999994E-2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26.695205999999999</v>
      </c>
      <c r="Y78" s="96">
        <v>31.147849000000001</v>
      </c>
      <c r="Z78" s="96">
        <v>0.93376590999999998</v>
      </c>
      <c r="AA78" s="60">
        <v>0.95721884000000002</v>
      </c>
      <c r="AB78" s="60">
        <v>7.7732930000000006E-2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2.6059000000000054E-2</v>
      </c>
      <c r="AN78" s="95">
        <f t="shared" si="5"/>
        <v>3.5792000000000712E-2</v>
      </c>
      <c r="AO78" s="95">
        <f t="shared" si="6"/>
        <v>1.6523999999995542E-4</v>
      </c>
      <c r="AP78" s="95">
        <f t="shared" si="7"/>
        <v>3.9277000000004225E-4</v>
      </c>
      <c r="AQ78" s="120">
        <f t="shared" si="8"/>
        <v>-1.2472549999999888E-3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32.293342000000003</v>
      </c>
      <c r="G79" s="187">
        <v>35.924090999999997</v>
      </c>
      <c r="H79" s="187">
        <v>0.97336632000000001</v>
      </c>
      <c r="I79" s="62">
        <v>0.98218897000000005</v>
      </c>
      <c r="J79" s="62">
        <v>3.4160773999999998E-2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32.475082</v>
      </c>
      <c r="Y79" s="187">
        <v>36.075861000000003</v>
      </c>
      <c r="Z79" s="187">
        <v>0.97382665000000002</v>
      </c>
      <c r="AA79" s="62">
        <v>0.98259512999999998</v>
      </c>
      <c r="AB79" s="62">
        <v>3.2402553000000001E-2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0.18173999999999779</v>
      </c>
      <c r="AN79" s="121">
        <f t="shared" si="5"/>
        <v>0.15177000000000618</v>
      </c>
      <c r="AO79" s="121">
        <f t="shared" si="6"/>
        <v>4.6033000000000879E-4</v>
      </c>
      <c r="AP79" s="121">
        <f t="shared" si="7"/>
        <v>4.0615999999993324E-4</v>
      </c>
      <c r="AQ79" s="87">
        <f t="shared" si="8"/>
        <v>-1.7582209999999973E-3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37.705100999999999</v>
      </c>
      <c r="G80" s="187">
        <v>41.108127000000003</v>
      </c>
      <c r="H80" s="187">
        <v>0.98986006999999998</v>
      </c>
      <c r="I80" s="62">
        <v>0.99293836999999996</v>
      </c>
      <c r="J80" s="62">
        <v>1.3864659E-2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38.187373000000001</v>
      </c>
      <c r="Y80" s="187">
        <v>41.538156999999998</v>
      </c>
      <c r="Z80" s="187">
        <v>0.99019259999999998</v>
      </c>
      <c r="AA80" s="62">
        <v>0.99321917000000004</v>
      </c>
      <c r="AB80" s="62">
        <v>1.2569828E-2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0.48227200000000181</v>
      </c>
      <c r="AN80" s="121">
        <f t="shared" si="5"/>
        <v>0.43002999999999503</v>
      </c>
      <c r="AO80" s="121">
        <f t="shared" si="6"/>
        <v>3.3252999999999755E-4</v>
      </c>
      <c r="AP80" s="121">
        <f t="shared" si="7"/>
        <v>2.8080000000008098E-4</v>
      </c>
      <c r="AQ80" s="87">
        <f t="shared" si="8"/>
        <v>-1.2948309999999998E-3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41.780748000000003</v>
      </c>
      <c r="G81" s="187">
        <v>44.977305000000001</v>
      </c>
      <c r="H81" s="187">
        <v>0.99491373000000005</v>
      </c>
      <c r="I81" s="62">
        <v>0.99655475999999998</v>
      </c>
      <c r="J81" s="62">
        <v>6.2328949999999996E-3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42.779187</v>
      </c>
      <c r="Y81" s="187">
        <v>45.860895999999997</v>
      </c>
      <c r="Z81" s="187">
        <v>0.99521113000000005</v>
      </c>
      <c r="AA81" s="62">
        <v>0.99683513000000001</v>
      </c>
      <c r="AB81" s="62">
        <v>5.3687600000000002E-3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0.99843899999999763</v>
      </c>
      <c r="AN81" s="121">
        <f t="shared" si="5"/>
        <v>0.88359099999999557</v>
      </c>
      <c r="AO81" s="121">
        <f t="shared" si="6"/>
        <v>2.9740000000000322E-4</v>
      </c>
      <c r="AP81" s="121">
        <f t="shared" si="7"/>
        <v>2.8037000000002976E-4</v>
      </c>
      <c r="AQ81" s="87">
        <f t="shared" si="8"/>
        <v>-8.6413499999999938E-4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28.605937000000001</v>
      </c>
      <c r="G83" s="96">
        <v>32.729346</v>
      </c>
      <c r="H83" s="96">
        <v>0.94118179000000002</v>
      </c>
      <c r="I83" s="60">
        <v>0.96689537000000003</v>
      </c>
      <c r="J83" s="60">
        <v>6.8900589999999998E-2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28.648353</v>
      </c>
      <c r="Y83" s="96">
        <v>32.723804999999999</v>
      </c>
      <c r="Z83" s="96">
        <v>0.94137669999999996</v>
      </c>
      <c r="AA83" s="60">
        <v>0.96732764000000004</v>
      </c>
      <c r="AB83" s="60">
        <v>6.8947919999999996E-2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4.2415999999999343E-2</v>
      </c>
      <c r="AN83" s="95">
        <f t="shared" si="5"/>
        <v>-5.5410000000009063E-3</v>
      </c>
      <c r="AO83" s="95">
        <f t="shared" si="6"/>
        <v>1.9490999999993708E-4</v>
      </c>
      <c r="AP83" s="95">
        <f t="shared" si="7"/>
        <v>4.3227000000001237E-4</v>
      </c>
      <c r="AQ83" s="120">
        <f t="shared" si="8"/>
        <v>4.7329999999998207E-5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33.365976000000003</v>
      </c>
      <c r="G84" s="187">
        <v>36.930877000000002</v>
      </c>
      <c r="H84" s="187">
        <v>0.97477497999999996</v>
      </c>
      <c r="I84" s="62">
        <v>0.98442730000000001</v>
      </c>
      <c r="J84" s="62">
        <v>3.3757790000000003E-2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33.467139000000003</v>
      </c>
      <c r="Y84" s="187">
        <v>37.005043999999998</v>
      </c>
      <c r="Z84" s="187">
        <v>0.97517127000000003</v>
      </c>
      <c r="AA84" s="62">
        <v>0.98466642999999998</v>
      </c>
      <c r="AB84" s="62">
        <v>3.3241020000000003E-2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0.10116299999999967</v>
      </c>
      <c r="AN84" s="121">
        <f t="shared" si="5"/>
        <v>7.4166999999995653E-2</v>
      </c>
      <c r="AO84" s="121">
        <f t="shared" si="6"/>
        <v>3.9629000000007686E-4</v>
      </c>
      <c r="AP84" s="121">
        <f t="shared" si="7"/>
        <v>2.3912999999997631E-4</v>
      </c>
      <c r="AQ84" s="87">
        <f t="shared" si="8"/>
        <v>-5.1676999999999973E-4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38.501522000000001</v>
      </c>
      <c r="G85" s="187">
        <v>41.893756000000003</v>
      </c>
      <c r="H85" s="187">
        <v>0.99040680999999997</v>
      </c>
      <c r="I85" s="62">
        <v>0.9937125</v>
      </c>
      <c r="J85" s="62">
        <v>1.3853135000000001E-2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38.718108000000001</v>
      </c>
      <c r="Y85" s="187">
        <v>42.048220999999998</v>
      </c>
      <c r="Z85" s="187">
        <v>0.99063159999999995</v>
      </c>
      <c r="AA85" s="62">
        <v>0.99382632999999998</v>
      </c>
      <c r="AB85" s="62">
        <v>1.3093436E-2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0.2165859999999995</v>
      </c>
      <c r="AN85" s="121">
        <f t="shared" si="5"/>
        <v>0.15446499999999475</v>
      </c>
      <c r="AO85" s="121">
        <f t="shared" si="6"/>
        <v>2.2478999999997473E-4</v>
      </c>
      <c r="AP85" s="121">
        <f t="shared" si="7"/>
        <v>1.1382999999998145E-4</v>
      </c>
      <c r="AQ85" s="87">
        <f t="shared" si="8"/>
        <v>-7.5969900000000083E-4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42.651398999999998</v>
      </c>
      <c r="G86" s="187">
        <v>45.808325000000004</v>
      </c>
      <c r="H86" s="187">
        <v>0.99493390000000004</v>
      </c>
      <c r="I86" s="62">
        <v>0.99693533999999995</v>
      </c>
      <c r="J86" s="62">
        <v>5.8046579999999999E-3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43.346170999999998</v>
      </c>
      <c r="Y86" s="187">
        <v>46.383740000000003</v>
      </c>
      <c r="Z86" s="187">
        <v>0.99516844000000004</v>
      </c>
      <c r="AA86" s="62">
        <v>0.99713823000000001</v>
      </c>
      <c r="AB86" s="62">
        <v>5.2412734000000004E-3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0.69477200000000039</v>
      </c>
      <c r="AN86" s="121">
        <f t="shared" si="5"/>
        <v>0.57541499999999957</v>
      </c>
      <c r="AO86" s="121">
        <f t="shared" si="6"/>
        <v>2.345400000000053E-4</v>
      </c>
      <c r="AP86" s="121">
        <f t="shared" si="7"/>
        <v>2.0289000000006663E-4</v>
      </c>
      <c r="AQ86" s="87">
        <f t="shared" si="8"/>
        <v>-5.6338459999999944E-4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28.627279999999999</v>
      </c>
      <c r="G88" s="96">
        <v>32.456625000000003</v>
      </c>
      <c r="H88" s="96">
        <v>0.94315780000000005</v>
      </c>
      <c r="I88" s="60">
        <v>0.96952742000000003</v>
      </c>
      <c r="J88" s="60">
        <v>8.2280560000000003E-2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28.756384000000001</v>
      </c>
      <c r="Y88" s="96">
        <v>32.984696</v>
      </c>
      <c r="Z88" s="96">
        <v>0.94324041000000003</v>
      </c>
      <c r="AA88" s="60">
        <v>0.96888582000000001</v>
      </c>
      <c r="AB88" s="60">
        <v>7.5451165000000001E-2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0.12910400000000166</v>
      </c>
      <c r="AN88" s="95">
        <f t="shared" si="5"/>
        <v>0.52807099999999707</v>
      </c>
      <c r="AO88" s="95">
        <f t="shared" si="6"/>
        <v>8.2609999999982975E-5</v>
      </c>
      <c r="AP88" s="95">
        <f t="shared" si="7"/>
        <v>-6.4160000000001993E-4</v>
      </c>
      <c r="AQ88" s="120">
        <f t="shared" si="8"/>
        <v>-6.829395000000002E-3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32.585616999999999</v>
      </c>
      <c r="G89" s="187">
        <v>36.244964000000003</v>
      </c>
      <c r="H89" s="187">
        <v>0.97629085000000004</v>
      </c>
      <c r="I89" s="62">
        <v>0.98487570000000002</v>
      </c>
      <c r="J89" s="62">
        <v>4.1041326000000003E-2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33.291519999999998</v>
      </c>
      <c r="Y89" s="187">
        <v>36.977221</v>
      </c>
      <c r="Z89" s="187">
        <v>0.97648904000000003</v>
      </c>
      <c r="AA89" s="62">
        <v>0.98514727999999996</v>
      </c>
      <c r="AB89" s="62">
        <v>3.6050079999999998E-2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0.70590299999999928</v>
      </c>
      <c r="AN89" s="121">
        <f t="shared" si="5"/>
        <v>0.73225699999999705</v>
      </c>
      <c r="AO89" s="121">
        <f t="shared" si="6"/>
        <v>1.9818999999998699E-4</v>
      </c>
      <c r="AP89" s="121">
        <f t="shared" si="7"/>
        <v>2.7157999999993798E-4</v>
      </c>
      <c r="AQ89" s="87">
        <f t="shared" si="8"/>
        <v>-4.9912460000000047E-3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37.133878000000003</v>
      </c>
      <c r="G90" s="187">
        <v>41.016953000000001</v>
      </c>
      <c r="H90" s="187">
        <v>0.99087091000000005</v>
      </c>
      <c r="I90" s="62">
        <v>0.99378385999999996</v>
      </c>
      <c r="J90" s="62">
        <v>1.9736311999999999E-2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38.812193000000001</v>
      </c>
      <c r="Y90" s="187">
        <v>42.128176000000003</v>
      </c>
      <c r="Z90" s="187">
        <v>0.99115266000000002</v>
      </c>
      <c r="AA90" s="62">
        <v>0.99415682999999999</v>
      </c>
      <c r="AB90" s="62">
        <v>1.4934373000000001E-2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1.6783149999999978</v>
      </c>
      <c r="AN90" s="121">
        <f t="shared" si="5"/>
        <v>1.1112230000000025</v>
      </c>
      <c r="AO90" s="121">
        <f t="shared" si="6"/>
        <v>2.8174999999996952E-4</v>
      </c>
      <c r="AP90" s="121">
        <f t="shared" si="7"/>
        <v>3.72970000000028E-4</v>
      </c>
      <c r="AQ90" s="87">
        <f t="shared" si="8"/>
        <v>-4.8019389999999981E-3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39.985332</v>
      </c>
      <c r="G91" s="187">
        <v>44.185561</v>
      </c>
      <c r="H91" s="187">
        <v>0.99503067999999995</v>
      </c>
      <c r="I91" s="62">
        <v>0.99659562000000002</v>
      </c>
      <c r="J91" s="62">
        <v>1.0364574999999999E-2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43.536583</v>
      </c>
      <c r="Y91" s="187">
        <v>46.498764999999999</v>
      </c>
      <c r="Z91" s="187">
        <v>0.99533592999999998</v>
      </c>
      <c r="AA91" s="62">
        <v>0.99712517000000001</v>
      </c>
      <c r="AB91" s="62">
        <v>6.3606340000000004E-3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3.5512510000000006</v>
      </c>
      <c r="AN91" s="121">
        <f t="shared" si="5"/>
        <v>2.3132039999999989</v>
      </c>
      <c r="AO91" s="121">
        <f t="shared" si="6"/>
        <v>3.0525000000003466E-4</v>
      </c>
      <c r="AP91" s="121">
        <f t="shared" si="7"/>
        <v>5.2954999999998975E-4</v>
      </c>
      <c r="AQ91" s="87">
        <f t="shared" si="8"/>
        <v>-4.0039409999999987E-3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28.951657999999998</v>
      </c>
      <c r="G93" s="96">
        <v>32.767994000000002</v>
      </c>
      <c r="H93" s="96">
        <v>0.94579371000000001</v>
      </c>
      <c r="I93" s="60">
        <v>0.96857342000000002</v>
      </c>
      <c r="J93" s="60">
        <v>7.4081079999999994E-2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28.970219</v>
      </c>
      <c r="Y93" s="96">
        <v>32.761347000000001</v>
      </c>
      <c r="Z93" s="96">
        <v>0.94614732000000001</v>
      </c>
      <c r="AA93" s="60">
        <v>0.96903662000000002</v>
      </c>
      <c r="AB93" s="60">
        <v>7.3672680000000004E-2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1.8561000000001826E-2</v>
      </c>
      <c r="AN93" s="95">
        <f t="shared" si="5"/>
        <v>-6.6470000000009577E-3</v>
      </c>
      <c r="AO93" s="95">
        <f t="shared" si="6"/>
        <v>3.536100000000042E-4</v>
      </c>
      <c r="AP93" s="95">
        <f t="shared" si="7"/>
        <v>4.6319999999999695E-4</v>
      </c>
      <c r="AQ93" s="120">
        <f t="shared" si="8"/>
        <v>-4.0839999999998933E-4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33.584614999999999</v>
      </c>
      <c r="G94" s="187">
        <v>37.101287999999997</v>
      </c>
      <c r="H94" s="187">
        <v>0.9762364</v>
      </c>
      <c r="I94" s="62">
        <v>0.98482837000000001</v>
      </c>
      <c r="J94" s="62">
        <v>3.7734910000000003E-2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33.655033000000003</v>
      </c>
      <c r="Y94" s="187">
        <v>37.125070999999998</v>
      </c>
      <c r="Z94" s="187">
        <v>0.97653922999999998</v>
      </c>
      <c r="AA94" s="62">
        <v>0.98491669000000004</v>
      </c>
      <c r="AB94" s="62">
        <v>3.7120293999999998E-2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7.0418000000003644E-2</v>
      </c>
      <c r="AN94" s="121">
        <f t="shared" si="5"/>
        <v>2.3783000000001664E-2</v>
      </c>
      <c r="AO94" s="121">
        <f t="shared" si="6"/>
        <v>3.0282999999997617E-4</v>
      </c>
      <c r="AP94" s="121">
        <f t="shared" si="7"/>
        <v>8.8320000000030596E-5</v>
      </c>
      <c r="AQ94" s="87">
        <f t="shared" si="8"/>
        <v>-6.1461600000000532E-4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38.514373999999997</v>
      </c>
      <c r="G95" s="187">
        <v>41.950479999999999</v>
      </c>
      <c r="H95" s="187">
        <v>0.99073789000000001</v>
      </c>
      <c r="I95" s="62">
        <v>0.99363272999999996</v>
      </c>
      <c r="J95" s="62">
        <v>1.5260355999999999E-2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38.857017999999997</v>
      </c>
      <c r="Y95" s="187">
        <v>42.222217999999998</v>
      </c>
      <c r="Z95" s="187">
        <v>0.99097031999999996</v>
      </c>
      <c r="AA95" s="62">
        <v>0.99384123000000002</v>
      </c>
      <c r="AB95" s="62">
        <v>1.4016196E-2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0.34264399999999995</v>
      </c>
      <c r="AN95" s="121">
        <f t="shared" si="5"/>
        <v>0.27173799999999915</v>
      </c>
      <c r="AO95" s="121">
        <f t="shared" si="6"/>
        <v>2.3242999999995018E-4</v>
      </c>
      <c r="AP95" s="121">
        <f t="shared" si="7"/>
        <v>2.0850000000005586E-4</v>
      </c>
      <c r="AQ95" s="87">
        <f t="shared" si="8"/>
        <v>-1.2441599999999994E-3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43.050130000000003</v>
      </c>
      <c r="G96" s="187">
        <v>46.308038000000003</v>
      </c>
      <c r="H96" s="187">
        <v>0.99517635000000004</v>
      </c>
      <c r="I96" s="62">
        <v>0.99702022999999995</v>
      </c>
      <c r="J96" s="62">
        <v>6.7973062000000004E-3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43.889167999999998</v>
      </c>
      <c r="Y96" s="187">
        <v>46.947395999999998</v>
      </c>
      <c r="Z96" s="187">
        <v>0.99535899000000005</v>
      </c>
      <c r="AA96" s="62">
        <v>0.99722624000000004</v>
      </c>
      <c r="AB96" s="62">
        <v>6.1374949999999998E-3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0.83903799999999507</v>
      </c>
      <c r="AN96" s="121">
        <f t="shared" si="5"/>
        <v>0.63935799999999432</v>
      </c>
      <c r="AO96" s="121">
        <f t="shared" si="6"/>
        <v>1.8264000000001168E-4</v>
      </c>
      <c r="AP96" s="121">
        <f t="shared" si="7"/>
        <v>2.0601000000008973E-4</v>
      </c>
      <c r="AQ96" s="87">
        <f t="shared" si="8"/>
        <v>-6.5981120000000067E-4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28.444732999999999</v>
      </c>
      <c r="G98" s="96">
        <v>32.254966000000003</v>
      </c>
      <c r="H98" s="96">
        <v>0.94562310000000005</v>
      </c>
      <c r="I98" s="60">
        <v>0.96811544000000005</v>
      </c>
      <c r="J98" s="60">
        <v>6.9932820000000007E-2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28.527439999999999</v>
      </c>
      <c r="Y98" s="96">
        <v>32.371113000000001</v>
      </c>
      <c r="Z98" s="96">
        <v>0.94576331000000002</v>
      </c>
      <c r="AA98" s="60">
        <v>0.96843665000000001</v>
      </c>
      <c r="AB98" s="60">
        <v>6.6321359999999996E-2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8.2706999999999198E-2</v>
      </c>
      <c r="AN98" s="95">
        <f t="shared" si="15"/>
        <v>0.116146999999998</v>
      </c>
      <c r="AO98" s="95">
        <f t="shared" si="16"/>
        <v>1.4020999999997397E-4</v>
      </c>
      <c r="AP98" s="95">
        <f t="shared" si="17"/>
        <v>3.2120999999996069E-4</v>
      </c>
      <c r="AQ98" s="120">
        <f t="shared" si="18"/>
        <v>-3.6114600000000108E-3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33.143005000000002</v>
      </c>
      <c r="G99" s="187">
        <v>36.619062</v>
      </c>
      <c r="H99" s="187">
        <v>0.97657066000000003</v>
      </c>
      <c r="I99" s="62">
        <v>0.98563014000000004</v>
      </c>
      <c r="J99" s="62">
        <v>3.1577300000000003E-2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33.634360999999998</v>
      </c>
      <c r="Y99" s="187">
        <v>36.876196</v>
      </c>
      <c r="Z99" s="187">
        <v>0.97683144</v>
      </c>
      <c r="AA99" s="62">
        <v>0.98586865000000001</v>
      </c>
      <c r="AB99" s="62">
        <v>2.8206994999999999E-2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0.49135599999999613</v>
      </c>
      <c r="AN99" s="121">
        <f t="shared" si="15"/>
        <v>0.25713400000000064</v>
      </c>
      <c r="AO99" s="121">
        <f t="shared" si="16"/>
        <v>2.6077999999996049E-4</v>
      </c>
      <c r="AP99" s="121">
        <f t="shared" si="17"/>
        <v>2.3850999999996958E-4</v>
      </c>
      <c r="AQ99" s="87">
        <f t="shared" si="18"/>
        <v>-3.370305000000004E-3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37.667667000000002</v>
      </c>
      <c r="G100" s="187">
        <v>41.343699999999998</v>
      </c>
      <c r="H100" s="187">
        <v>0.99076428000000005</v>
      </c>
      <c r="I100" s="62">
        <v>0.99376112000000005</v>
      </c>
      <c r="J100" s="62">
        <v>1.4715084E-2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38.925021999999998</v>
      </c>
      <c r="Y100" s="187">
        <v>42.120902999999998</v>
      </c>
      <c r="Z100" s="187">
        <v>0.99098366000000004</v>
      </c>
      <c r="AA100" s="62">
        <v>0.99415083999999998</v>
      </c>
      <c r="AB100" s="62">
        <v>1.1006027E-2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1.2573549999999969</v>
      </c>
      <c r="AN100" s="121">
        <f t="shared" si="15"/>
        <v>0.77720300000000009</v>
      </c>
      <c r="AO100" s="121">
        <f t="shared" si="16"/>
        <v>2.1937999999999125E-4</v>
      </c>
      <c r="AP100" s="121">
        <f t="shared" si="17"/>
        <v>3.8971999999992679E-4</v>
      </c>
      <c r="AQ100" s="87">
        <f t="shared" si="18"/>
        <v>-3.709057E-3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40.575473000000002</v>
      </c>
      <c r="G101" s="187">
        <v>44.427885000000003</v>
      </c>
      <c r="H101" s="187">
        <v>0.99500677000000004</v>
      </c>
      <c r="I101" s="62">
        <v>0.99660797000000001</v>
      </c>
      <c r="J101" s="62">
        <v>8.0806639999999996E-3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42.850952999999997</v>
      </c>
      <c r="Y101" s="187">
        <v>45.816569999999999</v>
      </c>
      <c r="Z101" s="187">
        <v>0.99525103000000004</v>
      </c>
      <c r="AA101" s="62">
        <v>0.99702829999999998</v>
      </c>
      <c r="AB101" s="62">
        <v>4.9962269999999998E-3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2.2754799999999946</v>
      </c>
      <c r="AN101" s="121">
        <f t="shared" si="15"/>
        <v>1.3886849999999953</v>
      </c>
      <c r="AO101" s="121">
        <f t="shared" si="16"/>
        <v>2.4425999999999615E-4</v>
      </c>
      <c r="AP101" s="121">
        <f t="shared" si="17"/>
        <v>4.2032999999996878E-4</v>
      </c>
      <c r="AQ101" s="87">
        <f t="shared" si="18"/>
        <v>-3.0844369999999998E-3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27.286701999999998</v>
      </c>
      <c r="G103" s="96">
        <v>31.165144000000002</v>
      </c>
      <c r="H103" s="96">
        <v>0.93553474999999997</v>
      </c>
      <c r="I103" s="60">
        <v>0.96303424000000004</v>
      </c>
      <c r="J103" s="60">
        <v>7.939773E-2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28.034369999999999</v>
      </c>
      <c r="Y103" s="96">
        <v>31.958928</v>
      </c>
      <c r="Z103" s="96">
        <v>0.93581842000000004</v>
      </c>
      <c r="AA103" s="60">
        <v>0.96354731000000005</v>
      </c>
      <c r="AB103" s="60">
        <v>6.6460740000000004E-2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0.74766800000000089</v>
      </c>
      <c r="AN103" s="95">
        <f t="shared" si="15"/>
        <v>0.79378399999999871</v>
      </c>
      <c r="AO103" s="95">
        <f t="shared" si="16"/>
        <v>2.8367000000006914E-4</v>
      </c>
      <c r="AP103" s="95">
        <f t="shared" si="17"/>
        <v>5.1307000000000436E-4</v>
      </c>
      <c r="AQ103" s="120">
        <f t="shared" si="18"/>
        <v>-1.2936989999999995E-2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31.449501999999999</v>
      </c>
      <c r="G104" s="187">
        <v>35.260125000000002</v>
      </c>
      <c r="H104" s="187">
        <v>0.97137490000000004</v>
      </c>
      <c r="I104" s="62">
        <v>0.98285528</v>
      </c>
      <c r="J104" s="62">
        <v>4.4372447000000002E-2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33.129713000000002</v>
      </c>
      <c r="Y104" s="187">
        <v>36.394651000000003</v>
      </c>
      <c r="Z104" s="187">
        <v>0.97191486000000005</v>
      </c>
      <c r="AA104" s="62">
        <v>0.98343217000000005</v>
      </c>
      <c r="AB104" s="62">
        <v>3.1182714E-2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1.6802110000000035</v>
      </c>
      <c r="AN104" s="121">
        <f t="shared" si="15"/>
        <v>1.134526000000001</v>
      </c>
      <c r="AO104" s="121">
        <f t="shared" si="16"/>
        <v>5.3996000000000599E-4</v>
      </c>
      <c r="AP104" s="121">
        <f t="shared" si="17"/>
        <v>5.7689000000005208E-4</v>
      </c>
      <c r="AQ104" s="87">
        <f t="shared" si="18"/>
        <v>-1.3189733000000002E-2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35.109926000000002</v>
      </c>
      <c r="G105" s="187">
        <v>39.404114999999997</v>
      </c>
      <c r="H105" s="187">
        <v>0.98867375999999996</v>
      </c>
      <c r="I105" s="62">
        <v>0.99242359000000002</v>
      </c>
      <c r="J105" s="62">
        <v>2.3629094999999999E-2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38.273242000000003</v>
      </c>
      <c r="Y105" s="187">
        <v>41.516503999999998</v>
      </c>
      <c r="Z105" s="187">
        <v>0.98918554999999997</v>
      </c>
      <c r="AA105" s="62">
        <v>0.99303547999999997</v>
      </c>
      <c r="AB105" s="62">
        <v>1.2026220000000001E-2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3.1633160000000018</v>
      </c>
      <c r="AN105" s="121">
        <f t="shared" si="15"/>
        <v>2.1123890000000003</v>
      </c>
      <c r="AO105" s="121">
        <f t="shared" si="16"/>
        <v>5.1179000000001196E-4</v>
      </c>
      <c r="AP105" s="121">
        <f t="shared" si="17"/>
        <v>6.1188999999994831E-4</v>
      </c>
      <c r="AQ105" s="87">
        <f t="shared" si="18"/>
        <v>-1.1602874999999999E-2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37.379041999999998</v>
      </c>
      <c r="G106" s="187">
        <v>41.785266999999997</v>
      </c>
      <c r="H106" s="187">
        <v>0.99406304999999995</v>
      </c>
      <c r="I106" s="62">
        <v>0.99586523999999998</v>
      </c>
      <c r="J106" s="62">
        <v>1.4811695E-2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42.252370999999997</v>
      </c>
      <c r="Y106" s="187">
        <v>45.309308999999999</v>
      </c>
      <c r="Z106" s="187">
        <v>0.99458813999999995</v>
      </c>
      <c r="AA106" s="62">
        <v>0.99655974000000003</v>
      </c>
      <c r="AB106" s="62">
        <v>5.0915316999999996E-3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4.8733289999999982</v>
      </c>
      <c r="AN106" s="121">
        <f t="shared" si="15"/>
        <v>3.5240420000000015</v>
      </c>
      <c r="AO106" s="121">
        <f t="shared" si="16"/>
        <v>5.2509000000000583E-4</v>
      </c>
      <c r="AP106" s="121">
        <f t="shared" si="17"/>
        <v>6.9450000000004231E-4</v>
      </c>
      <c r="AQ106" s="87">
        <f t="shared" si="18"/>
        <v>-9.7201633000000009E-3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27.747225</v>
      </c>
      <c r="G108" s="96">
        <v>31.754883</v>
      </c>
      <c r="H108" s="96">
        <v>0.93529032000000001</v>
      </c>
      <c r="I108" s="60">
        <v>0.96697938000000005</v>
      </c>
      <c r="J108" s="60">
        <v>7.270211E-2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28.489840999999998</v>
      </c>
      <c r="Y108" s="96">
        <v>32.597423999999997</v>
      </c>
      <c r="Z108" s="96">
        <v>0.93536633999999996</v>
      </c>
      <c r="AA108" s="60">
        <v>0.96783017000000005</v>
      </c>
      <c r="AB108" s="60">
        <v>6.2268980000000002E-2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0.74261599999999817</v>
      </c>
      <c r="AN108" s="95">
        <f t="shared" si="15"/>
        <v>0.8425409999999971</v>
      </c>
      <c r="AO108" s="95">
        <f t="shared" si="16"/>
        <v>7.6019999999954457E-5</v>
      </c>
      <c r="AP108" s="95">
        <f t="shared" si="17"/>
        <v>8.5078999999999017E-4</v>
      </c>
      <c r="AQ108" s="120">
        <f t="shared" si="18"/>
        <v>-1.0433129999999999E-2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31.528739000000002</v>
      </c>
      <c r="G109" s="187">
        <v>35.448141999999997</v>
      </c>
      <c r="H109" s="187">
        <v>0.97100348999999997</v>
      </c>
      <c r="I109" s="62">
        <v>0.98346769000000001</v>
      </c>
      <c r="J109" s="62">
        <v>3.8021716999999997E-2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33.074463000000002</v>
      </c>
      <c r="Y109" s="187">
        <v>36.649847999999999</v>
      </c>
      <c r="Z109" s="187">
        <v>0.97128004999999995</v>
      </c>
      <c r="AA109" s="62">
        <v>0.98360661000000005</v>
      </c>
      <c r="AB109" s="62">
        <v>2.8325922999999999E-2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1.5457239999999999</v>
      </c>
      <c r="AN109" s="121">
        <f t="shared" si="15"/>
        <v>1.2017060000000015</v>
      </c>
      <c r="AO109" s="121">
        <f t="shared" si="16"/>
        <v>2.7655999999998127E-4</v>
      </c>
      <c r="AP109" s="121">
        <f t="shared" si="17"/>
        <v>1.3892000000004234E-4</v>
      </c>
      <c r="AQ109" s="87">
        <f t="shared" si="18"/>
        <v>-9.6957939999999972E-3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35.599198000000001</v>
      </c>
      <c r="G110" s="187">
        <v>39.848820000000003</v>
      </c>
      <c r="H110" s="187">
        <v>0.98898052000000003</v>
      </c>
      <c r="I110" s="62">
        <v>0.99275480999999999</v>
      </c>
      <c r="J110" s="62">
        <v>2.0356546999999999E-2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38.599609999999998</v>
      </c>
      <c r="Y110" s="187">
        <v>41.905634999999997</v>
      </c>
      <c r="Z110" s="187">
        <v>0.98937856999999996</v>
      </c>
      <c r="AA110" s="62">
        <v>0.99325006999999998</v>
      </c>
      <c r="AB110" s="62">
        <v>1.1470081E-2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3.0004119999999972</v>
      </c>
      <c r="AN110" s="121">
        <f t="shared" si="15"/>
        <v>2.0568149999999932</v>
      </c>
      <c r="AO110" s="121">
        <f t="shared" si="16"/>
        <v>3.9804999999992763E-4</v>
      </c>
      <c r="AP110" s="121">
        <f t="shared" si="17"/>
        <v>4.9525999999999737E-4</v>
      </c>
      <c r="AQ110" s="87">
        <f t="shared" si="18"/>
        <v>-8.8864659999999991E-3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38.089284999999997</v>
      </c>
      <c r="G111" s="187">
        <v>42.489742999999997</v>
      </c>
      <c r="H111" s="187">
        <v>0.99430249000000004</v>
      </c>
      <c r="I111" s="62">
        <v>0.99591865999999996</v>
      </c>
      <c r="J111" s="62">
        <v>1.2541223000000001E-2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43.011949000000001</v>
      </c>
      <c r="Y111" s="187">
        <v>46.079180000000001</v>
      </c>
      <c r="Z111" s="187">
        <v>0.99480433999999995</v>
      </c>
      <c r="AA111" s="62">
        <v>0.99662505999999995</v>
      </c>
      <c r="AB111" s="62">
        <v>5.2159930000000004E-3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4.9226640000000046</v>
      </c>
      <c r="AN111" s="121">
        <f t="shared" si="15"/>
        <v>3.5894370000000038</v>
      </c>
      <c r="AO111" s="121">
        <f t="shared" si="16"/>
        <v>5.0184999999991486E-4</v>
      </c>
      <c r="AP111" s="121">
        <f t="shared" si="17"/>
        <v>7.0639999999999592E-4</v>
      </c>
      <c r="AQ111" s="87">
        <f t="shared" si="18"/>
        <v>-7.3252300000000003E-3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26.795119</v>
      </c>
      <c r="G113" s="96">
        <v>30.933826</v>
      </c>
      <c r="H113" s="96">
        <v>0.92428315999999999</v>
      </c>
      <c r="I113" s="60">
        <v>0.95364019</v>
      </c>
      <c r="J113" s="60">
        <v>6.9543670000000002E-2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27.154805</v>
      </c>
      <c r="Y113" s="96">
        <v>31.144264</v>
      </c>
      <c r="Z113" s="96">
        <v>0.92481893000000004</v>
      </c>
      <c r="AA113" s="60">
        <v>0.95356344999999998</v>
      </c>
      <c r="AB113" s="60">
        <v>6.8618929999999995E-2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0.35968599999999995</v>
      </c>
      <c r="AN113" s="95">
        <f t="shared" si="15"/>
        <v>0.2104379999999999</v>
      </c>
      <c r="AO113" s="95">
        <f t="shared" si="16"/>
        <v>5.3577000000004649E-4</v>
      </c>
      <c r="AP113" s="95">
        <f t="shared" si="17"/>
        <v>-7.674000000001957E-5</v>
      </c>
      <c r="AQ113" s="120">
        <f t="shared" si="18"/>
        <v>-9.2474000000000722E-4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31.17774</v>
      </c>
      <c r="G114" s="187">
        <v>34.908425000000001</v>
      </c>
      <c r="H114" s="187">
        <v>0.96232437999999998</v>
      </c>
      <c r="I114" s="62">
        <v>0.97699820000000004</v>
      </c>
      <c r="J114" s="62">
        <v>3.740392E-2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31.896591999999998</v>
      </c>
      <c r="Y114" s="187">
        <v>35.372667999999997</v>
      </c>
      <c r="Z114" s="187">
        <v>0.96294612999999996</v>
      </c>
      <c r="AA114" s="62">
        <v>0.97756275999999998</v>
      </c>
      <c r="AB114" s="62">
        <v>3.4463256999999997E-2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0.71885199999999827</v>
      </c>
      <c r="AN114" s="121">
        <f t="shared" si="15"/>
        <v>0.46424299999999619</v>
      </c>
      <c r="AO114" s="121">
        <f t="shared" si="16"/>
        <v>6.2174999999997649E-4</v>
      </c>
      <c r="AP114" s="121">
        <f t="shared" si="17"/>
        <v>5.6455999999993622E-4</v>
      </c>
      <c r="AQ114" s="87">
        <f t="shared" si="18"/>
        <v>-2.9406630000000031E-3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35.683492000000001</v>
      </c>
      <c r="G115" s="187">
        <v>39.648209000000001</v>
      </c>
      <c r="H115" s="187">
        <v>0.98569030000000002</v>
      </c>
      <c r="I115" s="62">
        <v>0.99059481000000005</v>
      </c>
      <c r="J115" s="62">
        <v>1.7206824999999999E-2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37.489821999999997</v>
      </c>
      <c r="Y115" s="187">
        <v>40.863956999999999</v>
      </c>
      <c r="Z115" s="187">
        <v>0.98614058000000004</v>
      </c>
      <c r="AA115" s="62">
        <v>0.99098688000000001</v>
      </c>
      <c r="AB115" s="62">
        <v>1.3863311E-2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1.8063299999999956</v>
      </c>
      <c r="AN115" s="121">
        <f t="shared" si="15"/>
        <v>1.2157479999999978</v>
      </c>
      <c r="AO115" s="121">
        <f t="shared" si="16"/>
        <v>4.502800000000251E-4</v>
      </c>
      <c r="AP115" s="121">
        <f t="shared" si="17"/>
        <v>3.9206999999996661E-4</v>
      </c>
      <c r="AQ115" s="87">
        <f t="shared" si="18"/>
        <v>-3.3435139999999988E-3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38.638184000000003</v>
      </c>
      <c r="G116" s="187">
        <v>42.854748000000001</v>
      </c>
      <c r="H116" s="187">
        <v>0.99334853999999995</v>
      </c>
      <c r="I116" s="62">
        <v>0.99533311000000002</v>
      </c>
      <c r="J116" s="62">
        <v>9.1266409999999996E-3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42.271811999999997</v>
      </c>
      <c r="Y116" s="187">
        <v>45.478076000000001</v>
      </c>
      <c r="Z116" s="187">
        <v>0.9938245</v>
      </c>
      <c r="AA116" s="62">
        <v>0.99599917000000004</v>
      </c>
      <c r="AB116" s="62">
        <v>5.658377E-3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3.6336279999999945</v>
      </c>
      <c r="AN116" s="121">
        <f t="shared" si="15"/>
        <v>2.6233280000000008</v>
      </c>
      <c r="AO116" s="121">
        <f t="shared" si="16"/>
        <v>4.7596000000005301E-4</v>
      </c>
      <c r="AP116" s="121">
        <f t="shared" si="17"/>
        <v>6.6606000000002386E-4</v>
      </c>
      <c r="AQ116" s="87">
        <f t="shared" si="18"/>
        <v>-3.4682639999999995E-3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28.512459</v>
      </c>
      <c r="G118" s="96">
        <v>32.437117000000001</v>
      </c>
      <c r="H118" s="96">
        <v>0.94391811999999997</v>
      </c>
      <c r="I118" s="60">
        <v>0.96763138000000004</v>
      </c>
      <c r="J118" s="60">
        <v>7.8468114000000005E-2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28.600714</v>
      </c>
      <c r="Y118" s="96">
        <v>32.900893000000003</v>
      </c>
      <c r="Z118" s="96">
        <v>0.94428926999999996</v>
      </c>
      <c r="AA118" s="60">
        <v>0.96777497999999995</v>
      </c>
      <c r="AB118" s="60">
        <v>7.2554859999999999E-2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8.8255000000000194E-2</v>
      </c>
      <c r="AN118" s="95">
        <f t="shared" si="15"/>
        <v>0.46377600000000285</v>
      </c>
      <c r="AO118" s="95">
        <f t="shared" si="16"/>
        <v>3.7114999999998677E-4</v>
      </c>
      <c r="AP118" s="95">
        <f t="shared" si="17"/>
        <v>1.4359999999991047E-4</v>
      </c>
      <c r="AQ118" s="120">
        <f t="shared" si="18"/>
        <v>-5.9132540000000067E-3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32.146965999999999</v>
      </c>
      <c r="G119" s="187">
        <v>35.926482999999998</v>
      </c>
      <c r="H119" s="187">
        <v>0.97550890999999995</v>
      </c>
      <c r="I119" s="62">
        <v>0.98379406000000003</v>
      </c>
      <c r="J119" s="62">
        <v>4.0551512999999997E-2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32.848247000000001</v>
      </c>
      <c r="Y119" s="187">
        <v>36.617699000000002</v>
      </c>
      <c r="Z119" s="187">
        <v>0.97567057000000001</v>
      </c>
      <c r="AA119" s="62">
        <v>0.98380824</v>
      </c>
      <c r="AB119" s="62">
        <v>3.5891390000000002E-2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0.7012810000000016</v>
      </c>
      <c r="AN119" s="121">
        <f t="shared" si="15"/>
        <v>0.69121600000000427</v>
      </c>
      <c r="AO119" s="121">
        <f t="shared" si="16"/>
        <v>1.6166000000006342E-4</v>
      </c>
      <c r="AP119" s="121">
        <f t="shared" si="17"/>
        <v>1.4179999999974768E-5</v>
      </c>
      <c r="AQ119" s="87">
        <f t="shared" si="18"/>
        <v>-4.6601229999999952E-3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36.816225000000003</v>
      </c>
      <c r="G120" s="187">
        <v>40.757389000000003</v>
      </c>
      <c r="H120" s="187">
        <v>0.99060948999999998</v>
      </c>
      <c r="I120" s="62">
        <v>0.99350145000000001</v>
      </c>
      <c r="J120" s="62">
        <v>1.9801643000000001E-2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38.540123999999999</v>
      </c>
      <c r="Y120" s="187">
        <v>41.963124999999998</v>
      </c>
      <c r="Z120" s="187">
        <v>0.99093927999999998</v>
      </c>
      <c r="AA120" s="62">
        <v>0.99393056999999996</v>
      </c>
      <c r="AB120" s="62">
        <v>1.4841518E-2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1.7238989999999959</v>
      </c>
      <c r="AN120" s="121">
        <f t="shared" si="15"/>
        <v>1.2057359999999946</v>
      </c>
      <c r="AO120" s="121">
        <f t="shared" si="16"/>
        <v>3.2978999999999647E-4</v>
      </c>
      <c r="AP120" s="121">
        <f t="shared" si="17"/>
        <v>4.2911999999994954E-4</v>
      </c>
      <c r="AQ120" s="87">
        <f t="shared" si="18"/>
        <v>-4.960125000000001E-3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39.658025000000002</v>
      </c>
      <c r="G121" s="187">
        <v>43.908799999999999</v>
      </c>
      <c r="H121" s="187">
        <v>0.99502292999999997</v>
      </c>
      <c r="I121" s="62">
        <v>0.99655689000000003</v>
      </c>
      <c r="J121" s="62">
        <v>1.0398940000000001E-2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43.303809999999999</v>
      </c>
      <c r="Y121" s="187">
        <v>46.398705999999997</v>
      </c>
      <c r="Z121" s="187">
        <v>0.99535627000000004</v>
      </c>
      <c r="AA121" s="62">
        <v>0.99708275999999996</v>
      </c>
      <c r="AB121" s="62">
        <v>6.0040765000000003E-3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3.6457849999999965</v>
      </c>
      <c r="AN121" s="121">
        <f t="shared" si="15"/>
        <v>2.4899059999999977</v>
      </c>
      <c r="AO121" s="121">
        <f t="shared" si="16"/>
        <v>3.333400000000708E-4</v>
      </c>
      <c r="AP121" s="121">
        <f t="shared" si="17"/>
        <v>5.2586999999992834E-4</v>
      </c>
      <c r="AQ121" s="87">
        <f t="shared" si="18"/>
        <v>-4.3948635000000003E-3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28.086749000000001</v>
      </c>
      <c r="G123" s="96">
        <v>32.139144000000002</v>
      </c>
      <c r="H123" s="96">
        <v>0.94324834000000002</v>
      </c>
      <c r="I123" s="60">
        <v>0.96966213999999995</v>
      </c>
      <c r="J123" s="60">
        <v>8.0608600000000002E-2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28.560635000000001</v>
      </c>
      <c r="Y123" s="96">
        <v>32.932971000000002</v>
      </c>
      <c r="Z123" s="96">
        <v>0.94332446999999997</v>
      </c>
      <c r="AA123" s="60">
        <v>0.97030258000000003</v>
      </c>
      <c r="AB123" s="60">
        <v>6.4940280000000003E-2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0.47388600000000025</v>
      </c>
      <c r="AN123" s="95">
        <f t="shared" si="15"/>
        <v>0.79382700000000028</v>
      </c>
      <c r="AO123" s="95">
        <f t="shared" si="16"/>
        <v>7.6129999999952069E-5</v>
      </c>
      <c r="AP123" s="95">
        <f t="shared" si="17"/>
        <v>6.4044000000007539E-4</v>
      </c>
      <c r="AQ123" s="120">
        <f t="shared" si="18"/>
        <v>-1.5668319999999999E-2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31.915213000000001</v>
      </c>
      <c r="G124" s="187">
        <v>35.805112999999999</v>
      </c>
      <c r="H124" s="187">
        <v>0.97621632999999997</v>
      </c>
      <c r="I124" s="62">
        <v>0.98564229000000003</v>
      </c>
      <c r="J124" s="62">
        <v>4.1628953000000003E-2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33.252310000000001</v>
      </c>
      <c r="Y124" s="187">
        <v>36.94426</v>
      </c>
      <c r="Z124" s="187">
        <v>0.97645510000000002</v>
      </c>
      <c r="AA124" s="62">
        <v>0.98578328000000004</v>
      </c>
      <c r="AB124" s="62">
        <v>2.7002385E-2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1.337097</v>
      </c>
      <c r="AN124" s="121">
        <f t="shared" si="15"/>
        <v>1.1391470000000012</v>
      </c>
      <c r="AO124" s="121">
        <f t="shared" si="16"/>
        <v>2.3877000000005477E-4</v>
      </c>
      <c r="AP124" s="121">
        <f t="shared" si="17"/>
        <v>1.409900000000075E-4</v>
      </c>
      <c r="AQ124" s="87">
        <f t="shared" si="18"/>
        <v>-1.4626568000000003E-2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36.271929999999998</v>
      </c>
      <c r="G125" s="187">
        <v>40.378526999999998</v>
      </c>
      <c r="H125" s="187">
        <v>0.99087018999999998</v>
      </c>
      <c r="I125" s="62">
        <v>0.99393582999999996</v>
      </c>
      <c r="J125" s="62">
        <v>2.0267912999999999E-2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39.079529000000001</v>
      </c>
      <c r="Y125" s="187">
        <v>42.323279999999997</v>
      </c>
      <c r="Z125" s="187">
        <v>0.99122968</v>
      </c>
      <c r="AA125" s="62">
        <v>0.99430468999999999</v>
      </c>
      <c r="AB125" s="62">
        <v>9.9783860000000005E-3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2.8075990000000033</v>
      </c>
      <c r="AN125" s="121">
        <f t="shared" si="15"/>
        <v>1.9447529999999986</v>
      </c>
      <c r="AO125" s="121">
        <f t="shared" si="16"/>
        <v>3.5949000000001785E-4</v>
      </c>
      <c r="AP125" s="121">
        <f t="shared" si="17"/>
        <v>3.6886000000002639E-4</v>
      </c>
      <c r="AQ125" s="87">
        <f t="shared" si="18"/>
        <v>-1.0289526999999998E-2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38.901949999999999</v>
      </c>
      <c r="G126" s="187">
        <v>43.144694000000001</v>
      </c>
      <c r="H126" s="187">
        <v>0.99487716999999998</v>
      </c>
      <c r="I126" s="62">
        <v>0.99639003000000004</v>
      </c>
      <c r="J126" s="62">
        <v>1.1972869000000001E-2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43.221955000000001</v>
      </c>
      <c r="Y126" s="187">
        <v>46.214509999999997</v>
      </c>
      <c r="Z126" s="187">
        <v>0.99528810999999995</v>
      </c>
      <c r="AA126" s="62">
        <v>0.99702921</v>
      </c>
      <c r="AB126" s="62">
        <v>4.5143600000000002E-3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4.3200050000000019</v>
      </c>
      <c r="AN126" s="121">
        <f t="shared" si="15"/>
        <v>3.0698159999999959</v>
      </c>
      <c r="AO126" s="121">
        <f t="shared" si="16"/>
        <v>4.1093999999997077E-4</v>
      </c>
      <c r="AP126" s="121">
        <f t="shared" si="17"/>
        <v>6.3917999999996145E-4</v>
      </c>
      <c r="AQ126" s="87">
        <f t="shared" si="18"/>
        <v>-7.4585090000000003E-3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28.564352</v>
      </c>
      <c r="G128" s="96">
        <v>32.357202000000001</v>
      </c>
      <c r="H128" s="96">
        <v>0.93836628</v>
      </c>
      <c r="I128" s="60">
        <v>0.96908313999999995</v>
      </c>
      <c r="J128" s="60">
        <v>7.317208E-2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29.122503999999999</v>
      </c>
      <c r="Y128" s="96">
        <v>33.061315999999998</v>
      </c>
      <c r="Z128" s="96">
        <v>0.93861099999999997</v>
      </c>
      <c r="AA128" s="60">
        <v>0.96993112000000004</v>
      </c>
      <c r="AB128" s="60">
        <v>6.6092655E-2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0.55815199999999976</v>
      </c>
      <c r="AN128" s="95">
        <f t="shared" si="15"/>
        <v>0.70411399999999702</v>
      </c>
      <c r="AO128" s="95">
        <f t="shared" si="16"/>
        <v>2.4471999999997607E-4</v>
      </c>
      <c r="AP128" s="95">
        <f t="shared" si="17"/>
        <v>8.4798000000008145E-4</v>
      </c>
      <c r="AQ128" s="120">
        <f t="shared" si="18"/>
        <v>-7.0794250000000003E-3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32.481637999999997</v>
      </c>
      <c r="G129" s="187">
        <v>36.143658000000002</v>
      </c>
      <c r="H129" s="187">
        <v>0.97348009999999996</v>
      </c>
      <c r="I129" s="62">
        <v>0.98388260999999999</v>
      </c>
      <c r="J129" s="62">
        <v>3.7425122999999998E-2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33.787996999999997</v>
      </c>
      <c r="Y129" s="187">
        <v>37.193879000000003</v>
      </c>
      <c r="Z129" s="187">
        <v>0.97377431000000003</v>
      </c>
      <c r="AA129" s="62">
        <v>0.98488524</v>
      </c>
      <c r="AB129" s="62">
        <v>3.1520029999999997E-2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1.3063590000000005</v>
      </c>
      <c r="AN129" s="121">
        <f t="shared" si="15"/>
        <v>1.0502210000000005</v>
      </c>
      <c r="AO129" s="121">
        <f t="shared" si="16"/>
        <v>2.9421000000007247E-4</v>
      </c>
      <c r="AP129" s="121">
        <f t="shared" si="17"/>
        <v>1.0026300000000044E-3</v>
      </c>
      <c r="AQ129" s="87">
        <f t="shared" si="18"/>
        <v>-5.9050930000000001E-3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36.404265000000002</v>
      </c>
      <c r="G130" s="187">
        <v>40.564166</v>
      </c>
      <c r="H130" s="187">
        <v>0.98996070999999997</v>
      </c>
      <c r="I130" s="62">
        <v>0.99283759000000005</v>
      </c>
      <c r="J130" s="62">
        <v>1.8203906999999998E-2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39.044065000000003</v>
      </c>
      <c r="Y130" s="187">
        <v>42.364558000000002</v>
      </c>
      <c r="Z130" s="187">
        <v>0.99030682999999997</v>
      </c>
      <c r="AA130" s="62">
        <v>0.99379835999999999</v>
      </c>
      <c r="AB130" s="62">
        <v>1.2670146E-2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2.639800000000001</v>
      </c>
      <c r="AN130" s="121">
        <f t="shared" si="15"/>
        <v>1.8003920000000022</v>
      </c>
      <c r="AO130" s="121">
        <f t="shared" si="16"/>
        <v>3.4612000000000531E-4</v>
      </c>
      <c r="AP130" s="121">
        <f t="shared" si="17"/>
        <v>9.6076999999994417E-4</v>
      </c>
      <c r="AQ130" s="87">
        <f t="shared" si="18"/>
        <v>-5.5337609999999982E-3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38.729312</v>
      </c>
      <c r="G131" s="187">
        <v>43.196185</v>
      </c>
      <c r="H131" s="187">
        <v>0.99481470999999999</v>
      </c>
      <c r="I131" s="62">
        <v>0.99607513000000003</v>
      </c>
      <c r="J131" s="62">
        <v>1.0912299E-2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43.534140999999998</v>
      </c>
      <c r="Y131" s="187">
        <v>46.644407999999999</v>
      </c>
      <c r="Z131" s="187">
        <v>0.99523302999999996</v>
      </c>
      <c r="AA131" s="62">
        <v>0.9969886</v>
      </c>
      <c r="AB131" s="62">
        <v>5.4008820000000001E-3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4.804828999999998</v>
      </c>
      <c r="AN131" s="121">
        <f t="shared" si="15"/>
        <v>3.4482229999999987</v>
      </c>
      <c r="AO131" s="121">
        <f t="shared" si="16"/>
        <v>4.1831999999997205E-4</v>
      </c>
      <c r="AP131" s="121">
        <f t="shared" si="17"/>
        <v>9.134699999999718E-4</v>
      </c>
      <c r="AQ131" s="87">
        <f t="shared" si="18"/>
        <v>-5.5114170000000002E-3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27.887263000000001</v>
      </c>
      <c r="G133" s="96">
        <v>31.873521</v>
      </c>
      <c r="H133" s="96">
        <v>0.93141578000000003</v>
      </c>
      <c r="I133" s="60">
        <v>0.96286877000000004</v>
      </c>
      <c r="J133" s="60">
        <v>6.7181290000000005E-2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27.929758</v>
      </c>
      <c r="Y133" s="96">
        <v>31.889288000000001</v>
      </c>
      <c r="Z133" s="96">
        <v>0.93141419999999997</v>
      </c>
      <c r="AA133" s="60">
        <v>0.96318422000000004</v>
      </c>
      <c r="AB133" s="60">
        <v>6.6580966000000005E-2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4.2494999999998839E-2</v>
      </c>
      <c r="AN133" s="95">
        <f t="shared" si="15"/>
        <v>1.5767000000000309E-2</v>
      </c>
      <c r="AO133" s="95">
        <f t="shared" si="16"/>
        <v>-1.5800000000565362E-6</v>
      </c>
      <c r="AP133" s="95">
        <f t="shared" si="17"/>
        <v>3.154499999999949E-4</v>
      </c>
      <c r="AQ133" s="120">
        <f t="shared" si="18"/>
        <v>-6.003239999999993E-4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32.530489000000003</v>
      </c>
      <c r="G134" s="187">
        <v>36.042292000000003</v>
      </c>
      <c r="H134" s="187">
        <v>0.96994568999999997</v>
      </c>
      <c r="I134" s="62">
        <v>0.98201939999999999</v>
      </c>
      <c r="J134" s="62">
        <v>3.1867430000000002E-2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32.670257999999997</v>
      </c>
      <c r="Y134" s="187">
        <v>36.138184000000003</v>
      </c>
      <c r="Z134" s="187">
        <v>0.97025570999999999</v>
      </c>
      <c r="AA134" s="62">
        <v>0.98219681000000003</v>
      </c>
      <c r="AB134" s="62">
        <v>3.1028433000000001E-2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0.13976899999999404</v>
      </c>
      <c r="AN134" s="121">
        <f t="shared" si="15"/>
        <v>9.58919999999992E-2</v>
      </c>
      <c r="AO134" s="121">
        <f t="shared" si="16"/>
        <v>3.1002000000002194E-4</v>
      </c>
      <c r="AP134" s="121">
        <f t="shared" si="17"/>
        <v>1.7741000000004448E-4</v>
      </c>
      <c r="AQ134" s="87">
        <f t="shared" si="18"/>
        <v>-8.3899700000000105E-4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37.725352000000001</v>
      </c>
      <c r="G135" s="187">
        <v>41.172626999999999</v>
      </c>
      <c r="H135" s="187">
        <v>0.98870347999999997</v>
      </c>
      <c r="I135" s="62">
        <v>0.99252039000000003</v>
      </c>
      <c r="J135" s="62">
        <v>1.2900976E-2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38.051386000000001</v>
      </c>
      <c r="Y135" s="187">
        <v>41.398097999999997</v>
      </c>
      <c r="Z135" s="187">
        <v>0.98897159000000001</v>
      </c>
      <c r="AA135" s="62">
        <v>0.99275698999999995</v>
      </c>
      <c r="AB135" s="62">
        <v>1.1880475E-2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0.32603399999999993</v>
      </c>
      <c r="AN135" s="121">
        <f t="shared" si="15"/>
        <v>0.22547099999999887</v>
      </c>
      <c r="AO135" s="121">
        <f t="shared" si="16"/>
        <v>2.6811000000004359E-4</v>
      </c>
      <c r="AP135" s="121">
        <f t="shared" si="17"/>
        <v>2.3659999999992021E-4</v>
      </c>
      <c r="AQ135" s="87">
        <f t="shared" si="18"/>
        <v>-1.020501E-3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41.501978999999999</v>
      </c>
      <c r="G136" s="187">
        <v>44.878124999999997</v>
      </c>
      <c r="H136" s="187">
        <v>0.99446217000000003</v>
      </c>
      <c r="I136" s="62">
        <v>0.99631152000000001</v>
      </c>
      <c r="J136" s="62">
        <v>5.5754009999999998E-3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42.474023000000003</v>
      </c>
      <c r="Y136" s="187">
        <v>45.544034000000003</v>
      </c>
      <c r="Z136" s="187">
        <v>0.99471419000000005</v>
      </c>
      <c r="AA136" s="62">
        <v>0.99661926999999995</v>
      </c>
      <c r="AB136" s="62">
        <v>4.7439392999999996E-3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0.9720440000000039</v>
      </c>
      <c r="AN136" s="121">
        <f t="shared" si="15"/>
        <v>0.6659090000000063</v>
      </c>
      <c r="AO136" s="121">
        <f t="shared" si="16"/>
        <v>2.5202000000001945E-4</v>
      </c>
      <c r="AP136" s="121">
        <f t="shared" si="17"/>
        <v>3.0774999999994002E-4</v>
      </c>
      <c r="AQ136" s="87">
        <f t="shared" si="18"/>
        <v>-8.3146170000000016E-4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>
        <v>28.289425999999999</v>
      </c>
      <c r="G138" s="96">
        <v>31.851870999999999</v>
      </c>
      <c r="H138" s="96">
        <v>0.94959532999999996</v>
      </c>
      <c r="I138" s="60">
        <v>0.96966247000000005</v>
      </c>
      <c r="J138" s="60">
        <v>7.8052430000000006E-2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>
        <v>28.536704</v>
      </c>
      <c r="Y138" s="96">
        <v>32.392453000000003</v>
      </c>
      <c r="Z138" s="96">
        <v>0.94988976000000003</v>
      </c>
      <c r="AA138" s="60">
        <v>0.97022238000000005</v>
      </c>
      <c r="AB138" s="60">
        <v>6.4374909999999994E-2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>
        <f t="shared" si="14"/>
        <v>0.24727800000000144</v>
      </c>
      <c r="AN138" s="95">
        <f t="shared" si="15"/>
        <v>0.54058200000000411</v>
      </c>
      <c r="AO138" s="95">
        <f t="shared" si="16"/>
        <v>2.9443000000006769E-4</v>
      </c>
      <c r="AP138" s="95">
        <f t="shared" si="17"/>
        <v>5.599099999999968E-4</v>
      </c>
      <c r="AQ138" s="120">
        <f t="shared" si="18"/>
        <v>-1.3677520000000012E-2</v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>
        <v>32.360031999999997</v>
      </c>
      <c r="G139" s="187">
        <v>35.92407</v>
      </c>
      <c r="H139" s="187">
        <v>0.97691992999999999</v>
      </c>
      <c r="I139" s="62">
        <v>0.98542668</v>
      </c>
      <c r="J139" s="62">
        <v>4.5665108000000003E-2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>
        <v>33.458911999999998</v>
      </c>
      <c r="Y139" s="187">
        <v>36.781516000000003</v>
      </c>
      <c r="Z139" s="187">
        <v>0.9774602</v>
      </c>
      <c r="AA139" s="62">
        <v>0.98596287999999999</v>
      </c>
      <c r="AB139" s="62">
        <v>3.0922148E-2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1.0988800000000012</v>
      </c>
      <c r="AN139" s="121">
        <f t="shared" si="15"/>
        <v>0.85744600000000304</v>
      </c>
      <c r="AO139" s="121">
        <f t="shared" si="16"/>
        <v>5.4027000000000935E-4</v>
      </c>
      <c r="AP139" s="121">
        <f t="shared" si="17"/>
        <v>5.3619999999998669E-4</v>
      </c>
      <c r="AQ139" s="87">
        <f t="shared" si="18"/>
        <v>-1.4742960000000003E-2</v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>
        <v>36.145950999999997</v>
      </c>
      <c r="G140" s="187">
        <v>40.378985999999998</v>
      </c>
      <c r="H140" s="187">
        <v>0.99080873000000003</v>
      </c>
      <c r="I140" s="62">
        <v>0.99375623999999996</v>
      </c>
      <c r="J140" s="62">
        <v>2.4511958E-2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>
        <v>38.958688000000002</v>
      </c>
      <c r="Y140" s="187">
        <v>42.168025999999998</v>
      </c>
      <c r="Z140" s="187">
        <v>0.99117929000000005</v>
      </c>
      <c r="AA140" s="62">
        <v>0.99425218000000004</v>
      </c>
      <c r="AB140" s="62">
        <v>1.1651998E-2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2.8127370000000056</v>
      </c>
      <c r="AN140" s="121">
        <f t="shared" si="15"/>
        <v>1.78904</v>
      </c>
      <c r="AO140" s="121">
        <f t="shared" si="16"/>
        <v>3.7056000000001976E-4</v>
      </c>
      <c r="AP140" s="121">
        <f t="shared" si="17"/>
        <v>4.9594000000008354E-4</v>
      </c>
      <c r="AQ140" s="87">
        <f t="shared" si="18"/>
        <v>-1.285996E-2</v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>
        <v>38.403202999999998</v>
      </c>
      <c r="G141" s="187">
        <v>42.857368000000001</v>
      </c>
      <c r="H141" s="187">
        <v>0.99495973000000004</v>
      </c>
      <c r="I141" s="62">
        <v>0.99647757999999997</v>
      </c>
      <c r="J141" s="62">
        <v>1.676739E-2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>
        <v>43.051803</v>
      </c>
      <c r="Y141" s="187">
        <v>46.027666000000004</v>
      </c>
      <c r="Z141" s="187">
        <v>0.99533254999999998</v>
      </c>
      <c r="AA141" s="62">
        <v>0.99711050000000001</v>
      </c>
      <c r="AB141" s="62">
        <v>5.3679119999999999E-3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4.6486000000000018</v>
      </c>
      <c r="AN141" s="121">
        <f t="shared" si="15"/>
        <v>3.1702980000000025</v>
      </c>
      <c r="AO141" s="121">
        <f t="shared" si="16"/>
        <v>3.7281999999994042E-4</v>
      </c>
      <c r="AP141" s="121">
        <f t="shared" si="17"/>
        <v>6.3292000000003679E-4</v>
      </c>
      <c r="AQ141" s="87">
        <f t="shared" si="18"/>
        <v>-1.1399478000000001E-2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>
        <v>28.897762</v>
      </c>
      <c r="G143" s="96">
        <v>32.474722</v>
      </c>
      <c r="H143" s="96">
        <v>0.94400267000000004</v>
      </c>
      <c r="I143" s="60">
        <v>0.96827960000000002</v>
      </c>
      <c r="J143" s="60">
        <v>7.5161729999999996E-2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>
        <v>28.891572</v>
      </c>
      <c r="Y143" s="96">
        <v>32.532991000000003</v>
      </c>
      <c r="Z143" s="96">
        <v>0.94418992000000002</v>
      </c>
      <c r="AA143" s="60">
        <v>0.96867095000000003</v>
      </c>
      <c r="AB143" s="60">
        <v>7.3686829999999995E-2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>
        <f t="shared" si="14"/>
        <v>-6.1900000000001398E-3</v>
      </c>
      <c r="AN143" s="95">
        <f t="shared" si="15"/>
        <v>5.8269000000002791E-2</v>
      </c>
      <c r="AO143" s="95">
        <f t="shared" si="16"/>
        <v>1.8724999999997216E-4</v>
      </c>
      <c r="AP143" s="95">
        <f t="shared" si="17"/>
        <v>3.9135000000001252E-4</v>
      </c>
      <c r="AQ143" s="120">
        <f t="shared" si="18"/>
        <v>-1.4749000000000012E-3</v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>
        <v>32.890275000000003</v>
      </c>
      <c r="G144" s="187">
        <v>36.502035999999997</v>
      </c>
      <c r="H144" s="187">
        <v>0.97478518999999997</v>
      </c>
      <c r="I144" s="62">
        <v>0.98440234999999998</v>
      </c>
      <c r="J144" s="62">
        <v>4.1873023000000002E-2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>
        <v>33.631183999999998</v>
      </c>
      <c r="Y144" s="187">
        <v>36.970891000000002</v>
      </c>
      <c r="Z144" s="187">
        <v>0.97517217</v>
      </c>
      <c r="AA144" s="62">
        <v>0.98483162999999996</v>
      </c>
      <c r="AB144" s="62">
        <v>3.6017314000000002E-2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0.74090899999999493</v>
      </c>
      <c r="AN144" s="121">
        <f t="shared" si="15"/>
        <v>0.46885500000000491</v>
      </c>
      <c r="AO144" s="121">
        <f t="shared" si="16"/>
        <v>3.8698000000003674E-4</v>
      </c>
      <c r="AP144" s="121">
        <f t="shared" si="17"/>
        <v>4.2927999999997635E-4</v>
      </c>
      <c r="AQ144" s="87">
        <f t="shared" si="18"/>
        <v>-5.8557090000000006E-3</v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>
        <v>36.899436999999999</v>
      </c>
      <c r="G145" s="187">
        <v>40.883375000000001</v>
      </c>
      <c r="H145" s="187">
        <v>0.99013414</v>
      </c>
      <c r="I145" s="62">
        <v>0.99339138999999999</v>
      </c>
      <c r="J145" s="62">
        <v>2.0654100000000002E-2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>
        <v>38.864660999999998</v>
      </c>
      <c r="Y145" s="187">
        <v>42.222406999999997</v>
      </c>
      <c r="Z145" s="187">
        <v>0.99040879999999998</v>
      </c>
      <c r="AA145" s="62">
        <v>0.99389269000000002</v>
      </c>
      <c r="AB145" s="62">
        <v>1.3680406000000001E-2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1.9652239999999992</v>
      </c>
      <c r="AN145" s="121">
        <f t="shared" si="15"/>
        <v>1.339031999999996</v>
      </c>
      <c r="AO145" s="121">
        <f t="shared" si="16"/>
        <v>2.7465999999998214E-4</v>
      </c>
      <c r="AP145" s="121">
        <f t="shared" si="17"/>
        <v>5.0130000000003783E-4</v>
      </c>
      <c r="AQ145" s="87">
        <f t="shared" si="18"/>
        <v>-6.9736940000000008E-3</v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>
        <v>39.620514999999997</v>
      </c>
      <c r="G146" s="187">
        <v>43.730775000000001</v>
      </c>
      <c r="H146" s="187">
        <v>0.99473056999999998</v>
      </c>
      <c r="I146" s="62">
        <v>0.99633914999999995</v>
      </c>
      <c r="J146" s="62">
        <v>1.1030395E-2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>
        <v>42.982112999999998</v>
      </c>
      <c r="Y146" s="187">
        <v>45.984161999999998</v>
      </c>
      <c r="Z146" s="187">
        <v>0.99505303000000001</v>
      </c>
      <c r="AA146" s="62">
        <v>0.99705931999999997</v>
      </c>
      <c r="AB146" s="62">
        <v>6.1062390000000003E-3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3.3615980000000008</v>
      </c>
      <c r="AN146" s="121">
        <f t="shared" si="15"/>
        <v>2.2533869999999965</v>
      </c>
      <c r="AO146" s="121">
        <f t="shared" si="16"/>
        <v>3.2246000000002439E-4</v>
      </c>
      <c r="AP146" s="121">
        <f t="shared" si="17"/>
        <v>7.2017000000001996E-4</v>
      </c>
      <c r="AQ146" s="87">
        <f t="shared" si="18"/>
        <v>-4.9241559999999998E-3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>
        <v>26.978314999999998</v>
      </c>
      <c r="G148" s="96">
        <v>31.414788000000001</v>
      </c>
      <c r="H148" s="96">
        <v>0.93663858</v>
      </c>
      <c r="I148" s="60">
        <v>0.95881656999999998</v>
      </c>
      <c r="J148" s="60">
        <v>7.4760980000000005E-2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>
        <v>27.062232000000002</v>
      </c>
      <c r="Y148" s="96">
        <v>31.495239999999999</v>
      </c>
      <c r="Z148" s="96">
        <v>0.93687271000000005</v>
      </c>
      <c r="AA148" s="60">
        <v>0.95940928999999997</v>
      </c>
      <c r="AB148" s="60">
        <v>7.3538035000000002E-2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>
        <f t="shared" si="14"/>
        <v>8.3917000000003128E-2</v>
      </c>
      <c r="AN148" s="95">
        <f t="shared" si="15"/>
        <v>8.0451999999997525E-2</v>
      </c>
      <c r="AO148" s="95">
        <f t="shared" si="16"/>
        <v>2.3413000000005457E-4</v>
      </c>
      <c r="AP148" s="95">
        <f t="shared" si="17"/>
        <v>5.9271999999999103E-4</v>
      </c>
      <c r="AQ148" s="120">
        <f t="shared" si="18"/>
        <v>-1.2229450000000031E-3</v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>
        <v>32.261524000000001</v>
      </c>
      <c r="G149" s="187">
        <v>35.948714000000002</v>
      </c>
      <c r="H149" s="187">
        <v>0.97400869999999995</v>
      </c>
      <c r="I149" s="62">
        <v>0.98225651999999997</v>
      </c>
      <c r="J149" s="62">
        <v>3.2978140000000003E-2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>
        <v>32.466915</v>
      </c>
      <c r="Y149" s="187">
        <v>36.101492</v>
      </c>
      <c r="Z149" s="187">
        <v>0.97443811999999996</v>
      </c>
      <c r="AA149" s="62">
        <v>0.98267015000000002</v>
      </c>
      <c r="AB149" s="62">
        <v>3.1625630000000002E-2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0.20539099999999877</v>
      </c>
      <c r="AN149" s="121">
        <f t="shared" si="15"/>
        <v>0.15277799999999786</v>
      </c>
      <c r="AO149" s="121">
        <f t="shared" si="16"/>
        <v>4.2942000000001368E-4</v>
      </c>
      <c r="AP149" s="121">
        <f t="shared" si="17"/>
        <v>4.1363000000005368E-4</v>
      </c>
      <c r="AQ149" s="87">
        <f t="shared" si="18"/>
        <v>-1.3525100000000012E-3</v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>
        <v>37.818708000000001</v>
      </c>
      <c r="G150" s="187">
        <v>41.260460999999999</v>
      </c>
      <c r="H150" s="187">
        <v>0.99016795000000002</v>
      </c>
      <c r="I150" s="62">
        <v>0.99312800999999995</v>
      </c>
      <c r="J150" s="62">
        <v>1.3489522E-2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>
        <v>38.303995</v>
      </c>
      <c r="Y150" s="187">
        <v>41.654392000000001</v>
      </c>
      <c r="Z150" s="187">
        <v>0.99048731000000001</v>
      </c>
      <c r="AA150" s="62">
        <v>0.99337874000000004</v>
      </c>
      <c r="AB150" s="62">
        <v>1.21235335E-2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0.48528699999999958</v>
      </c>
      <c r="AN150" s="121">
        <f t="shared" si="15"/>
        <v>0.39393100000000203</v>
      </c>
      <c r="AO150" s="121">
        <f t="shared" si="16"/>
        <v>3.1935999999999076E-4</v>
      </c>
      <c r="AP150" s="121">
        <f t="shared" si="17"/>
        <v>2.5073000000008783E-4</v>
      </c>
      <c r="AQ150" s="87">
        <f t="shared" si="18"/>
        <v>-1.3659885E-3</v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>
        <v>41.928623999999999</v>
      </c>
      <c r="G151" s="187">
        <v>45.184044999999998</v>
      </c>
      <c r="H151" s="187">
        <v>0.99506479000000003</v>
      </c>
      <c r="I151" s="62">
        <v>0.99669357000000003</v>
      </c>
      <c r="J151" s="62">
        <v>5.8565848E-3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>
        <v>42.845213999999999</v>
      </c>
      <c r="Y151" s="187">
        <v>45.940007000000001</v>
      </c>
      <c r="Z151" s="187">
        <v>0.99532553000000001</v>
      </c>
      <c r="AA151" s="62">
        <v>0.99691291999999998</v>
      </c>
      <c r="AB151" s="62">
        <v>5.0532499999999996E-3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0.91658999999999935</v>
      </c>
      <c r="AN151" s="121">
        <f t="shared" si="15"/>
        <v>0.7559620000000038</v>
      </c>
      <c r="AO151" s="121">
        <f t="shared" si="16"/>
        <v>2.6073999999998154E-4</v>
      </c>
      <c r="AP151" s="121">
        <f t="shared" si="17"/>
        <v>2.1934999999995153E-4</v>
      </c>
      <c r="AQ151" s="87">
        <f t="shared" si="18"/>
        <v>-8.0333480000000044E-4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>
        <v>27.424040000000002</v>
      </c>
      <c r="G153" s="96">
        <v>31.393371999999999</v>
      </c>
      <c r="H153" s="96">
        <v>0.93164362000000001</v>
      </c>
      <c r="I153" s="60">
        <v>0.96509060999999996</v>
      </c>
      <c r="J153" s="60">
        <v>7.3535349999999999E-2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>
        <v>28.129577999999999</v>
      </c>
      <c r="Y153" s="96">
        <v>32.179903000000003</v>
      </c>
      <c r="Z153" s="96">
        <v>0.93201423000000005</v>
      </c>
      <c r="AA153" s="60">
        <v>0.96592747000000001</v>
      </c>
      <c r="AB153" s="60">
        <v>6.8102460000000004E-2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>
        <f t="shared" si="14"/>
        <v>0.70553799999999711</v>
      </c>
      <c r="AN153" s="95">
        <f t="shared" si="15"/>
        <v>0.78653100000000364</v>
      </c>
      <c r="AO153" s="95">
        <f t="shared" si="16"/>
        <v>3.7061000000004896E-4</v>
      </c>
      <c r="AP153" s="95">
        <f t="shared" si="17"/>
        <v>8.3686000000005034E-4</v>
      </c>
      <c r="AQ153" s="120">
        <f t="shared" si="18"/>
        <v>-5.4328899999999958E-3</v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>
        <v>31.379201999999999</v>
      </c>
      <c r="G154" s="187">
        <v>35.246772</v>
      </c>
      <c r="H154" s="187">
        <v>0.96995439999999999</v>
      </c>
      <c r="I154" s="62">
        <v>0.98277053999999997</v>
      </c>
      <c r="J154" s="62">
        <v>3.7199370000000002E-2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>
        <v>32.809091000000002</v>
      </c>
      <c r="Y154" s="187">
        <v>36.340719999999997</v>
      </c>
      <c r="Z154" s="187">
        <v>0.97031708999999999</v>
      </c>
      <c r="AA154" s="62">
        <v>0.98297725000000002</v>
      </c>
      <c r="AB154" s="62">
        <v>3.0914417E-2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>
        <f t="shared" si="14"/>
        <v>1.4298890000000029</v>
      </c>
      <c r="AN154" s="121">
        <f t="shared" si="15"/>
        <v>1.0939479999999975</v>
      </c>
      <c r="AO154" s="121">
        <f t="shared" si="16"/>
        <v>3.6268999999999885E-4</v>
      </c>
      <c r="AP154" s="121">
        <f t="shared" si="17"/>
        <v>2.0671000000005435E-4</v>
      </c>
      <c r="AQ154" s="87">
        <f t="shared" si="18"/>
        <v>-6.2849530000000028E-3</v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>
        <v>35.421481</v>
      </c>
      <c r="G155" s="187">
        <v>39.706982000000004</v>
      </c>
      <c r="H155" s="187">
        <v>0.98875729000000001</v>
      </c>
      <c r="I155" s="62">
        <v>0.99241436999999999</v>
      </c>
      <c r="J155" s="62">
        <v>1.8227164000000001E-2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>
        <v>38.318145999999999</v>
      </c>
      <c r="Y155" s="187">
        <v>41.696612999999999</v>
      </c>
      <c r="Z155" s="187">
        <v>0.98922759000000005</v>
      </c>
      <c r="AA155" s="62">
        <v>0.99311894999999994</v>
      </c>
      <c r="AB155" s="62">
        <v>1.214839E-2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>
        <f t="shared" si="14"/>
        <v>2.8966649999999987</v>
      </c>
      <c r="AN155" s="121">
        <f t="shared" si="15"/>
        <v>1.9896309999999957</v>
      </c>
      <c r="AO155" s="121">
        <f t="shared" si="16"/>
        <v>4.7030000000003458E-4</v>
      </c>
      <c r="AP155" s="121">
        <f t="shared" si="17"/>
        <v>7.0457999999995469E-4</v>
      </c>
      <c r="AQ155" s="87">
        <f t="shared" si="18"/>
        <v>-6.0787740000000003E-3</v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>
        <v>37.878903999999999</v>
      </c>
      <c r="G156" s="187">
        <v>42.285916999999998</v>
      </c>
      <c r="H156" s="187">
        <v>0.99432171999999996</v>
      </c>
      <c r="I156" s="62">
        <v>0.99577769000000005</v>
      </c>
      <c r="J156" s="62">
        <v>1.0377536E-2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>
        <v>42.945813999999999</v>
      </c>
      <c r="Y156" s="187">
        <v>46.089055000000002</v>
      </c>
      <c r="Z156" s="187">
        <v>0.99488564999999995</v>
      </c>
      <c r="AA156" s="62">
        <v>0.99664016</v>
      </c>
      <c r="AB156" s="62">
        <v>4.6704859999999997E-3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>
        <f t="shared" si="14"/>
        <v>5.06691</v>
      </c>
      <c r="AN156" s="121">
        <f t="shared" si="15"/>
        <v>3.8031380000000041</v>
      </c>
      <c r="AO156" s="121">
        <f t="shared" si="16"/>
        <v>5.6392999999999027E-4</v>
      </c>
      <c r="AP156" s="121">
        <f t="shared" si="17"/>
        <v>8.6246999999994856E-4</v>
      </c>
      <c r="AQ156" s="87">
        <f t="shared" si="18"/>
        <v>-5.70705E-3</v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>
        <v>27.616273</v>
      </c>
      <c r="G158" s="96">
        <v>31.351164000000001</v>
      </c>
      <c r="H158" s="96">
        <v>0.93156720000000004</v>
      </c>
      <c r="I158" s="60">
        <v>0.96174062999999999</v>
      </c>
      <c r="J158" s="60">
        <v>7.2439939999999994E-2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>
        <v>27.694044999999999</v>
      </c>
      <c r="Y158" s="96">
        <v>31.428726000000001</v>
      </c>
      <c r="Z158" s="96">
        <v>0.93180947999999997</v>
      </c>
      <c r="AA158" s="60">
        <v>0.96192016999999996</v>
      </c>
      <c r="AB158" s="60">
        <v>6.8594359999999993E-2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>
        <f t="shared" si="14"/>
        <v>7.7771999999999508E-2</v>
      </c>
      <c r="AN158" s="95">
        <f t="shared" si="15"/>
        <v>7.7562000000000353E-2</v>
      </c>
      <c r="AO158" s="95">
        <f t="shared" si="16"/>
        <v>2.4227999999992811E-4</v>
      </c>
      <c r="AP158" s="95">
        <f t="shared" si="17"/>
        <v>1.7953999999997805E-4</v>
      </c>
      <c r="AQ158" s="120">
        <f t="shared" si="18"/>
        <v>-3.8455800000000012E-3</v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>
        <v>32.043720999999998</v>
      </c>
      <c r="G159" s="187">
        <v>35.543365999999999</v>
      </c>
      <c r="H159" s="187">
        <v>0.97081645000000005</v>
      </c>
      <c r="I159" s="62">
        <v>0.98184015999999996</v>
      </c>
      <c r="J159" s="62">
        <v>3.0464316000000002E-2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>
        <v>32.357948999999998</v>
      </c>
      <c r="Y159" s="187">
        <v>35.727772000000002</v>
      </c>
      <c r="Z159" s="187">
        <v>0.97116917999999997</v>
      </c>
      <c r="AA159" s="62">
        <v>0.98205900999999995</v>
      </c>
      <c r="AB159" s="62">
        <v>2.8187114999999999E-2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>
        <f t="shared" si="14"/>
        <v>0.31422799999999995</v>
      </c>
      <c r="AN159" s="121">
        <f t="shared" si="15"/>
        <v>0.18440600000000273</v>
      </c>
      <c r="AO159" s="121">
        <f t="shared" si="16"/>
        <v>3.5272999999991228E-4</v>
      </c>
      <c r="AP159" s="121">
        <f t="shared" si="17"/>
        <v>2.1884999999999266E-4</v>
      </c>
      <c r="AQ159" s="87">
        <f t="shared" si="18"/>
        <v>-2.277201000000003E-3</v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>
        <v>36.917127000000001</v>
      </c>
      <c r="G160" s="187">
        <v>40.657096000000003</v>
      </c>
      <c r="H160" s="187">
        <v>0.98859748999999997</v>
      </c>
      <c r="I160" s="62">
        <v>0.99216548000000004</v>
      </c>
      <c r="J160" s="62">
        <v>1.3677656999999999E-2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>
        <v>37.881079</v>
      </c>
      <c r="Y160" s="187">
        <v>41.250250000000001</v>
      </c>
      <c r="Z160" s="187">
        <v>0.98890319999999998</v>
      </c>
      <c r="AA160" s="62">
        <v>0.99249597000000001</v>
      </c>
      <c r="AB160" s="62">
        <v>1.1176135E-2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>
        <f t="shared" si="14"/>
        <v>0.96395199999999903</v>
      </c>
      <c r="AN160" s="121">
        <f t="shared" si="15"/>
        <v>0.5931539999999984</v>
      </c>
      <c r="AO160" s="121">
        <f t="shared" si="16"/>
        <v>3.0571000000001458E-4</v>
      </c>
      <c r="AP160" s="121">
        <f t="shared" si="17"/>
        <v>3.3048999999996109E-4</v>
      </c>
      <c r="AQ160" s="87">
        <f t="shared" si="18"/>
        <v>-2.5015219999999991E-3</v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>
        <v>40.158664999999999</v>
      </c>
      <c r="G161" s="187">
        <v>43.999796000000003</v>
      </c>
      <c r="H161" s="187">
        <v>0.99433994000000003</v>
      </c>
      <c r="I161" s="62">
        <v>0.99592060000000004</v>
      </c>
      <c r="J161" s="62">
        <v>7.8994270000000005E-3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>
        <v>42.309381999999999</v>
      </c>
      <c r="Y161" s="187">
        <v>45.356250000000003</v>
      </c>
      <c r="Z161" s="187">
        <v>0.99466136999999999</v>
      </c>
      <c r="AA161" s="62">
        <v>0.99649708000000004</v>
      </c>
      <c r="AB161" s="62">
        <v>4.7126957000000001E-3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2.1507170000000002</v>
      </c>
      <c r="AN161" s="121">
        <f t="shared" ref="AN161:AN224" si="20">IF(OR(Y161="",G161=""),"",Y161-G161)</f>
        <v>1.3564539999999994</v>
      </c>
      <c r="AO161" s="121">
        <f t="shared" ref="AO161:AO224" si="21">IF(OR(Z161="",H161=""),"",Z161-H161)</f>
        <v>3.2142999999995592E-4</v>
      </c>
      <c r="AP161" s="121">
        <f t="shared" ref="AP161:AP224" si="22">IF(OR(AA161="",I161=""),"",AA161-I161)</f>
        <v>5.7647999999999033E-4</v>
      </c>
      <c r="AQ161" s="87">
        <f t="shared" ref="AQ161:AQ224" si="23">IF(OR(AB161="",J161=""),"",AB161-J161)</f>
        <v>-3.1867313000000005E-3</v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>
        <v>27.525312</v>
      </c>
      <c r="G163" s="96">
        <v>31.951716000000001</v>
      </c>
      <c r="H163" s="96">
        <v>0.93956594000000004</v>
      </c>
      <c r="I163" s="60">
        <v>0.96225592999999998</v>
      </c>
      <c r="J163" s="60">
        <v>7.2692740000000006E-2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>
        <v>27.607420999999999</v>
      </c>
      <c r="Y163" s="96">
        <v>32.011693000000001</v>
      </c>
      <c r="Z163" s="96">
        <v>0.93982107000000004</v>
      </c>
      <c r="AA163" s="60">
        <v>0.96291950000000004</v>
      </c>
      <c r="AB163" s="60">
        <v>7.1954370000000004E-2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>
        <f t="shared" si="19"/>
        <v>8.2108999999999099E-2</v>
      </c>
      <c r="AN163" s="95">
        <f t="shared" si="20"/>
        <v>5.9976999999999947E-2</v>
      </c>
      <c r="AO163" s="95">
        <f t="shared" si="21"/>
        <v>2.5512999999999231E-4</v>
      </c>
      <c r="AP163" s="95">
        <f t="shared" si="22"/>
        <v>6.6357000000005772E-4</v>
      </c>
      <c r="AQ163" s="120">
        <f t="shared" si="23"/>
        <v>-7.3837000000000208E-4</v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>
        <v>32.641288000000003</v>
      </c>
      <c r="G164" s="187">
        <v>36.300848999999999</v>
      </c>
      <c r="H164" s="187">
        <v>0.97465672999999997</v>
      </c>
      <c r="I164" s="62">
        <v>0.98317918999999998</v>
      </c>
      <c r="J164" s="62">
        <v>3.4315973999999999E-2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>
        <v>32.892178999999999</v>
      </c>
      <c r="Y164" s="187">
        <v>36.497408999999998</v>
      </c>
      <c r="Z164" s="187">
        <v>0.97502398999999995</v>
      </c>
      <c r="AA164" s="62">
        <v>0.98359633999999996</v>
      </c>
      <c r="AB164" s="62">
        <v>3.3090717999999998E-2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>
        <f t="shared" si="19"/>
        <v>0.25089099999999576</v>
      </c>
      <c r="AN164" s="121">
        <f t="shared" si="20"/>
        <v>0.19655999999999807</v>
      </c>
      <c r="AO164" s="121">
        <f t="shared" si="21"/>
        <v>3.6725999999998038E-4</v>
      </c>
      <c r="AP164" s="121">
        <f t="shared" si="22"/>
        <v>4.1714999999997726E-4</v>
      </c>
      <c r="AQ164" s="87">
        <f t="shared" si="23"/>
        <v>-1.225256000000001E-3</v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>
        <v>38.147754999999997</v>
      </c>
      <c r="G165" s="187">
        <v>41.480786999999999</v>
      </c>
      <c r="H165" s="187">
        <v>0.99025854000000002</v>
      </c>
      <c r="I165" s="62">
        <v>0.99341088</v>
      </c>
      <c r="J165" s="62">
        <v>1.4140504999999999E-2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>
        <v>38.53192</v>
      </c>
      <c r="Y165" s="187">
        <v>41.840321000000003</v>
      </c>
      <c r="Z165" s="187">
        <v>0.99055431000000005</v>
      </c>
      <c r="AA165" s="62">
        <v>0.99367424000000004</v>
      </c>
      <c r="AB165" s="62">
        <v>1.2962623499999999E-2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>
        <f t="shared" si="19"/>
        <v>0.38416500000000298</v>
      </c>
      <c r="AN165" s="121">
        <f t="shared" si="20"/>
        <v>0.35953400000000357</v>
      </c>
      <c r="AO165" s="121">
        <f t="shared" si="21"/>
        <v>2.9577000000002851E-4</v>
      </c>
      <c r="AP165" s="121">
        <f t="shared" si="22"/>
        <v>2.6336000000004578E-4</v>
      </c>
      <c r="AQ165" s="87">
        <f t="shared" si="23"/>
        <v>-1.1778815000000002E-3</v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>
        <v>42.214491000000002</v>
      </c>
      <c r="G166" s="187">
        <v>45.397385999999997</v>
      </c>
      <c r="H166" s="187">
        <v>0.99481576000000005</v>
      </c>
      <c r="I166" s="62">
        <v>0.99678849999999997</v>
      </c>
      <c r="J166" s="62">
        <v>6.7414420000000003E-3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>
        <v>42.999915000000001</v>
      </c>
      <c r="Y166" s="187">
        <v>46.031824</v>
      </c>
      <c r="Z166" s="187">
        <v>0.99507259999999997</v>
      </c>
      <c r="AA166" s="62">
        <v>0.99699517999999998</v>
      </c>
      <c r="AB166" s="62">
        <v>6.054388E-3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>
        <f t="shared" si="19"/>
        <v>0.78542399999999901</v>
      </c>
      <c r="AN166" s="121">
        <f t="shared" si="20"/>
        <v>0.63443800000000294</v>
      </c>
      <c r="AO166" s="121">
        <f t="shared" si="21"/>
        <v>2.5683999999992491E-4</v>
      </c>
      <c r="AP166" s="121">
        <f t="shared" si="22"/>
        <v>2.0668000000001463E-4</v>
      </c>
      <c r="AQ166" s="87">
        <f t="shared" si="23"/>
        <v>-6.8705400000000031E-4</v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>
        <v>28.139648000000001</v>
      </c>
      <c r="G168" s="96">
        <v>31.873137</v>
      </c>
      <c r="H168" s="96">
        <v>0.93712523000000003</v>
      </c>
      <c r="I168" s="60">
        <v>0.96525243000000005</v>
      </c>
      <c r="J168" s="60">
        <v>7.5875739999999997E-2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>
        <v>28.375916</v>
      </c>
      <c r="Y168" s="96">
        <v>32.202567999999999</v>
      </c>
      <c r="Z168" s="96">
        <v>0.93739967000000002</v>
      </c>
      <c r="AA168" s="60">
        <v>0.96558535999999995</v>
      </c>
      <c r="AB168" s="60">
        <v>6.8083080000000004E-2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>
        <f t="shared" si="19"/>
        <v>0.23626799999999903</v>
      </c>
      <c r="AN168" s="95">
        <f t="shared" si="20"/>
        <v>0.32943099999999959</v>
      </c>
      <c r="AO168" s="95">
        <f t="shared" si="21"/>
        <v>2.7443999999998692E-4</v>
      </c>
      <c r="AP168" s="95">
        <f t="shared" si="22"/>
        <v>3.3292999999989803E-4</v>
      </c>
      <c r="AQ168" s="120">
        <f t="shared" si="23"/>
        <v>-7.7926599999999929E-3</v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>
        <v>32.166221</v>
      </c>
      <c r="G169" s="187">
        <v>35.826605000000001</v>
      </c>
      <c r="H169" s="187">
        <v>0.97202182000000004</v>
      </c>
      <c r="I169" s="62">
        <v>0.98343066000000001</v>
      </c>
      <c r="J169" s="62">
        <v>3.8763846999999997E-2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>
        <v>33.14678</v>
      </c>
      <c r="Y169" s="187">
        <v>36.496648</v>
      </c>
      <c r="Z169" s="187">
        <v>0.97250040999999998</v>
      </c>
      <c r="AA169" s="62">
        <v>0.98392506999999996</v>
      </c>
      <c r="AB169" s="62">
        <v>3.1334630000000002E-2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>
        <f t="shared" si="19"/>
        <v>0.98055899999999951</v>
      </c>
      <c r="AN169" s="121">
        <f t="shared" si="20"/>
        <v>0.67004299999999972</v>
      </c>
      <c r="AO169" s="121">
        <f t="shared" si="21"/>
        <v>4.7858999999994545E-4</v>
      </c>
      <c r="AP169" s="121">
        <f t="shared" si="22"/>
        <v>4.9440999999994517E-4</v>
      </c>
      <c r="AQ169" s="87">
        <f t="shared" si="23"/>
        <v>-7.4292169999999949E-3</v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>
        <v>36.069149000000003</v>
      </c>
      <c r="G170" s="187">
        <v>40.088301000000001</v>
      </c>
      <c r="H170" s="187">
        <v>0.98902509000000005</v>
      </c>
      <c r="I170" s="62">
        <v>0.99270354000000005</v>
      </c>
      <c r="J170" s="62">
        <v>1.9886010999999999E-2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>
        <v>38.281737999999997</v>
      </c>
      <c r="Y170" s="187">
        <v>41.556100000000001</v>
      </c>
      <c r="Z170" s="187">
        <v>0.98935841000000002</v>
      </c>
      <c r="AA170" s="62">
        <v>0.99322535999999995</v>
      </c>
      <c r="AB170" s="62">
        <v>1.1988695000000001E-2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>
        <f t="shared" si="19"/>
        <v>2.2125889999999941</v>
      </c>
      <c r="AN170" s="121">
        <f t="shared" si="20"/>
        <v>1.4677989999999994</v>
      </c>
      <c r="AO170" s="121">
        <f t="shared" si="21"/>
        <v>3.3331999999997031E-4</v>
      </c>
      <c r="AP170" s="121">
        <f t="shared" si="22"/>
        <v>5.2181999999989515E-4</v>
      </c>
      <c r="AQ170" s="87">
        <f t="shared" si="23"/>
        <v>-7.897315999999998E-3</v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>
        <v>38.491025</v>
      </c>
      <c r="G171" s="187">
        <v>42.711719000000002</v>
      </c>
      <c r="H171" s="187">
        <v>0.99421287000000003</v>
      </c>
      <c r="I171" s="62">
        <v>0.99606360000000005</v>
      </c>
      <c r="J171" s="62">
        <v>1.2102643E-2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>
        <v>42.169491000000001</v>
      </c>
      <c r="Y171" s="187">
        <v>45.229187000000003</v>
      </c>
      <c r="Z171" s="187">
        <v>0.99459370999999996</v>
      </c>
      <c r="AA171" s="62">
        <v>0.99668639000000003</v>
      </c>
      <c r="AB171" s="62">
        <v>5.3240954999999998E-3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>
        <f t="shared" si="19"/>
        <v>3.6784660000000002</v>
      </c>
      <c r="AN171" s="121">
        <f t="shared" si="20"/>
        <v>2.5174680000000009</v>
      </c>
      <c r="AO171" s="121">
        <f t="shared" si="21"/>
        <v>3.8083999999993789E-4</v>
      </c>
      <c r="AP171" s="121">
        <f t="shared" si="22"/>
        <v>6.2278999999998419E-4</v>
      </c>
      <c r="AQ171" s="87">
        <f t="shared" si="23"/>
        <v>-6.7785475E-3</v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>
        <v>27.150548000000001</v>
      </c>
      <c r="G173" s="96">
        <v>31.534557</v>
      </c>
      <c r="H173" s="96">
        <v>0.93236291000000004</v>
      </c>
      <c r="I173" s="60">
        <v>0.96065613999999999</v>
      </c>
      <c r="J173" s="60">
        <v>7.7258270000000004E-2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>
        <v>27.157333999999999</v>
      </c>
      <c r="Y173" s="96">
        <v>31.492432000000001</v>
      </c>
      <c r="Z173" s="96">
        <v>0.93237197999999999</v>
      </c>
      <c r="AA173" s="60">
        <v>0.96136206999999996</v>
      </c>
      <c r="AB173" s="60">
        <v>7.7092729999999998E-2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>
        <f t="shared" si="19"/>
        <v>6.7859999999981824E-3</v>
      </c>
      <c r="AN173" s="95">
        <f t="shared" si="20"/>
        <v>-4.2124999999998636E-2</v>
      </c>
      <c r="AO173" s="95">
        <f t="shared" si="21"/>
        <v>9.0699999999444003E-6</v>
      </c>
      <c r="AP173" s="95">
        <f t="shared" si="22"/>
        <v>7.0592999999996575E-4</v>
      </c>
      <c r="AQ173" s="120">
        <f t="shared" si="23"/>
        <v>-1.6554000000000568E-4</v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>
        <v>32.515782000000002</v>
      </c>
      <c r="G174" s="187">
        <v>36.155186999999998</v>
      </c>
      <c r="H174" s="187">
        <v>0.97333342</v>
      </c>
      <c r="I174" s="62">
        <v>0.98277924000000005</v>
      </c>
      <c r="J174" s="62">
        <v>3.5144693999999997E-2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>
        <v>32.620663</v>
      </c>
      <c r="Y174" s="187">
        <v>36.218539999999997</v>
      </c>
      <c r="Z174" s="187">
        <v>0.97370533000000004</v>
      </c>
      <c r="AA174" s="62">
        <v>0.98300189999999998</v>
      </c>
      <c r="AB174" s="62">
        <v>3.3849888000000002E-2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>
        <f t="shared" si="19"/>
        <v>0.10488099999999889</v>
      </c>
      <c r="AN174" s="121">
        <f t="shared" si="20"/>
        <v>6.3352999999999327E-2</v>
      </c>
      <c r="AO174" s="121">
        <f t="shared" si="21"/>
        <v>3.7191000000003083E-4</v>
      </c>
      <c r="AP174" s="121">
        <f t="shared" si="22"/>
        <v>2.2265999999993014E-4</v>
      </c>
      <c r="AQ174" s="87">
        <f t="shared" si="23"/>
        <v>-1.2948059999999956E-3</v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>
        <v>38.008853000000002</v>
      </c>
      <c r="G175" s="187">
        <v>41.306572000000003</v>
      </c>
      <c r="H175" s="187">
        <v>0.98977212000000003</v>
      </c>
      <c r="I175" s="62">
        <v>0.99312683999999996</v>
      </c>
      <c r="J175" s="62">
        <v>1.4632663000000001E-2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>
        <v>38.401499999999999</v>
      </c>
      <c r="Y175" s="187">
        <v>41.645760000000003</v>
      </c>
      <c r="Z175" s="187">
        <v>0.99006804000000004</v>
      </c>
      <c r="AA175" s="62">
        <v>0.99337092999999999</v>
      </c>
      <c r="AB175" s="62">
        <v>1.3465013E-2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>
        <f t="shared" si="19"/>
        <v>0.39264699999999664</v>
      </c>
      <c r="AN175" s="121">
        <f t="shared" si="20"/>
        <v>0.33918800000000005</v>
      </c>
      <c r="AO175" s="121">
        <f t="shared" si="21"/>
        <v>2.9592000000000507E-4</v>
      </c>
      <c r="AP175" s="121">
        <f t="shared" si="22"/>
        <v>2.4409000000003012E-4</v>
      </c>
      <c r="AQ175" s="87">
        <f t="shared" si="23"/>
        <v>-1.167650000000001E-3</v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>
        <v>41.884604000000003</v>
      </c>
      <c r="G176" s="187">
        <v>44.922905</v>
      </c>
      <c r="H176" s="187">
        <v>0.99446500999999998</v>
      </c>
      <c r="I176" s="62">
        <v>0.99655212999999998</v>
      </c>
      <c r="J176" s="62">
        <v>7.1418905000000003E-3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>
        <v>42.606188000000003</v>
      </c>
      <c r="Y176" s="187">
        <v>45.522007000000002</v>
      </c>
      <c r="Z176" s="187">
        <v>0.99470117000000002</v>
      </c>
      <c r="AA176" s="62">
        <v>0.99673356000000002</v>
      </c>
      <c r="AB176" s="62">
        <v>6.3805347E-3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>
        <f t="shared" si="19"/>
        <v>0.721584</v>
      </c>
      <c r="AN176" s="121">
        <f t="shared" si="20"/>
        <v>0.59910200000000202</v>
      </c>
      <c r="AO176" s="121">
        <f t="shared" si="21"/>
        <v>2.3616000000004078E-4</v>
      </c>
      <c r="AP176" s="121">
        <f t="shared" si="22"/>
        <v>1.8143000000003795E-4</v>
      </c>
      <c r="AQ176" s="87">
        <f t="shared" si="23"/>
        <v>-7.6135580000000029E-4</v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>
        <v>26.778867000000002</v>
      </c>
      <c r="G178" s="96">
        <v>30.994952999999999</v>
      </c>
      <c r="H178" s="96">
        <v>0.92584074000000005</v>
      </c>
      <c r="I178" s="60">
        <v>0.95423522999999999</v>
      </c>
      <c r="J178" s="60">
        <v>7.3661043999999995E-2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>
        <v>26.786802000000002</v>
      </c>
      <c r="Y178" s="96">
        <v>30.984832999999998</v>
      </c>
      <c r="Z178" s="96">
        <v>0.92549402999999997</v>
      </c>
      <c r="AA178" s="60">
        <v>0.95429058</v>
      </c>
      <c r="AB178" s="60">
        <v>7.4140996000000001E-2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>
        <f t="shared" si="19"/>
        <v>7.9349999999998033E-3</v>
      </c>
      <c r="AN178" s="95">
        <f t="shared" si="20"/>
        <v>-1.0120000000000573E-2</v>
      </c>
      <c r="AO178" s="95">
        <f t="shared" si="21"/>
        <v>-3.4671000000008334E-4</v>
      </c>
      <c r="AP178" s="95">
        <f t="shared" si="22"/>
        <v>5.5350000000009558E-5</v>
      </c>
      <c r="AQ178" s="120">
        <f t="shared" si="23"/>
        <v>4.7995200000000571E-4</v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>
        <v>32.104548000000001</v>
      </c>
      <c r="G179" s="187">
        <v>35.617198999999999</v>
      </c>
      <c r="H179" s="187">
        <v>0.96919321000000003</v>
      </c>
      <c r="I179" s="62">
        <v>0.98029272999999995</v>
      </c>
      <c r="J179" s="62">
        <v>3.2939142999999997E-2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>
        <v>32.132610999999997</v>
      </c>
      <c r="Y179" s="187">
        <v>35.665298</v>
      </c>
      <c r="Z179" s="187">
        <v>0.96958001000000005</v>
      </c>
      <c r="AA179" s="62">
        <v>0.98053857</v>
      </c>
      <c r="AB179" s="62">
        <v>3.2126493999999998E-2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>
        <f t="shared" si="19"/>
        <v>2.8062999999995952E-2</v>
      </c>
      <c r="AN179" s="121">
        <f t="shared" si="20"/>
        <v>4.8099000000000558E-2</v>
      </c>
      <c r="AO179" s="121">
        <f t="shared" si="21"/>
        <v>3.8680000000002046E-4</v>
      </c>
      <c r="AP179" s="121">
        <f t="shared" si="22"/>
        <v>2.4584000000005268E-4</v>
      </c>
      <c r="AQ179" s="87">
        <f t="shared" si="23"/>
        <v>-8.1264899999999862E-4</v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>
        <v>37.758895000000003</v>
      </c>
      <c r="G180" s="187">
        <v>41.127721999999999</v>
      </c>
      <c r="H180" s="187">
        <v>0.98878547000000006</v>
      </c>
      <c r="I180" s="62">
        <v>0.99237277999999995</v>
      </c>
      <c r="J180" s="62">
        <v>1.2578077999999999E-2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>
        <v>38.019903999999997</v>
      </c>
      <c r="Y180" s="187">
        <v>41.392575999999998</v>
      </c>
      <c r="Z180" s="187">
        <v>0.98907358999999995</v>
      </c>
      <c r="AA180" s="62">
        <v>0.99256602999999999</v>
      </c>
      <c r="AB180" s="62">
        <v>1.1885899E-2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>
        <f t="shared" si="19"/>
        <v>0.26100899999999427</v>
      </c>
      <c r="AN180" s="121">
        <f t="shared" si="20"/>
        <v>0.2648539999999997</v>
      </c>
      <c r="AO180" s="121">
        <f t="shared" si="21"/>
        <v>2.881199999998918E-4</v>
      </c>
      <c r="AP180" s="121">
        <f t="shared" si="22"/>
        <v>1.9325000000003367E-4</v>
      </c>
      <c r="AQ180" s="87">
        <f t="shared" si="23"/>
        <v>-6.9217899999999936E-4</v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>
        <v>42.135908999999998</v>
      </c>
      <c r="G181" s="187">
        <v>45.231153999999997</v>
      </c>
      <c r="H181" s="187">
        <v>0.99465965999999995</v>
      </c>
      <c r="I181" s="62">
        <v>0.99642883000000004</v>
      </c>
      <c r="J181" s="62">
        <v>5.1609350000000002E-3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>
        <v>42.912830999999997</v>
      </c>
      <c r="Y181" s="187">
        <v>45.953339999999997</v>
      </c>
      <c r="Z181" s="187">
        <v>0.99495491000000003</v>
      </c>
      <c r="AA181" s="62">
        <v>0.99667861000000002</v>
      </c>
      <c r="AB181" s="62">
        <v>4.6444125000000003E-3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>
        <f t="shared" si="19"/>
        <v>0.776921999999999</v>
      </c>
      <c r="AN181" s="121">
        <f t="shared" si="20"/>
        <v>0.72218600000000066</v>
      </c>
      <c r="AO181" s="121">
        <f t="shared" si="21"/>
        <v>2.9525000000008017E-4</v>
      </c>
      <c r="AP181" s="121">
        <f t="shared" si="22"/>
        <v>2.4977999999997724E-4</v>
      </c>
      <c r="AQ181" s="87">
        <f t="shared" si="23"/>
        <v>-5.165224999999999E-4</v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>
        <v>26.661959</v>
      </c>
      <c r="G183" s="96">
        <v>31.005542999999999</v>
      </c>
      <c r="H183" s="96">
        <v>0.93011962000000004</v>
      </c>
      <c r="I183" s="60">
        <v>0.95926993000000005</v>
      </c>
      <c r="J183" s="60">
        <v>7.7141749999999995E-2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>
        <v>26.667186000000001</v>
      </c>
      <c r="Y183" s="96">
        <v>30.952235000000002</v>
      </c>
      <c r="Z183" s="96">
        <v>0.92916661</v>
      </c>
      <c r="AA183" s="60">
        <v>0.95840323999999999</v>
      </c>
      <c r="AB183" s="60">
        <v>7.8134120000000001E-2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>
        <f t="shared" si="19"/>
        <v>5.227000000001425E-3</v>
      </c>
      <c r="AN183" s="95">
        <f t="shared" si="20"/>
        <v>-5.3307999999997691E-2</v>
      </c>
      <c r="AO183" s="95">
        <f t="shared" si="21"/>
        <v>-9.5301000000003189E-4</v>
      </c>
      <c r="AP183" s="95">
        <f t="shared" si="22"/>
        <v>-8.666900000000588E-4</v>
      </c>
      <c r="AQ183" s="120">
        <f t="shared" si="23"/>
        <v>9.923700000000063E-4</v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>
        <v>31.679338999999999</v>
      </c>
      <c r="G184" s="187">
        <v>35.303770999999998</v>
      </c>
      <c r="H184" s="187">
        <v>0.97109358000000001</v>
      </c>
      <c r="I184" s="62">
        <v>0.98136433000000001</v>
      </c>
      <c r="J184" s="62">
        <v>3.6872799999999997E-2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>
        <v>31.679933999999999</v>
      </c>
      <c r="Y184" s="187">
        <v>35.302657000000004</v>
      </c>
      <c r="Z184" s="187">
        <v>0.97133475999999996</v>
      </c>
      <c r="AA184" s="62">
        <v>0.98157253</v>
      </c>
      <c r="AB184" s="62">
        <v>3.6081929999999998E-2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>
        <f t="shared" si="19"/>
        <v>5.950000000005673E-4</v>
      </c>
      <c r="AN184" s="121">
        <f t="shared" si="20"/>
        <v>-1.1139999999940642E-3</v>
      </c>
      <c r="AO184" s="121">
        <f t="shared" si="21"/>
        <v>2.4117999999995199E-4</v>
      </c>
      <c r="AP184" s="121">
        <f t="shared" si="22"/>
        <v>2.0819999999999173E-4</v>
      </c>
      <c r="AQ184" s="87">
        <f t="shared" si="23"/>
        <v>-7.9086999999999907E-4</v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>
        <v>37.232551000000001</v>
      </c>
      <c r="G185" s="187">
        <v>40.717319000000003</v>
      </c>
      <c r="H185" s="187">
        <v>0.98939986999999996</v>
      </c>
      <c r="I185" s="62">
        <v>0.99291636999999999</v>
      </c>
      <c r="J185" s="62">
        <v>1.4890392000000001E-2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>
        <v>37.206215999999998</v>
      </c>
      <c r="Y185" s="187">
        <v>40.768352999999998</v>
      </c>
      <c r="Z185" s="187">
        <v>0.98967720999999997</v>
      </c>
      <c r="AA185" s="62">
        <v>0.99302654000000001</v>
      </c>
      <c r="AB185" s="62">
        <v>1.46487085E-2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>
        <f t="shared" si="19"/>
        <v>-2.6335000000003106E-2</v>
      </c>
      <c r="AN185" s="121">
        <f t="shared" si="20"/>
        <v>5.1033999999994251E-2</v>
      </c>
      <c r="AO185" s="121">
        <f t="shared" si="21"/>
        <v>2.773400000000148E-4</v>
      </c>
      <c r="AP185" s="121">
        <f t="shared" si="22"/>
        <v>1.1017000000002053E-4</v>
      </c>
      <c r="AQ185" s="87">
        <f t="shared" si="23"/>
        <v>-2.4168350000000095E-4</v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>
        <v>41.840103999999997</v>
      </c>
      <c r="G186" s="187">
        <v>44.900683999999998</v>
      </c>
      <c r="H186" s="187">
        <v>0.99465941000000002</v>
      </c>
      <c r="I186" s="62">
        <v>0.99650169</v>
      </c>
      <c r="J186" s="62">
        <v>5.8530667000000003E-3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>
        <v>42.417051999999998</v>
      </c>
      <c r="Y186" s="187">
        <v>45.397086000000002</v>
      </c>
      <c r="Z186" s="187">
        <v>0.99497131000000005</v>
      </c>
      <c r="AA186" s="62">
        <v>0.99672945999999996</v>
      </c>
      <c r="AB186" s="62">
        <v>5.2987792999999997E-3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>
        <f t="shared" si="19"/>
        <v>0.57694800000000157</v>
      </c>
      <c r="AN186" s="121">
        <f t="shared" si="20"/>
        <v>0.49640200000000334</v>
      </c>
      <c r="AO186" s="121">
        <f t="shared" si="21"/>
        <v>3.119000000000316E-4</v>
      </c>
      <c r="AP186" s="121">
        <f t="shared" si="22"/>
        <v>2.277699999999605E-4</v>
      </c>
      <c r="AQ186" s="87">
        <f t="shared" si="23"/>
        <v>-5.5428740000000067E-4</v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>
        <v>27.612175000000001</v>
      </c>
      <c r="G188" s="96">
        <v>31.491816</v>
      </c>
      <c r="H188" s="96">
        <v>0.93330113999999997</v>
      </c>
      <c r="I188" s="60">
        <v>0.96565650000000003</v>
      </c>
      <c r="J188" s="60">
        <v>8.3290180000000005E-2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>
        <v>28.488091000000001</v>
      </c>
      <c r="Y188" s="96">
        <v>32.371549000000002</v>
      </c>
      <c r="Z188" s="96">
        <v>0.93382129000000003</v>
      </c>
      <c r="AA188" s="60">
        <v>0.96688437999999999</v>
      </c>
      <c r="AB188" s="60">
        <v>7.3779165999999993E-2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>
        <f t="shared" si="19"/>
        <v>0.87591600000000014</v>
      </c>
      <c r="AN188" s="95">
        <f t="shared" si="20"/>
        <v>0.87973300000000165</v>
      </c>
      <c r="AO188" s="95">
        <f t="shared" si="21"/>
        <v>5.2015000000005251E-4</v>
      </c>
      <c r="AP188" s="95">
        <f t="shared" si="22"/>
        <v>1.227879999999959E-3</v>
      </c>
      <c r="AQ188" s="120">
        <f t="shared" si="23"/>
        <v>-9.5110140000000121E-3</v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>
        <v>31.435085999999998</v>
      </c>
      <c r="G189" s="187">
        <v>35.311346999999998</v>
      </c>
      <c r="H189" s="187">
        <v>0.97094272000000004</v>
      </c>
      <c r="I189" s="62">
        <v>0.98245293</v>
      </c>
      <c r="J189" s="62">
        <v>4.3905093999999999E-2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>
        <v>33.041077999999999</v>
      </c>
      <c r="Y189" s="187">
        <v>36.443117000000001</v>
      </c>
      <c r="Z189" s="187">
        <v>0.97134218000000005</v>
      </c>
      <c r="AA189" s="62">
        <v>0.98292778000000003</v>
      </c>
      <c r="AB189" s="62">
        <v>3.4281329999999999E-2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>
        <f t="shared" si="19"/>
        <v>1.6059920000000005</v>
      </c>
      <c r="AN189" s="121">
        <f t="shared" si="20"/>
        <v>1.1317700000000031</v>
      </c>
      <c r="AO189" s="121">
        <f t="shared" si="21"/>
        <v>3.9946000000001813E-4</v>
      </c>
      <c r="AP189" s="121">
        <f t="shared" si="22"/>
        <v>4.7485000000002664E-4</v>
      </c>
      <c r="AQ189" s="87">
        <f t="shared" si="23"/>
        <v>-9.6237639999999999E-3</v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>
        <v>35.297046000000002</v>
      </c>
      <c r="G190" s="187">
        <v>39.637127</v>
      </c>
      <c r="H190" s="187">
        <v>0.98891686999999995</v>
      </c>
      <c r="I190" s="62">
        <v>0.99245832</v>
      </c>
      <c r="J190" s="62">
        <v>2.2126916999999999E-2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>
        <v>38.583703999999997</v>
      </c>
      <c r="Y190" s="187">
        <v>41.880054000000001</v>
      </c>
      <c r="Z190" s="187">
        <v>0.98942962000000001</v>
      </c>
      <c r="AA190" s="62">
        <v>0.99323028000000002</v>
      </c>
      <c r="AB190" s="62">
        <v>1.3695074E-2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>
        <f t="shared" si="19"/>
        <v>3.2866579999999956</v>
      </c>
      <c r="AN190" s="121">
        <f t="shared" si="20"/>
        <v>2.2429270000000017</v>
      </c>
      <c r="AO190" s="121">
        <f t="shared" si="21"/>
        <v>5.1275000000006177E-4</v>
      </c>
      <c r="AP190" s="121">
        <f t="shared" si="22"/>
        <v>7.7196000000001597E-4</v>
      </c>
      <c r="AQ190" s="87">
        <f t="shared" si="23"/>
        <v>-8.4318429999999996E-3</v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>
        <v>37.616757</v>
      </c>
      <c r="G191" s="187">
        <v>42.064188000000001</v>
      </c>
      <c r="H191" s="187">
        <v>0.99430286999999995</v>
      </c>
      <c r="I191" s="62">
        <v>0.99586677999999995</v>
      </c>
      <c r="J191" s="62">
        <v>1.2932577000000001E-2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>
        <v>43.017857999999997</v>
      </c>
      <c r="Y191" s="187">
        <v>46.116599999999998</v>
      </c>
      <c r="Z191" s="187">
        <v>0.99485824</v>
      </c>
      <c r="AA191" s="62">
        <v>0.99674156999999997</v>
      </c>
      <c r="AB191" s="62">
        <v>5.7504716999999999E-3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>
        <f t="shared" si="19"/>
        <v>5.401100999999997</v>
      </c>
      <c r="AN191" s="121">
        <f t="shared" si="20"/>
        <v>4.0524119999999968</v>
      </c>
      <c r="AO191" s="121">
        <f t="shared" si="21"/>
        <v>5.5537000000005499E-4</v>
      </c>
      <c r="AP191" s="121">
        <f t="shared" si="22"/>
        <v>8.7479000000001417E-4</v>
      </c>
      <c r="AQ191" s="87">
        <f t="shared" si="23"/>
        <v>-7.1821053000000008E-3</v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26.436865999999998</v>
      </c>
      <c r="G641" s="135">
        <f t="shared" si="59"/>
        <v>30.715171999999999</v>
      </c>
      <c r="H641" s="135">
        <f t="shared" si="59"/>
        <v>0.92428315999999999</v>
      </c>
      <c r="I641" s="135">
        <f t="shared" si="59"/>
        <v>0.95285308999999996</v>
      </c>
      <c r="J641" s="135">
        <f t="shared" si="59"/>
        <v>6.7181290000000005E-2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26.667186000000001</v>
      </c>
      <c r="Y641" s="135">
        <f t="shared" si="60"/>
        <v>30.952235000000002</v>
      </c>
      <c r="Z641" s="135">
        <f t="shared" si="60"/>
        <v>0.92462283999999995</v>
      </c>
      <c r="AA641" s="135">
        <f t="shared" si="60"/>
        <v>0.95328435</v>
      </c>
      <c r="AB641" s="135">
        <f t="shared" si="60"/>
        <v>6.2268980000000002E-2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31.004798999999998</v>
      </c>
      <c r="G642" s="18">
        <f t="shared" si="59"/>
        <v>34.812064999999997</v>
      </c>
      <c r="H642" s="18">
        <f t="shared" si="59"/>
        <v>0.96232437999999998</v>
      </c>
      <c r="I642" s="18">
        <f t="shared" si="59"/>
        <v>0.97699820000000004</v>
      </c>
      <c r="J642" s="18">
        <f t="shared" si="59"/>
        <v>3.0464316000000002E-2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31.436420999999999</v>
      </c>
      <c r="Y642" s="18">
        <f t="shared" si="60"/>
        <v>35.302657000000004</v>
      </c>
      <c r="Z642" s="18">
        <f t="shared" si="60"/>
        <v>0.96294612999999996</v>
      </c>
      <c r="AA642" s="18">
        <f t="shared" si="60"/>
        <v>0.97756275999999998</v>
      </c>
      <c r="AB642" s="18">
        <f t="shared" si="60"/>
        <v>2.7002385E-2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35.109926000000002</v>
      </c>
      <c r="G643" s="18">
        <f t="shared" si="59"/>
        <v>39.261158999999999</v>
      </c>
      <c r="H643" s="18">
        <f t="shared" si="59"/>
        <v>0.98569030000000002</v>
      </c>
      <c r="I643" s="18">
        <f t="shared" si="59"/>
        <v>0.99042456999999995</v>
      </c>
      <c r="J643" s="18">
        <f t="shared" si="59"/>
        <v>1.1848465000000001E-2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37.206215999999998</v>
      </c>
      <c r="Y643" s="18">
        <f t="shared" si="60"/>
        <v>40.731631999999998</v>
      </c>
      <c r="Z643" s="18">
        <f t="shared" si="60"/>
        <v>0.98614058000000004</v>
      </c>
      <c r="AA643" s="18">
        <f t="shared" si="60"/>
        <v>0.99090272000000001</v>
      </c>
      <c r="AB643" s="18">
        <f t="shared" si="60"/>
        <v>9.9783860000000005E-3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37.379041999999998</v>
      </c>
      <c r="G644" s="18">
        <f t="shared" si="59"/>
        <v>41.785266999999997</v>
      </c>
      <c r="H644" s="18">
        <f t="shared" si="59"/>
        <v>0.99334853999999995</v>
      </c>
      <c r="I644" s="18">
        <f t="shared" si="59"/>
        <v>0.99521713999999994</v>
      </c>
      <c r="J644" s="18">
        <f t="shared" si="59"/>
        <v>5.1609350000000002E-3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42.067695000000001</v>
      </c>
      <c r="Y644" s="18">
        <f t="shared" si="60"/>
        <v>45.229187000000003</v>
      </c>
      <c r="Z644" s="18">
        <f t="shared" si="60"/>
        <v>0.9938245</v>
      </c>
      <c r="AA644" s="18">
        <f t="shared" si="60"/>
        <v>0.99597057</v>
      </c>
      <c r="AB644" s="18">
        <f t="shared" si="60"/>
        <v>4.5143600000000002E-3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28.951657999999998</v>
      </c>
      <c r="G646" s="135">
        <f t="shared" si="61"/>
        <v>32.767994000000002</v>
      </c>
      <c r="H646" s="135">
        <f t="shared" si="61"/>
        <v>0.94959532999999996</v>
      </c>
      <c r="I646" s="135">
        <f t="shared" si="61"/>
        <v>0.96966247000000005</v>
      </c>
      <c r="J646" s="135">
        <f t="shared" si="61"/>
        <v>8.3295553999999994E-2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29.122503999999999</v>
      </c>
      <c r="Y646" s="135">
        <f t="shared" si="62"/>
        <v>33.103161999999998</v>
      </c>
      <c r="Z646" s="135">
        <f t="shared" si="62"/>
        <v>0.94988976000000003</v>
      </c>
      <c r="AA646" s="135">
        <f t="shared" si="62"/>
        <v>0.97030258000000003</v>
      </c>
      <c r="AB646" s="135">
        <f t="shared" si="62"/>
        <v>7.8134120000000001E-2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33.584614999999999</v>
      </c>
      <c r="G647" s="18">
        <f t="shared" si="61"/>
        <v>37.101287999999997</v>
      </c>
      <c r="H647" s="18">
        <f t="shared" si="61"/>
        <v>0.97721089000000005</v>
      </c>
      <c r="I647" s="18">
        <f t="shared" si="61"/>
        <v>0.98564229000000003</v>
      </c>
      <c r="J647" s="18">
        <f t="shared" si="61"/>
        <v>4.7897354000000003E-2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33.841887</v>
      </c>
      <c r="Y647" s="18">
        <f t="shared" si="62"/>
        <v>37.360202000000001</v>
      </c>
      <c r="Z647" s="18">
        <f t="shared" si="62"/>
        <v>0.97752324000000002</v>
      </c>
      <c r="AA647" s="18">
        <f t="shared" si="62"/>
        <v>0.98596287999999999</v>
      </c>
      <c r="AB647" s="18">
        <f t="shared" si="62"/>
        <v>3.7120293999999998E-2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38.514373999999997</v>
      </c>
      <c r="G648" s="18">
        <f t="shared" si="61"/>
        <v>41.950479999999999</v>
      </c>
      <c r="H648" s="18">
        <f t="shared" si="61"/>
        <v>0.99104974999999995</v>
      </c>
      <c r="I648" s="18">
        <f t="shared" si="61"/>
        <v>0.99408845000000001</v>
      </c>
      <c r="J648" s="18">
        <f t="shared" si="61"/>
        <v>3.0962522999999999E-2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39.464277000000003</v>
      </c>
      <c r="Y648" s="18">
        <f t="shared" si="62"/>
        <v>42.708022</v>
      </c>
      <c r="Z648" s="18">
        <f t="shared" si="62"/>
        <v>0.99141661000000003</v>
      </c>
      <c r="AA648" s="18">
        <f t="shared" si="62"/>
        <v>0.99459140999999995</v>
      </c>
      <c r="AB648" s="18">
        <f t="shared" si="62"/>
        <v>1.4934373000000001E-2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43.050130000000003</v>
      </c>
      <c r="G649" s="18">
        <f t="shared" si="61"/>
        <v>46.308038000000003</v>
      </c>
      <c r="H649" s="18">
        <f t="shared" si="61"/>
        <v>0.99517635000000004</v>
      </c>
      <c r="I649" s="18">
        <f t="shared" si="61"/>
        <v>0.99702022999999995</v>
      </c>
      <c r="J649" s="18">
        <f t="shared" si="61"/>
        <v>2.2519310000000001E-2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43.889167999999998</v>
      </c>
      <c r="Y649" s="18">
        <f t="shared" si="62"/>
        <v>46.947395999999998</v>
      </c>
      <c r="Z649" s="18">
        <f t="shared" si="62"/>
        <v>0.99535899000000005</v>
      </c>
      <c r="AA649" s="18">
        <f t="shared" si="62"/>
        <v>0.99722624000000004</v>
      </c>
      <c r="AB649" s="18">
        <f t="shared" si="62"/>
        <v>6.4558126000000002E-3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2.5147919999999999</v>
      </c>
      <c r="G651" s="135">
        <f t="shared" si="63"/>
        <v>2.0528220000000026</v>
      </c>
      <c r="H651" s="135">
        <f t="shared" si="63"/>
        <v>2.5312169999999967E-2</v>
      </c>
      <c r="I651" s="135">
        <f t="shared" si="63"/>
        <v>1.6809380000000096E-2</v>
      </c>
      <c r="J651" s="135">
        <f t="shared" si="63"/>
        <v>1.6114263999999989E-2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2.4553179999999983</v>
      </c>
      <c r="Y651" s="135">
        <f t="shared" si="64"/>
        <v>2.1509269999999958</v>
      </c>
      <c r="Z651" s="135">
        <f t="shared" si="64"/>
        <v>2.5266920000000082E-2</v>
      </c>
      <c r="AA651" s="135">
        <f t="shared" si="64"/>
        <v>1.7018230000000023E-2</v>
      </c>
      <c r="AB651" s="135">
        <f t="shared" si="64"/>
        <v>1.586514E-2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2.579816000000001</v>
      </c>
      <c r="G652" s="18">
        <f t="shared" si="63"/>
        <v>2.2892229999999998</v>
      </c>
      <c r="H652" s="18">
        <f t="shared" si="63"/>
        <v>1.4886510000000075E-2</v>
      </c>
      <c r="I652" s="18">
        <f t="shared" si="63"/>
        <v>8.6440899999999932E-3</v>
      </c>
      <c r="J652" s="18">
        <f t="shared" si="63"/>
        <v>1.7433038000000001E-2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2.4054660000000005</v>
      </c>
      <c r="Y652" s="18">
        <f t="shared" si="64"/>
        <v>2.0575449999999975</v>
      </c>
      <c r="Z652" s="18">
        <f t="shared" si="64"/>
        <v>1.457711000000006E-2</v>
      </c>
      <c r="AA652" s="18">
        <f t="shared" si="64"/>
        <v>8.4001200000000109E-3</v>
      </c>
      <c r="AB652" s="18">
        <f t="shared" si="64"/>
        <v>1.0117908999999998E-2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3.404447999999995</v>
      </c>
      <c r="G653" s="18">
        <f t="shared" si="63"/>
        <v>2.6893209999999996</v>
      </c>
      <c r="H653" s="18">
        <f t="shared" si="63"/>
        <v>5.3594499999999323E-3</v>
      </c>
      <c r="I653" s="18">
        <f t="shared" si="63"/>
        <v>3.6638800000000638E-3</v>
      </c>
      <c r="J653" s="18">
        <f t="shared" si="63"/>
        <v>1.9114057999999996E-2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2.258061000000005</v>
      </c>
      <c r="Y653" s="18">
        <f t="shared" si="64"/>
        <v>1.9763900000000021</v>
      </c>
      <c r="Z653" s="18">
        <f t="shared" si="64"/>
        <v>5.2760299999999871E-3</v>
      </c>
      <c r="AA653" s="18">
        <f t="shared" si="64"/>
        <v>3.688689999999939E-3</v>
      </c>
      <c r="AB653" s="18">
        <f t="shared" si="64"/>
        <v>4.9559870000000002E-3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5.6710880000000046</v>
      </c>
      <c r="G654" s="18">
        <f t="shared" si="63"/>
        <v>4.5227710000000059</v>
      </c>
      <c r="H654" s="18">
        <f t="shared" si="63"/>
        <v>1.8278100000000963E-3</v>
      </c>
      <c r="I654" s="18">
        <f t="shared" si="63"/>
        <v>1.8030900000000072E-3</v>
      </c>
      <c r="J654" s="18">
        <f t="shared" si="63"/>
        <v>1.7358375000000002E-2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1.8214729999999975</v>
      </c>
      <c r="Y654" s="18">
        <f t="shared" si="64"/>
        <v>1.7182089999999945</v>
      </c>
      <c r="Z654" s="18">
        <f t="shared" si="64"/>
        <v>1.534490000000055E-3</v>
      </c>
      <c r="AA654" s="18">
        <f t="shared" si="64"/>
        <v>1.255670000000042E-3</v>
      </c>
      <c r="AB654" s="18">
        <f t="shared" si="64"/>
        <v>1.9414526E-3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T388:T392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topLeftCell="F1" workbookViewId="0">
      <selection activeCell="Y14" sqref="Y14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breakdance_semitrack</v>
      </c>
      <c r="U2" s="289" t="str">
        <f>CONCATENATE("Summary [ ",'Summary (auto)'!$C$4," ]")</f>
        <v>Summary [ 18-bit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breakdance_semitrack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132474.296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27.568217999999995</v>
      </c>
      <c r="G5" s="30">
        <f t="shared" si="0"/>
        <v>31.633154781249999</v>
      </c>
      <c r="H5" s="30">
        <f t="shared" si="0"/>
        <v>0.92944511875000002</v>
      </c>
      <c r="I5" s="90">
        <f t="shared" si="0"/>
        <v>0.96216957468750008</v>
      </c>
      <c r="J5" s="90">
        <f t="shared" si="0"/>
        <v>7.9293724937499976E-2</v>
      </c>
      <c r="K5" s="55"/>
      <c r="L5" s="55"/>
      <c r="M5" s="55"/>
      <c r="N5" s="26"/>
      <c r="O5" s="56"/>
      <c r="P5" s="130">
        <f t="shared" ref="P5:Q8" si="1">P16</f>
        <v>144.29599999999999</v>
      </c>
      <c r="Q5" s="151">
        <f t="shared" si="1"/>
        <v>55.484000000000002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132225.22399999999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27.857606593750006</v>
      </c>
      <c r="Y5" s="30">
        <f t="shared" si="2"/>
        <v>31.991959437500004</v>
      </c>
      <c r="Z5" s="30">
        <f t="shared" si="2"/>
        <v>0.92962908062500005</v>
      </c>
      <c r="AA5" s="90">
        <f t="shared" si="2"/>
        <v>0.96258611624999979</v>
      </c>
      <c r="AB5" s="90">
        <f t="shared" si="2"/>
        <v>7.3840705687499994E-2</v>
      </c>
      <c r="AC5" s="55"/>
      <c r="AD5" s="55"/>
      <c r="AE5" s="55"/>
      <c r="AF5" s="26"/>
      <c r="AG5" s="238"/>
      <c r="AH5" s="130">
        <f t="shared" ref="AH5:AI8" si="3">AH16</f>
        <v>119.312</v>
      </c>
      <c r="AI5" s="151">
        <f t="shared" si="3"/>
        <v>48.609000000000002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-8.2745621954122939E-2</v>
      </c>
      <c r="AN5" s="240">
        <f>bdrate($E5:$E8,G5:G8,$W5:$W8,Y5:Y8)</f>
        <v>-6.7043224687859837E-2</v>
      </c>
      <c r="AO5" s="240">
        <f>bdrate($E5:$E8,H5:H8,$W5:$W8,Z5:Z8)</f>
        <v>-7.5008790898433153E-3</v>
      </c>
      <c r="AP5" s="240">
        <f>bdrate($E5:$E8,I5:I8,$W5:$W8,AA5:AA8)</f>
        <v>-1.3915833031644786E-2</v>
      </c>
      <c r="AQ5" s="241">
        <f>bdrateInverted($E5:$E8,J5:J8,$W5:$W8,AB5:AB8)</f>
        <v>-7.2616340967284754E-2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189777.03999999998</v>
      </c>
      <c r="F6" s="90">
        <f t="shared" si="0"/>
        <v>32.084753374999998</v>
      </c>
      <c r="G6" s="90">
        <f t="shared" si="0"/>
        <v>35.796777500000005</v>
      </c>
      <c r="H6" s="90">
        <f t="shared" si="0"/>
        <v>0.96953595656249991</v>
      </c>
      <c r="I6" s="90">
        <f t="shared" si="0"/>
        <v>0.98207449125000013</v>
      </c>
      <c r="J6" s="90">
        <f t="shared" si="0"/>
        <v>3.821628521875E-2</v>
      </c>
      <c r="K6" s="56"/>
      <c r="L6" s="56"/>
      <c r="M6" s="56"/>
      <c r="N6" s="28"/>
      <c r="O6" s="56"/>
      <c r="P6" s="130">
        <f t="shared" si="1"/>
        <v>144.59299999999999</v>
      </c>
      <c r="Q6" s="130">
        <f t="shared" si="1"/>
        <v>55.39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189445.12</v>
      </c>
      <c r="X6" s="90">
        <f t="shared" si="2"/>
        <v>32.835196406249999</v>
      </c>
      <c r="Y6" s="90">
        <f t="shared" si="2"/>
        <v>36.345007000000003</v>
      </c>
      <c r="Z6" s="90">
        <f t="shared" si="2"/>
        <v>0.9699151884374998</v>
      </c>
      <c r="AA6" s="90">
        <f t="shared" si="2"/>
        <v>0.98245584468750013</v>
      </c>
      <c r="AB6" s="90">
        <f t="shared" si="2"/>
        <v>3.3204981437500003E-2</v>
      </c>
      <c r="AC6" s="56"/>
      <c r="AD6" s="56"/>
      <c r="AE6" s="56"/>
      <c r="AF6" s="28"/>
      <c r="AG6" s="238"/>
      <c r="AH6" s="130">
        <f t="shared" si="3"/>
        <v>119.5</v>
      </c>
      <c r="AI6" s="130">
        <f t="shared" si="3"/>
        <v>49.655999999999999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268243.53600000002</v>
      </c>
      <c r="F7" s="90">
        <f t="shared" si="0"/>
        <v>36.447411687500001</v>
      </c>
      <c r="G7" s="90">
        <f t="shared" si="0"/>
        <v>40.292257375000013</v>
      </c>
      <c r="H7" s="90">
        <f t="shared" si="0"/>
        <v>0.98823150374999991</v>
      </c>
      <c r="I7" s="90">
        <f t="shared" si="0"/>
        <v>0.99251801968750009</v>
      </c>
      <c r="J7" s="90">
        <f t="shared" si="0"/>
        <v>1.8455877671874999E-2</v>
      </c>
      <c r="K7" s="56"/>
      <c r="L7" s="56"/>
      <c r="M7" s="56"/>
      <c r="N7" s="28"/>
      <c r="O7" s="56"/>
      <c r="P7" s="130">
        <f t="shared" si="1"/>
        <v>145.38999999999999</v>
      </c>
      <c r="Q7" s="130">
        <f t="shared" si="1"/>
        <v>56.25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267781.29599999997</v>
      </c>
      <c r="X7" s="90">
        <f t="shared" si="2"/>
        <v>38.128147812500004</v>
      </c>
      <c r="Y7" s="90">
        <f t="shared" si="2"/>
        <v>41.446918343750006</v>
      </c>
      <c r="Z7" s="90">
        <f t="shared" si="2"/>
        <v>0.98859257031250014</v>
      </c>
      <c r="AA7" s="90">
        <f t="shared" si="2"/>
        <v>0.99292841031250001</v>
      </c>
      <c r="AB7" s="90">
        <f t="shared" si="2"/>
        <v>1.306700646875E-2</v>
      </c>
      <c r="AC7" s="56"/>
      <c r="AD7" s="56"/>
      <c r="AE7" s="56"/>
      <c r="AF7" s="28"/>
      <c r="AG7" s="238"/>
      <c r="AH7" s="130">
        <f t="shared" si="3"/>
        <v>120.593</v>
      </c>
      <c r="AI7" s="130">
        <f t="shared" si="3"/>
        <v>49.859000000000002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372530.76799999992</v>
      </c>
      <c r="F8" s="90">
        <f t="shared" si="0"/>
        <v>39.2270126875</v>
      </c>
      <c r="G8" s="90">
        <f t="shared" si="0"/>
        <v>43.124703437500003</v>
      </c>
      <c r="H8" s="90">
        <f t="shared" si="0"/>
        <v>0.99383825499999989</v>
      </c>
      <c r="I8" s="90">
        <f t="shared" si="0"/>
        <v>0.99602294281250014</v>
      </c>
      <c r="J8" s="90">
        <f t="shared" si="0"/>
        <v>1.0444702146874998E-2</v>
      </c>
      <c r="K8" s="56"/>
      <c r="L8" s="56"/>
      <c r="M8" s="56"/>
      <c r="N8" s="28"/>
      <c r="O8" s="56"/>
      <c r="P8" s="130">
        <f t="shared" si="1"/>
        <v>146.68700000000001</v>
      </c>
      <c r="Q8" s="130">
        <f t="shared" si="1"/>
        <v>57.828000000000003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371911.08</v>
      </c>
      <c r="X8" s="90">
        <f t="shared" si="2"/>
        <v>42.105701593750005</v>
      </c>
      <c r="Y8" s="90">
        <f t="shared" si="2"/>
        <v>45.181799812499996</v>
      </c>
      <c r="Z8" s="90">
        <f t="shared" si="2"/>
        <v>0.99423172625000011</v>
      </c>
      <c r="AA8" s="90">
        <f t="shared" si="2"/>
        <v>0.9965672553124999</v>
      </c>
      <c r="AB8" s="90">
        <f t="shared" si="2"/>
        <v>5.8289221093749998E-3</v>
      </c>
      <c r="AC8" s="56"/>
      <c r="AD8" s="56"/>
      <c r="AE8" s="56"/>
      <c r="AF8" s="28"/>
      <c r="AG8" s="238"/>
      <c r="AH8" s="130">
        <f t="shared" si="3"/>
        <v>121.265</v>
      </c>
      <c r="AI8" s="130">
        <f t="shared" si="3"/>
        <v>50.515000000000001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145.23855887316341</v>
      </c>
      <c r="Q10" s="154">
        <f>GEOMEAN(Q5:Q8)</f>
        <v>56.229595177231985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120.16483663066252</v>
      </c>
      <c r="AI10" s="154">
        <f>GEOMEAN(AI5:AI8)</f>
        <v>49.65501129966411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[ 18-bit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28300.376</v>
      </c>
      <c r="F16" s="166">
        <v>22989.96</v>
      </c>
      <c r="G16" s="166">
        <v>10431.175999999999</v>
      </c>
      <c r="H16" s="166">
        <v>2943.808</v>
      </c>
      <c r="I16" s="166">
        <v>608.37599999999998</v>
      </c>
      <c r="J16" s="166">
        <v>35670.152000000002</v>
      </c>
      <c r="K16" s="60">
        <v>23956.799999999999</v>
      </c>
      <c r="L16" s="60">
        <v>7573.6480000000001</v>
      </c>
      <c r="M16" s="60">
        <v>17.856000000000002</v>
      </c>
      <c r="N16" s="55"/>
      <c r="O16" s="252"/>
      <c r="P16" s="129">
        <v>144.29599999999999</v>
      </c>
      <c r="Q16" s="129">
        <v>55.484000000000002</v>
      </c>
      <c r="R16" s="142"/>
      <c r="S16" s="214"/>
      <c r="T16" s="301"/>
      <c r="U16" s="25" t="s">
        <v>31</v>
      </c>
      <c r="V16" s="26"/>
      <c r="W16" s="128">
        <v>28300.376</v>
      </c>
      <c r="X16" s="166">
        <v>22744.552</v>
      </c>
      <c r="Y16" s="166">
        <v>10429.48</v>
      </c>
      <c r="Z16" s="166">
        <v>2943.3119999999999</v>
      </c>
      <c r="AA16" s="166">
        <v>607.42399999999998</v>
      </c>
      <c r="AB16" s="166">
        <v>35669.824000000001</v>
      </c>
      <c r="AC16" s="60">
        <v>23956.44</v>
      </c>
      <c r="AD16" s="60">
        <v>7573.8159999999998</v>
      </c>
      <c r="AE16" s="60">
        <v>17.856000000000002</v>
      </c>
      <c r="AF16" s="55"/>
      <c r="AG16" s="252"/>
      <c r="AH16" s="129">
        <v>119.312</v>
      </c>
      <c r="AI16" s="129">
        <v>48.609000000000002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28300.376</v>
      </c>
      <c r="F17" s="167">
        <v>30222.616000000002</v>
      </c>
      <c r="G17" s="167">
        <v>26305.671999999999</v>
      </c>
      <c r="H17" s="167">
        <v>12769.031999999999</v>
      </c>
      <c r="I17" s="167">
        <v>4248.2479999999996</v>
      </c>
      <c r="J17" s="167">
        <v>46121.264000000003</v>
      </c>
      <c r="K17" s="62">
        <v>31804.936000000002</v>
      </c>
      <c r="L17" s="62">
        <v>10004.896000000001</v>
      </c>
      <c r="M17" s="62">
        <v>18.032</v>
      </c>
      <c r="N17" s="56"/>
      <c r="O17" s="238"/>
      <c r="P17" s="144">
        <v>144.59299999999999</v>
      </c>
      <c r="Q17" s="144">
        <v>55.39</v>
      </c>
      <c r="R17" s="145"/>
      <c r="S17" s="214"/>
      <c r="T17" s="285"/>
      <c r="U17" s="27" t="s">
        <v>32</v>
      </c>
      <c r="V17" s="28"/>
      <c r="W17" s="143">
        <v>28300.376</v>
      </c>
      <c r="X17" s="167">
        <v>29902.975999999999</v>
      </c>
      <c r="Y17" s="167">
        <v>26298.583999999999</v>
      </c>
      <c r="Z17" s="167">
        <v>12769.352000000001</v>
      </c>
      <c r="AA17" s="167">
        <v>4244.08</v>
      </c>
      <c r="AB17" s="167">
        <v>46120.351999999999</v>
      </c>
      <c r="AC17" s="62">
        <v>31804.367999999999</v>
      </c>
      <c r="AD17" s="62">
        <v>10005.031999999999</v>
      </c>
      <c r="AE17" s="62">
        <v>18.032</v>
      </c>
      <c r="AF17" s="56"/>
      <c r="AG17" s="238"/>
      <c r="AH17" s="144">
        <v>119.5</v>
      </c>
      <c r="AI17" s="144">
        <v>49.655999999999999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28300.376</v>
      </c>
      <c r="F18" s="167">
        <v>37663.663999999997</v>
      </c>
      <c r="G18" s="167">
        <v>45114.495999999999</v>
      </c>
      <c r="H18" s="167">
        <v>29938.736000000001</v>
      </c>
      <c r="I18" s="167">
        <v>17795.135999999999</v>
      </c>
      <c r="J18" s="167">
        <v>56933.296000000002</v>
      </c>
      <c r="K18" s="62">
        <v>39972.76</v>
      </c>
      <c r="L18" s="62">
        <v>12525.072</v>
      </c>
      <c r="M18" s="62">
        <v>18.047999999999998</v>
      </c>
      <c r="N18" s="56"/>
      <c r="O18" s="238"/>
      <c r="P18" s="144">
        <v>145.38999999999999</v>
      </c>
      <c r="Q18" s="144">
        <v>56.25</v>
      </c>
      <c r="R18" s="145"/>
      <c r="S18" s="214"/>
      <c r="T18" s="285"/>
      <c r="U18" s="27" t="s">
        <v>33</v>
      </c>
      <c r="V18" s="28"/>
      <c r="W18" s="143">
        <v>28300.376</v>
      </c>
      <c r="X18" s="167">
        <v>37230.752</v>
      </c>
      <c r="Y18" s="167">
        <v>45106.288</v>
      </c>
      <c r="Z18" s="167">
        <v>29929.096000000001</v>
      </c>
      <c r="AA18" s="167">
        <v>17784.144</v>
      </c>
      <c r="AB18" s="167">
        <v>56932.911999999997</v>
      </c>
      <c r="AC18" s="62">
        <v>39972.552000000003</v>
      </c>
      <c r="AD18" s="62">
        <v>12525.175999999999</v>
      </c>
      <c r="AE18" s="62">
        <v>18.047999999999998</v>
      </c>
      <c r="AF18" s="56"/>
      <c r="AG18" s="238"/>
      <c r="AH18" s="144">
        <v>120.593</v>
      </c>
      <c r="AI18" s="144">
        <v>49.859000000000002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28300.376</v>
      </c>
      <c r="F19" s="167">
        <v>44854.415999999997</v>
      </c>
      <c r="G19" s="167">
        <v>64952.76</v>
      </c>
      <c r="H19" s="167">
        <v>55680.144</v>
      </c>
      <c r="I19" s="167">
        <v>46884.631999999998</v>
      </c>
      <c r="J19" s="167">
        <v>68179.535999999993</v>
      </c>
      <c r="K19" s="62">
        <v>48491.648000000001</v>
      </c>
      <c r="L19" s="62">
        <v>15187.255999999999</v>
      </c>
      <c r="M19" s="62">
        <v>18.064</v>
      </c>
      <c r="N19" s="56"/>
      <c r="O19" s="238"/>
      <c r="P19" s="144">
        <v>146.68700000000001</v>
      </c>
      <c r="Q19" s="144">
        <v>57.828000000000003</v>
      </c>
      <c r="R19" s="145"/>
      <c r="S19" s="214"/>
      <c r="T19" s="285"/>
      <c r="U19" s="27" t="s">
        <v>35</v>
      </c>
      <c r="V19" s="28"/>
      <c r="W19" s="143">
        <v>28300.376</v>
      </c>
      <c r="X19" s="167">
        <v>44292.447999999997</v>
      </c>
      <c r="Y19" s="167">
        <v>64950.288</v>
      </c>
      <c r="Z19" s="167">
        <v>55651.32</v>
      </c>
      <c r="AA19" s="167">
        <v>46857.216</v>
      </c>
      <c r="AB19" s="167">
        <v>68180.368000000002</v>
      </c>
      <c r="AC19" s="62">
        <v>48492.08</v>
      </c>
      <c r="AD19" s="62">
        <v>15186.984</v>
      </c>
      <c r="AE19" s="62">
        <v>18.064</v>
      </c>
      <c r="AF19" s="56"/>
      <c r="AG19" s="238"/>
      <c r="AH19" s="144">
        <v>121.265</v>
      </c>
      <c r="AI19" s="144">
        <v>50.515000000000001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132474.296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132225.22399999999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189777.03999999998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189445.12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268243.53600000002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267781.29599999997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372530.76799999992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371911.08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[ 18-bit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26.474685999999998</v>
      </c>
      <c r="G33" s="96">
        <v>30.62199</v>
      </c>
      <c r="H33" s="96">
        <v>0.91777562999999995</v>
      </c>
      <c r="I33" s="60">
        <v>0.95231180999999998</v>
      </c>
      <c r="J33" s="60">
        <v>7.3157369999999999E-2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26.951774</v>
      </c>
      <c r="Y33" s="96">
        <v>31.010270999999999</v>
      </c>
      <c r="Z33" s="96">
        <v>0.91823909000000004</v>
      </c>
      <c r="AA33" s="60">
        <v>0.95297363999999996</v>
      </c>
      <c r="AB33" s="60">
        <v>7.0003315999999996E-2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0.47708800000000195</v>
      </c>
      <c r="AN33" s="95">
        <f t="shared" ref="AN33:AN96" si="5">IF(OR(Y33="",G33=""),"",Y33-G33)</f>
        <v>0.38828099999999921</v>
      </c>
      <c r="AO33" s="95">
        <f t="shared" ref="AO33:AO96" si="6">IF(OR(Z33="",H33=""),"",Z33-H33)</f>
        <v>4.6346000000008214E-4</v>
      </c>
      <c r="AP33" s="95">
        <f t="shared" ref="AP33:AP96" si="7">IF(OR(AA33="",I33=""),"",AA33-I33)</f>
        <v>6.6182999999997438E-4</v>
      </c>
      <c r="AQ33" s="120">
        <f t="shared" ref="AQ33:AQ96" si="8">IF(OR(AB33="",J33=""),"",AB33-J33)</f>
        <v>-3.1540540000000034E-3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30.886320999999999</v>
      </c>
      <c r="G34" s="187">
        <v>34.679296000000001</v>
      </c>
      <c r="H34" s="187">
        <v>0.96093675000000001</v>
      </c>
      <c r="I34" s="62">
        <v>0.97620459999999998</v>
      </c>
      <c r="J34" s="62">
        <v>3.6274000000000001E-2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31.788450999999998</v>
      </c>
      <c r="Y34" s="187">
        <v>35.269427</v>
      </c>
      <c r="Z34" s="187">
        <v>0.96145614000000001</v>
      </c>
      <c r="AA34" s="62">
        <v>0.97663981</v>
      </c>
      <c r="AB34" s="62">
        <v>3.2950897E-2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0.90212999999999965</v>
      </c>
      <c r="AN34" s="121">
        <f t="shared" si="5"/>
        <v>0.59013099999999952</v>
      </c>
      <c r="AO34" s="121">
        <f t="shared" si="6"/>
        <v>5.1939000000000846E-4</v>
      </c>
      <c r="AP34" s="121">
        <f t="shared" si="7"/>
        <v>4.3521000000001919E-4</v>
      </c>
      <c r="AQ34" s="87">
        <f t="shared" si="8"/>
        <v>-3.3231030000000009E-3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34.951042999999999</v>
      </c>
      <c r="G35" s="187">
        <v>38.997549999999997</v>
      </c>
      <c r="H35" s="187">
        <v>0.98466094999999998</v>
      </c>
      <c r="I35" s="62">
        <v>0.98993008000000005</v>
      </c>
      <c r="J35" s="62">
        <v>1.7847848999999999E-2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37.036965000000002</v>
      </c>
      <c r="Y35" s="187">
        <v>40.412680000000002</v>
      </c>
      <c r="Z35" s="187">
        <v>0.98517191000000004</v>
      </c>
      <c r="AA35" s="62">
        <v>0.99038594000000002</v>
      </c>
      <c r="AB35" s="62">
        <v>1.3620676999999999E-2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2.0859220000000036</v>
      </c>
      <c r="AN35" s="121">
        <f t="shared" si="5"/>
        <v>1.4151300000000049</v>
      </c>
      <c r="AO35" s="121">
        <f t="shared" si="6"/>
        <v>5.1096000000006025E-4</v>
      </c>
      <c r="AP35" s="121">
        <f t="shared" si="7"/>
        <v>4.5585999999997462E-4</v>
      </c>
      <c r="AQ35" s="87">
        <f t="shared" si="8"/>
        <v>-4.2271719999999995E-3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37.432558</v>
      </c>
      <c r="G36" s="187">
        <v>41.653190000000002</v>
      </c>
      <c r="H36" s="187">
        <v>0.99258398000000003</v>
      </c>
      <c r="I36" s="62">
        <v>0.99483820000000001</v>
      </c>
      <c r="J36" s="62">
        <v>1.0144256000000001E-2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41.268951999999999</v>
      </c>
      <c r="Y36" s="187">
        <v>44.455016999999998</v>
      </c>
      <c r="Z36" s="187">
        <v>0.99316733999999995</v>
      </c>
      <c r="AA36" s="62">
        <v>0.99562437999999998</v>
      </c>
      <c r="AB36" s="62">
        <v>5.6952373000000002E-3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3.8363939999999985</v>
      </c>
      <c r="AN36" s="121">
        <f t="shared" si="5"/>
        <v>2.8018269999999958</v>
      </c>
      <c r="AO36" s="121">
        <f t="shared" si="6"/>
        <v>5.8335999999992172E-4</v>
      </c>
      <c r="AP36" s="121">
        <f t="shared" si="7"/>
        <v>7.8617999999996968E-4</v>
      </c>
      <c r="AQ36" s="87">
        <f t="shared" si="8"/>
        <v>-4.4490187000000006E-3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28.279060000000001</v>
      </c>
      <c r="G38" s="96">
        <v>32.197862000000001</v>
      </c>
      <c r="H38" s="96">
        <v>0.93869583000000001</v>
      </c>
      <c r="I38" s="60">
        <v>0.96894431999999997</v>
      </c>
      <c r="J38" s="60">
        <v>8.5394785000000001E-2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29.008706</v>
      </c>
      <c r="Y38" s="96">
        <v>33.153592000000003</v>
      </c>
      <c r="Z38" s="96">
        <v>0.93898649000000001</v>
      </c>
      <c r="AA38" s="60">
        <v>0.96916606000000005</v>
      </c>
      <c r="AB38" s="60">
        <v>6.8561189999999994E-2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0.72964599999999891</v>
      </c>
      <c r="AN38" s="95">
        <f t="shared" si="5"/>
        <v>0.95573000000000263</v>
      </c>
      <c r="AO38" s="95">
        <f t="shared" si="6"/>
        <v>2.9065999999999814E-4</v>
      </c>
      <c r="AP38" s="95">
        <f t="shared" si="7"/>
        <v>2.2174000000008132E-4</v>
      </c>
      <c r="AQ38" s="120">
        <f t="shared" si="8"/>
        <v>-1.6833595000000007E-2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31.855529000000001</v>
      </c>
      <c r="G39" s="187">
        <v>35.785961999999998</v>
      </c>
      <c r="H39" s="187">
        <v>0.97331946999999996</v>
      </c>
      <c r="I39" s="62">
        <v>0.98440625000000004</v>
      </c>
      <c r="J39" s="62">
        <v>4.5640979999999998E-2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33.555650999999997</v>
      </c>
      <c r="Y39" s="187">
        <v>37.147269000000001</v>
      </c>
      <c r="Z39" s="187">
        <v>0.97358321000000003</v>
      </c>
      <c r="AA39" s="62">
        <v>0.98468831000000001</v>
      </c>
      <c r="AB39" s="62">
        <v>3.1252637999999999E-2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1.7001219999999968</v>
      </c>
      <c r="AN39" s="121">
        <f t="shared" si="5"/>
        <v>1.3613070000000036</v>
      </c>
      <c r="AO39" s="121">
        <f t="shared" si="6"/>
        <v>2.6374000000006781E-4</v>
      </c>
      <c r="AP39" s="121">
        <f t="shared" si="7"/>
        <v>2.8205999999997289E-4</v>
      </c>
      <c r="AQ39" s="87">
        <f t="shared" si="8"/>
        <v>-1.4388341999999998E-2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35.605390999999997</v>
      </c>
      <c r="G40" s="187">
        <v>39.922078999999997</v>
      </c>
      <c r="H40" s="187">
        <v>0.98948174</v>
      </c>
      <c r="I40" s="62">
        <v>0.99344399000000005</v>
      </c>
      <c r="J40" s="62">
        <v>2.4711150000000001E-2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39.023521000000002</v>
      </c>
      <c r="Y40" s="187">
        <v>42.244622999999997</v>
      </c>
      <c r="Z40" s="187">
        <v>0.98987438999999999</v>
      </c>
      <c r="AA40" s="62">
        <v>0.99403459000000005</v>
      </c>
      <c r="AB40" s="62">
        <v>1.1928114E-2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3.418130000000005</v>
      </c>
      <c r="AN40" s="121">
        <f t="shared" si="5"/>
        <v>2.3225440000000006</v>
      </c>
      <c r="AO40" s="121">
        <f t="shared" si="6"/>
        <v>3.9264999999999439E-4</v>
      </c>
      <c r="AP40" s="121">
        <f t="shared" si="7"/>
        <v>5.9059999999999668E-4</v>
      </c>
      <c r="AQ40" s="87">
        <f t="shared" si="8"/>
        <v>-1.2783036000000001E-2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37.637148000000003</v>
      </c>
      <c r="G41" s="187">
        <v>42.093853000000003</v>
      </c>
      <c r="H41" s="187">
        <v>0.99394563000000002</v>
      </c>
      <c r="I41" s="62">
        <v>0.99616110000000002</v>
      </c>
      <c r="J41" s="62">
        <v>1.5967187000000001E-2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42.714708999999999</v>
      </c>
      <c r="Y41" s="187">
        <v>45.7423</v>
      </c>
      <c r="Z41" s="187">
        <v>0.99442164</v>
      </c>
      <c r="AA41" s="62">
        <v>0.99691629999999998</v>
      </c>
      <c r="AB41" s="62">
        <v>5.9963623000000004E-3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5.0775609999999958</v>
      </c>
      <c r="AN41" s="121">
        <f t="shared" si="5"/>
        <v>3.6484469999999973</v>
      </c>
      <c r="AO41" s="121">
        <f t="shared" si="6"/>
        <v>4.7600999999997118E-4</v>
      </c>
      <c r="AP41" s="121">
        <f t="shared" si="7"/>
        <v>7.5519999999995591E-4</v>
      </c>
      <c r="AQ41" s="87">
        <f t="shared" si="8"/>
        <v>-9.9708247000000003E-3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27.324999999999999</v>
      </c>
      <c r="G43" s="96">
        <v>31.147466999999999</v>
      </c>
      <c r="H43" s="96">
        <v>0.93163490999999998</v>
      </c>
      <c r="I43" s="60">
        <v>0.96103192000000004</v>
      </c>
      <c r="J43" s="60">
        <v>8.1905560000000002E-2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27.655075</v>
      </c>
      <c r="Y43" s="96">
        <v>31.486958999999999</v>
      </c>
      <c r="Z43" s="96">
        <v>0.93219923000000005</v>
      </c>
      <c r="AA43" s="60">
        <v>0.96196652999999999</v>
      </c>
      <c r="AB43" s="60">
        <v>7.5732309999999997E-2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0.33007500000000078</v>
      </c>
      <c r="AN43" s="95">
        <f t="shared" si="5"/>
        <v>0.3394919999999999</v>
      </c>
      <c r="AO43" s="95">
        <f t="shared" si="6"/>
        <v>5.6432000000006255E-4</v>
      </c>
      <c r="AP43" s="95">
        <f t="shared" si="7"/>
        <v>9.3460999999994687E-4</v>
      </c>
      <c r="AQ43" s="120">
        <f t="shared" si="8"/>
        <v>-6.1732500000000051E-3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31.962447000000001</v>
      </c>
      <c r="G44" s="187">
        <v>35.645902999999997</v>
      </c>
      <c r="H44" s="187">
        <v>0.97095136999999998</v>
      </c>
      <c r="I44" s="62">
        <v>0.98225342000000004</v>
      </c>
      <c r="J44" s="62">
        <v>4.0730637E-2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32.944412</v>
      </c>
      <c r="Y44" s="187">
        <v>36.264403000000001</v>
      </c>
      <c r="Z44" s="187">
        <v>0.97148902999999998</v>
      </c>
      <c r="AA44" s="62">
        <v>0.98297111999999998</v>
      </c>
      <c r="AB44" s="62">
        <v>3.400545E-2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0.98196499999999887</v>
      </c>
      <c r="AN44" s="121">
        <f t="shared" si="5"/>
        <v>0.61850000000000449</v>
      </c>
      <c r="AO44" s="121">
        <f t="shared" si="6"/>
        <v>5.3765999999999536E-4</v>
      </c>
      <c r="AP44" s="121">
        <f t="shared" si="7"/>
        <v>7.1769999999993228E-4</v>
      </c>
      <c r="AQ44" s="87">
        <f t="shared" si="8"/>
        <v>-6.7251870000000005E-3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35.896355999999997</v>
      </c>
      <c r="G45" s="187">
        <v>39.976320000000001</v>
      </c>
      <c r="H45" s="187">
        <v>0.98859485999999996</v>
      </c>
      <c r="I45" s="62">
        <v>0.99228437000000003</v>
      </c>
      <c r="J45" s="62">
        <v>2.0409824E-2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38.122261999999999</v>
      </c>
      <c r="Y45" s="187">
        <v>41.426834999999997</v>
      </c>
      <c r="Z45" s="187">
        <v>0.98897400000000002</v>
      </c>
      <c r="AA45" s="62">
        <v>0.99297964999999999</v>
      </c>
      <c r="AB45" s="62">
        <v>1.3516775999999999E-2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2.2259060000000019</v>
      </c>
      <c r="AN45" s="121">
        <f t="shared" si="5"/>
        <v>1.4505149999999958</v>
      </c>
      <c r="AO45" s="121">
        <f t="shared" si="6"/>
        <v>3.7914000000005554E-4</v>
      </c>
      <c r="AP45" s="121">
        <f t="shared" si="7"/>
        <v>6.9527999999996482E-4</v>
      </c>
      <c r="AQ45" s="87">
        <f t="shared" si="8"/>
        <v>-6.8930480000000006E-3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38.159965</v>
      </c>
      <c r="G46" s="187">
        <v>42.399807000000003</v>
      </c>
      <c r="H46" s="187">
        <v>0.99407520000000005</v>
      </c>
      <c r="I46" s="62">
        <v>0.99593271999999999</v>
      </c>
      <c r="J46" s="62">
        <v>1.1601152999999999E-2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42.230947999999998</v>
      </c>
      <c r="Y46" s="187">
        <v>45.289242999999999</v>
      </c>
      <c r="Z46" s="187">
        <v>0.99451750999999999</v>
      </c>
      <c r="AA46" s="62">
        <v>0.99670453000000003</v>
      </c>
      <c r="AB46" s="62">
        <v>5.4067513000000001E-3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4.0709829999999982</v>
      </c>
      <c r="AN46" s="121">
        <f t="shared" si="5"/>
        <v>2.8894359999999963</v>
      </c>
      <c r="AO46" s="121">
        <f t="shared" si="6"/>
        <v>4.423099999999458E-4</v>
      </c>
      <c r="AP46" s="121">
        <f t="shared" si="7"/>
        <v>7.7181000000003941E-4</v>
      </c>
      <c r="AQ46" s="87">
        <f t="shared" si="8"/>
        <v>-6.1944016999999994E-3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26.922664000000001</v>
      </c>
      <c r="G48" s="96">
        <v>31.806121999999998</v>
      </c>
      <c r="H48" s="96">
        <v>0.93269891000000005</v>
      </c>
      <c r="I48" s="60">
        <v>0.95910960000000001</v>
      </c>
      <c r="J48" s="60">
        <v>8.0394364999999995E-2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26.915295</v>
      </c>
      <c r="Y48" s="96">
        <v>31.937138000000001</v>
      </c>
      <c r="Z48" s="96">
        <v>0.93263457999999999</v>
      </c>
      <c r="AA48" s="60">
        <v>0.96019368999999999</v>
      </c>
      <c r="AB48" s="60">
        <v>7.8191899999999995E-2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-7.3690000000006251E-3</v>
      </c>
      <c r="AN48" s="95">
        <f t="shared" si="5"/>
        <v>0.13101600000000246</v>
      </c>
      <c r="AO48" s="95">
        <f t="shared" si="6"/>
        <v>-6.4330000000056842E-5</v>
      </c>
      <c r="AP48" s="95">
        <f t="shared" si="7"/>
        <v>1.084089999999982E-3</v>
      </c>
      <c r="AQ48" s="120">
        <f t="shared" si="8"/>
        <v>-2.2024650000000007E-3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31.668258999999999</v>
      </c>
      <c r="G49" s="187">
        <v>35.648497999999996</v>
      </c>
      <c r="H49" s="187">
        <v>0.97090657000000002</v>
      </c>
      <c r="I49" s="62">
        <v>0.98139116999999998</v>
      </c>
      <c r="J49" s="62">
        <v>3.7864050000000003E-2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31.655653999999998</v>
      </c>
      <c r="Y49" s="187">
        <v>35.732329999999997</v>
      </c>
      <c r="Z49" s="187">
        <v>0.97129167999999999</v>
      </c>
      <c r="AA49" s="62">
        <v>0.98183403999999996</v>
      </c>
      <c r="AB49" s="62">
        <v>3.6269679999999999E-2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-1.2605000000000643E-2</v>
      </c>
      <c r="AN49" s="121">
        <f t="shared" si="5"/>
        <v>8.3832000000001017E-2</v>
      </c>
      <c r="AO49" s="121">
        <f t="shared" si="6"/>
        <v>3.8510999999996631E-4</v>
      </c>
      <c r="AP49" s="121">
        <f t="shared" si="7"/>
        <v>4.4286999999998411E-4</v>
      </c>
      <c r="AQ49" s="87">
        <f t="shared" si="8"/>
        <v>-1.5943700000000047E-3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36.538280999999998</v>
      </c>
      <c r="G50" s="187">
        <v>40.083598000000002</v>
      </c>
      <c r="H50" s="187">
        <v>0.98822182999999997</v>
      </c>
      <c r="I50" s="62">
        <v>0.99242624999999995</v>
      </c>
      <c r="J50" s="62">
        <v>1.7938574999999998E-2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37.115817</v>
      </c>
      <c r="Y50" s="187">
        <v>40.491981000000003</v>
      </c>
      <c r="Z50" s="187">
        <v>0.98845477000000004</v>
      </c>
      <c r="AA50" s="62">
        <v>0.99263900000000005</v>
      </c>
      <c r="AB50" s="62">
        <v>1.5780473E-2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0.57753600000000205</v>
      </c>
      <c r="AN50" s="121">
        <f t="shared" si="5"/>
        <v>0.40838300000000061</v>
      </c>
      <c r="AO50" s="121">
        <f t="shared" si="6"/>
        <v>2.3294000000007031E-4</v>
      </c>
      <c r="AP50" s="121">
        <f t="shared" si="7"/>
        <v>2.1275000000009481E-4</v>
      </c>
      <c r="AQ50" s="87">
        <f t="shared" si="8"/>
        <v>-2.1581019999999985E-3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39.859101000000003</v>
      </c>
      <c r="G51" s="187">
        <v>43.441761</v>
      </c>
      <c r="H51" s="187">
        <v>0.99359556999999998</v>
      </c>
      <c r="I51" s="62">
        <v>0.99605604999999997</v>
      </c>
      <c r="J51" s="62">
        <v>9.3044149999999999E-3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41.280678000000002</v>
      </c>
      <c r="Y51" s="187">
        <v>44.415385999999998</v>
      </c>
      <c r="Z51" s="187">
        <v>0.99389596000000002</v>
      </c>
      <c r="AA51" s="62">
        <v>0.99649290999999995</v>
      </c>
      <c r="AB51" s="62">
        <v>6.8212105E-3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1.4215769999999992</v>
      </c>
      <c r="AN51" s="121">
        <f t="shared" si="5"/>
        <v>0.97362499999999841</v>
      </c>
      <c r="AO51" s="121">
        <f t="shared" si="6"/>
        <v>3.0039000000003924E-4</v>
      </c>
      <c r="AP51" s="121">
        <f t="shared" si="7"/>
        <v>4.3685999999998337E-4</v>
      </c>
      <c r="AQ51" s="87">
        <f t="shared" si="8"/>
        <v>-2.4832044999999999E-3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27.25225</v>
      </c>
      <c r="G53" s="96">
        <v>31.338916999999999</v>
      </c>
      <c r="H53" s="96">
        <v>0.93043507000000003</v>
      </c>
      <c r="I53" s="60">
        <v>0.96479963999999996</v>
      </c>
      <c r="J53" s="60">
        <v>8.9956289999999994E-2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28.064406000000002</v>
      </c>
      <c r="Y53" s="96">
        <v>32.163865999999999</v>
      </c>
      <c r="Z53" s="96">
        <v>0.93041213</v>
      </c>
      <c r="AA53" s="60">
        <v>0.96509283999999995</v>
      </c>
      <c r="AB53" s="60">
        <v>7.3035285000000005E-2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0.81215600000000165</v>
      </c>
      <c r="AN53" s="95">
        <f t="shared" si="5"/>
        <v>0.82494900000000015</v>
      </c>
      <c r="AO53" s="95">
        <f t="shared" si="6"/>
        <v>-2.2940000000026828E-5</v>
      </c>
      <c r="AP53" s="95">
        <f t="shared" si="7"/>
        <v>2.9319999999999347E-4</v>
      </c>
      <c r="AQ53" s="120">
        <f t="shared" si="8"/>
        <v>-1.6921004999999989E-2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31.801012</v>
      </c>
      <c r="G54" s="187">
        <v>35.558472999999999</v>
      </c>
      <c r="H54" s="187">
        <v>0.97060504999999997</v>
      </c>
      <c r="I54" s="62">
        <v>0.98335220000000001</v>
      </c>
      <c r="J54" s="62">
        <v>4.314921E-2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33.347186000000001</v>
      </c>
      <c r="Y54" s="187">
        <v>36.682751000000003</v>
      </c>
      <c r="Z54" s="187">
        <v>0.97089426999999995</v>
      </c>
      <c r="AA54" s="62">
        <v>0.98379324999999995</v>
      </c>
      <c r="AB54" s="62">
        <v>2.9573746000000001E-2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1.5461740000000006</v>
      </c>
      <c r="AN54" s="121">
        <f t="shared" si="5"/>
        <v>1.1242780000000039</v>
      </c>
      <c r="AO54" s="121">
        <f t="shared" si="6"/>
        <v>2.8921999999997894E-4</v>
      </c>
      <c r="AP54" s="121">
        <f t="shared" si="7"/>
        <v>4.4104999999994288E-4</v>
      </c>
      <c r="AQ54" s="87">
        <f t="shared" si="8"/>
        <v>-1.3575463999999999E-2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35.414366000000001</v>
      </c>
      <c r="G55" s="187">
        <v>39.624206000000001</v>
      </c>
      <c r="H55" s="187">
        <v>0.98825196000000004</v>
      </c>
      <c r="I55" s="62">
        <v>0.99271443000000004</v>
      </c>
      <c r="J55" s="62">
        <v>2.523531E-2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38.362476000000001</v>
      </c>
      <c r="Y55" s="187">
        <v>41.616228999999997</v>
      </c>
      <c r="Z55" s="187">
        <v>0.98866752000000002</v>
      </c>
      <c r="AA55" s="62">
        <v>0.9931953</v>
      </c>
      <c r="AB55" s="62">
        <v>1.2226472E-2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2.9481099999999998</v>
      </c>
      <c r="AN55" s="121">
        <f t="shared" si="5"/>
        <v>1.9920229999999961</v>
      </c>
      <c r="AO55" s="121">
        <f t="shared" si="6"/>
        <v>4.155599999999815E-4</v>
      </c>
      <c r="AP55" s="121">
        <f t="shared" si="7"/>
        <v>4.808699999999666E-4</v>
      </c>
      <c r="AQ55" s="87">
        <f t="shared" si="8"/>
        <v>-1.3008838E-2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37.553516999999999</v>
      </c>
      <c r="G56" s="187">
        <v>41.836832999999999</v>
      </c>
      <c r="H56" s="187">
        <v>0.99351652999999995</v>
      </c>
      <c r="I56" s="62">
        <v>0.99584494999999995</v>
      </c>
      <c r="J56" s="62">
        <v>1.43934535E-2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41.749293000000002</v>
      </c>
      <c r="Y56" s="187">
        <v>44.812384999999999</v>
      </c>
      <c r="Z56" s="187">
        <v>0.99397950999999996</v>
      </c>
      <c r="AA56" s="62">
        <v>0.99648139999999996</v>
      </c>
      <c r="AB56" s="62">
        <v>5.4817069999999997E-3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4.1957760000000022</v>
      </c>
      <c r="AN56" s="121">
        <f t="shared" si="5"/>
        <v>2.9755520000000004</v>
      </c>
      <c r="AO56" s="121">
        <f t="shared" si="6"/>
        <v>4.6298000000000172E-4</v>
      </c>
      <c r="AP56" s="121">
        <f t="shared" si="7"/>
        <v>6.3645000000001062E-4</v>
      </c>
      <c r="AQ56" s="87">
        <f t="shared" si="8"/>
        <v>-8.9117465000000014E-3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27.764949999999999</v>
      </c>
      <c r="G58" s="96">
        <v>31.477571000000001</v>
      </c>
      <c r="H58" s="96">
        <v>0.92988263000000004</v>
      </c>
      <c r="I58" s="60">
        <v>0.96244852000000003</v>
      </c>
      <c r="J58" s="60">
        <v>7.9899534999999994E-2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28.192315000000001</v>
      </c>
      <c r="Y58" s="96">
        <v>31.992709999999999</v>
      </c>
      <c r="Z58" s="96">
        <v>0.93041792999999995</v>
      </c>
      <c r="AA58" s="60">
        <v>0.96299193000000005</v>
      </c>
      <c r="AB58" s="60">
        <v>7.1655849999999993E-2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0.42736500000000177</v>
      </c>
      <c r="AN58" s="95">
        <f t="shared" si="5"/>
        <v>0.51513899999999779</v>
      </c>
      <c r="AO58" s="95">
        <f t="shared" si="6"/>
        <v>5.352999999999053E-4</v>
      </c>
      <c r="AP58" s="95">
        <f t="shared" si="7"/>
        <v>5.4341000000002193E-4</v>
      </c>
      <c r="AQ58" s="120">
        <f t="shared" si="8"/>
        <v>-8.2436850000000006E-3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31.771449</v>
      </c>
      <c r="G59" s="187">
        <v>35.585929</v>
      </c>
      <c r="H59" s="187">
        <v>0.96812151999999996</v>
      </c>
      <c r="I59" s="62">
        <v>0.98188133</v>
      </c>
      <c r="J59" s="62">
        <v>4.2743650000000001E-2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33.145631999999999</v>
      </c>
      <c r="Y59" s="187">
        <v>36.476067999999998</v>
      </c>
      <c r="Z59" s="187">
        <v>0.96867292000000005</v>
      </c>
      <c r="AA59" s="62">
        <v>0.98246487999999998</v>
      </c>
      <c r="AB59" s="62">
        <v>3.3699380000000001E-2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1.3741829999999986</v>
      </c>
      <c r="AN59" s="121">
        <f t="shared" si="5"/>
        <v>0.89013899999999779</v>
      </c>
      <c r="AO59" s="121">
        <f t="shared" si="6"/>
        <v>5.5140000000009071E-4</v>
      </c>
      <c r="AP59" s="121">
        <f t="shared" si="7"/>
        <v>5.8354999999998824E-4</v>
      </c>
      <c r="AQ59" s="87">
        <f t="shared" si="8"/>
        <v>-9.0442700000000001E-3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35.200738000000001</v>
      </c>
      <c r="G60" s="187">
        <v>39.435460999999997</v>
      </c>
      <c r="H60" s="187">
        <v>0.98738919999999997</v>
      </c>
      <c r="I60" s="62">
        <v>0.99200765999999996</v>
      </c>
      <c r="J60" s="62">
        <v>2.3623083E-2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38.119528000000003</v>
      </c>
      <c r="Y60" s="187">
        <v>41.430028999999998</v>
      </c>
      <c r="Z60" s="187">
        <v>0.98790023999999999</v>
      </c>
      <c r="AA60" s="62">
        <v>0.99267826000000003</v>
      </c>
      <c r="AB60" s="62">
        <v>1.3081384E-2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2.9187900000000013</v>
      </c>
      <c r="AN60" s="121">
        <f t="shared" si="5"/>
        <v>1.994568000000001</v>
      </c>
      <c r="AO60" s="121">
        <f t="shared" si="6"/>
        <v>5.1104000000001815E-4</v>
      </c>
      <c r="AP60" s="121">
        <f t="shared" si="7"/>
        <v>6.7060000000007669E-4</v>
      </c>
      <c r="AQ60" s="87">
        <f t="shared" si="8"/>
        <v>-1.0541699E-2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37.151327000000002</v>
      </c>
      <c r="G61" s="187">
        <v>41.490245999999999</v>
      </c>
      <c r="H61" s="187">
        <v>0.99337825999999996</v>
      </c>
      <c r="I61" s="62">
        <v>0.99564527000000003</v>
      </c>
      <c r="J61" s="62">
        <v>1.481384E-2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41.869376000000003</v>
      </c>
      <c r="Y61" s="187">
        <v>44.962572000000002</v>
      </c>
      <c r="Z61" s="187">
        <v>0.99395571999999999</v>
      </c>
      <c r="AA61" s="62">
        <v>0.99647129999999995</v>
      </c>
      <c r="AB61" s="62">
        <v>5.6294854999999998E-3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4.7180490000000006</v>
      </c>
      <c r="AN61" s="121">
        <f t="shared" si="5"/>
        <v>3.4723260000000025</v>
      </c>
      <c r="AO61" s="121">
        <f t="shared" si="6"/>
        <v>5.7746000000002962E-4</v>
      </c>
      <c r="AP61" s="121">
        <f t="shared" si="7"/>
        <v>8.260299999999221E-4</v>
      </c>
      <c r="AQ61" s="87">
        <f t="shared" si="8"/>
        <v>-9.1843545000000002E-3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27.347248</v>
      </c>
      <c r="G63" s="96">
        <v>31.569853999999999</v>
      </c>
      <c r="H63" s="96">
        <v>0.91837411999999996</v>
      </c>
      <c r="I63" s="60">
        <v>0.95960217999999997</v>
      </c>
      <c r="J63" s="60">
        <v>7.6349944000000003E-2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27.344463999999999</v>
      </c>
      <c r="Y63" s="96">
        <v>31.553462</v>
      </c>
      <c r="Z63" s="96">
        <v>0.91836421000000001</v>
      </c>
      <c r="AA63" s="60">
        <v>0.95988061999999996</v>
      </c>
      <c r="AB63" s="60">
        <v>7.6323113999999997E-2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-2.7840000000018961E-3</v>
      </c>
      <c r="AN63" s="95">
        <f t="shared" si="5"/>
        <v>-1.639199999999974E-2</v>
      </c>
      <c r="AO63" s="95">
        <f t="shared" si="6"/>
        <v>-9.9099999999463506E-6</v>
      </c>
      <c r="AP63" s="95">
        <f t="shared" si="7"/>
        <v>2.7843999999999092E-4</v>
      </c>
      <c r="AQ63" s="120">
        <f t="shared" si="8"/>
        <v>-2.6830000000005461E-5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32.548454</v>
      </c>
      <c r="G64" s="187">
        <v>36.084080999999998</v>
      </c>
      <c r="H64" s="187">
        <v>0.96706851999999999</v>
      </c>
      <c r="I64" s="62">
        <v>0.98174594999999998</v>
      </c>
      <c r="J64" s="62">
        <v>3.1812739999999999E-2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32.573582000000002</v>
      </c>
      <c r="Y64" s="187">
        <v>36.090085999999999</v>
      </c>
      <c r="Z64" s="187">
        <v>0.96739856999999996</v>
      </c>
      <c r="AA64" s="62">
        <v>0.98195842</v>
      </c>
      <c r="AB64" s="62">
        <v>3.1343990000000002E-2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2.512800000000226E-2</v>
      </c>
      <c r="AN64" s="121">
        <f t="shared" si="5"/>
        <v>6.0050000000018144E-3</v>
      </c>
      <c r="AO64" s="121">
        <f t="shared" si="6"/>
        <v>3.3004999999997064E-4</v>
      </c>
      <c r="AP64" s="121">
        <f t="shared" si="7"/>
        <v>2.1247000000002014E-4</v>
      </c>
      <c r="AQ64" s="87">
        <f t="shared" si="8"/>
        <v>-4.6874999999999695E-4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37.835597</v>
      </c>
      <c r="G65" s="187">
        <v>41.177688000000003</v>
      </c>
      <c r="H65" s="187">
        <v>0.98772225999999996</v>
      </c>
      <c r="I65" s="62">
        <v>0.99269587000000004</v>
      </c>
      <c r="J65" s="62">
        <v>1.24435E-2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38.076495000000001</v>
      </c>
      <c r="Y65" s="187">
        <v>41.352710999999999</v>
      </c>
      <c r="Z65" s="187">
        <v>0.98795763999999997</v>
      </c>
      <c r="AA65" s="62">
        <v>0.99288368000000005</v>
      </c>
      <c r="AB65" s="62">
        <v>1.1755567999999999E-2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0.24089800000000139</v>
      </c>
      <c r="AN65" s="121">
        <f t="shared" si="5"/>
        <v>0.17502299999999593</v>
      </c>
      <c r="AO65" s="121">
        <f t="shared" si="6"/>
        <v>2.3538000000000725E-4</v>
      </c>
      <c r="AP65" s="121">
        <f t="shared" si="7"/>
        <v>1.8781000000001047E-4</v>
      </c>
      <c r="AQ65" s="87">
        <f t="shared" si="8"/>
        <v>-6.8793200000000047E-4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41.138835999999998</v>
      </c>
      <c r="G66" s="187">
        <v>44.397858999999997</v>
      </c>
      <c r="H66" s="187">
        <v>0.99353904999999998</v>
      </c>
      <c r="I66" s="62">
        <v>0.99621707000000004</v>
      </c>
      <c r="J66" s="62">
        <v>5.8853550000000001E-3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41.773823</v>
      </c>
      <c r="Y66" s="187">
        <v>44.887642</v>
      </c>
      <c r="Z66" s="187">
        <v>0.99382325000000005</v>
      </c>
      <c r="AA66" s="62">
        <v>0.99646654000000001</v>
      </c>
      <c r="AB66" s="62">
        <v>5.2800240000000003E-3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0.63498700000000241</v>
      </c>
      <c r="AN66" s="121">
        <f t="shared" si="5"/>
        <v>0.48978300000000274</v>
      </c>
      <c r="AO66" s="121">
        <f t="shared" si="6"/>
        <v>2.8420000000006773E-4</v>
      </c>
      <c r="AP66" s="121">
        <f t="shared" si="7"/>
        <v>2.4946999999997388E-4</v>
      </c>
      <c r="AQ66" s="87">
        <f t="shared" si="8"/>
        <v>-6.0533099999999975E-4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27.294785999999998</v>
      </c>
      <c r="G68" s="96">
        <v>31.262851999999999</v>
      </c>
      <c r="H68" s="96">
        <v>0.92335898999999999</v>
      </c>
      <c r="I68" s="60">
        <v>0.96169296000000004</v>
      </c>
      <c r="J68" s="60">
        <v>7.9643264000000005E-2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28.023184000000001</v>
      </c>
      <c r="Y68" s="96">
        <v>31.988288000000001</v>
      </c>
      <c r="Z68" s="96">
        <v>0.92387458</v>
      </c>
      <c r="AA68" s="60">
        <v>0.96223155999999999</v>
      </c>
      <c r="AB68" s="60">
        <v>7.1055699999999999E-2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0.7283980000000021</v>
      </c>
      <c r="AN68" s="95">
        <f t="shared" si="5"/>
        <v>0.72543600000000197</v>
      </c>
      <c r="AO68" s="95">
        <f t="shared" si="6"/>
        <v>5.1559000000001021E-4</v>
      </c>
      <c r="AP68" s="95">
        <f t="shared" si="7"/>
        <v>5.3859999999994468E-4</v>
      </c>
      <c r="AQ68" s="120">
        <f t="shared" si="8"/>
        <v>-8.5875640000000059E-3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31.245000000000001</v>
      </c>
      <c r="G69" s="187">
        <v>35.127009999999999</v>
      </c>
      <c r="H69" s="187">
        <v>0.96469903000000001</v>
      </c>
      <c r="I69" s="62">
        <v>0.98032176000000004</v>
      </c>
      <c r="J69" s="62">
        <v>4.2656705000000003E-2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32.859479</v>
      </c>
      <c r="Y69" s="187">
        <v>36.215055</v>
      </c>
      <c r="Z69" s="187">
        <v>0.96528124999999998</v>
      </c>
      <c r="AA69" s="62">
        <v>0.98089017000000001</v>
      </c>
      <c r="AB69" s="62">
        <v>3.3343974999999998E-2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1.6144789999999993</v>
      </c>
      <c r="AN69" s="121">
        <f t="shared" si="5"/>
        <v>1.088045000000001</v>
      </c>
      <c r="AO69" s="121">
        <f t="shared" si="6"/>
        <v>5.8221999999996665E-4</v>
      </c>
      <c r="AP69" s="121">
        <f t="shared" si="7"/>
        <v>5.6840999999996367E-4</v>
      </c>
      <c r="AQ69" s="87">
        <f t="shared" si="8"/>
        <v>-9.3127300000000052E-3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34.820459</v>
      </c>
      <c r="G70" s="187">
        <v>39.078360000000004</v>
      </c>
      <c r="H70" s="187">
        <v>0.98618581999999999</v>
      </c>
      <c r="I70" s="62">
        <v>0.99136939000000002</v>
      </c>
      <c r="J70" s="62">
        <v>2.3868836000000001E-2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37.950263</v>
      </c>
      <c r="Y70" s="187">
        <v>41.246884999999999</v>
      </c>
      <c r="Z70" s="187">
        <v>0.98674220999999995</v>
      </c>
      <c r="AA70" s="62">
        <v>0.99206254999999999</v>
      </c>
      <c r="AB70" s="62">
        <v>1.28630325E-2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3.129804</v>
      </c>
      <c r="AN70" s="121">
        <f t="shared" si="5"/>
        <v>2.1685249999999954</v>
      </c>
      <c r="AO70" s="121">
        <f t="shared" si="6"/>
        <v>5.5638999999996219E-4</v>
      </c>
      <c r="AP70" s="121">
        <f t="shared" si="7"/>
        <v>6.9315999999997047E-4</v>
      </c>
      <c r="AQ70" s="87">
        <f t="shared" si="8"/>
        <v>-1.1005803500000001E-2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36.903402</v>
      </c>
      <c r="G71" s="187">
        <v>41.270712000000003</v>
      </c>
      <c r="H71" s="187">
        <v>0.99300827000000003</v>
      </c>
      <c r="I71" s="62">
        <v>0.99532105000000004</v>
      </c>
      <c r="J71" s="62">
        <v>1.5012799E-2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41.829231</v>
      </c>
      <c r="Y71" s="187">
        <v>44.923803999999997</v>
      </c>
      <c r="Z71" s="187">
        <v>0.99363884000000002</v>
      </c>
      <c r="AA71" s="62">
        <v>0.99618119999999999</v>
      </c>
      <c r="AB71" s="62">
        <v>5.5286045999999997E-3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4.9258290000000002</v>
      </c>
      <c r="AN71" s="121">
        <f t="shared" si="5"/>
        <v>3.6530919999999938</v>
      </c>
      <c r="AO71" s="121">
        <f t="shared" si="6"/>
        <v>6.3056999999999697E-4</v>
      </c>
      <c r="AP71" s="121">
        <f t="shared" si="7"/>
        <v>8.6014999999994846E-4</v>
      </c>
      <c r="AQ71" s="87">
        <f t="shared" si="8"/>
        <v>-9.4841943999999997E-3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27.849122000000001</v>
      </c>
      <c r="G73" s="96">
        <v>31.941018</v>
      </c>
      <c r="H73" s="96">
        <v>0.93495119000000004</v>
      </c>
      <c r="I73" s="60">
        <v>0.96387645</v>
      </c>
      <c r="J73" s="60">
        <v>8.0608374999999996E-2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28.059937999999999</v>
      </c>
      <c r="Y73" s="96">
        <v>32.343691999999997</v>
      </c>
      <c r="Z73" s="96">
        <v>0.93500337</v>
      </c>
      <c r="AA73" s="60">
        <v>0.96364221999999999</v>
      </c>
      <c r="AB73" s="60">
        <v>7.6422736000000005E-2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0.21081599999999767</v>
      </c>
      <c r="AN73" s="95">
        <f t="shared" si="5"/>
        <v>0.40267399999999753</v>
      </c>
      <c r="AO73" s="95">
        <f t="shared" si="6"/>
        <v>5.2179999999957261E-5</v>
      </c>
      <c r="AP73" s="95">
        <f t="shared" si="7"/>
        <v>-2.3423000000000194E-4</v>
      </c>
      <c r="AQ73" s="120">
        <f t="shared" si="8"/>
        <v>-4.185638999999991E-3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32.239615999999998</v>
      </c>
      <c r="G74" s="187">
        <v>35.994971</v>
      </c>
      <c r="H74" s="187">
        <v>0.97268431</v>
      </c>
      <c r="I74" s="62">
        <v>0.98353358000000002</v>
      </c>
      <c r="J74" s="62">
        <v>3.9625782999999998E-2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33.130468999999998</v>
      </c>
      <c r="Y74" s="187">
        <v>36.729343999999998</v>
      </c>
      <c r="Z74" s="187">
        <v>0.97305452999999997</v>
      </c>
      <c r="AA74" s="62">
        <v>0.98384103999999994</v>
      </c>
      <c r="AB74" s="62">
        <v>3.5033487000000002E-2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0.89085299999999989</v>
      </c>
      <c r="AN74" s="121">
        <f t="shared" si="5"/>
        <v>0.73437299999999794</v>
      </c>
      <c r="AO74" s="121">
        <f t="shared" si="6"/>
        <v>3.7021999999997668E-4</v>
      </c>
      <c r="AP74" s="121">
        <f t="shared" si="7"/>
        <v>3.0745999999992613E-4</v>
      </c>
      <c r="AQ74" s="87">
        <f t="shared" si="8"/>
        <v>-4.5922959999999957E-3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36.312911</v>
      </c>
      <c r="G75" s="187">
        <v>40.310009000000001</v>
      </c>
      <c r="H75" s="187">
        <v>0.98956301000000002</v>
      </c>
      <c r="I75" s="62">
        <v>0.99319888000000001</v>
      </c>
      <c r="J75" s="62">
        <v>1.8913574999999998E-2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38.267631000000002</v>
      </c>
      <c r="Y75" s="187">
        <v>41.667855000000003</v>
      </c>
      <c r="Z75" s="187">
        <v>0.98987161000000001</v>
      </c>
      <c r="AA75" s="62">
        <v>0.99346606000000004</v>
      </c>
      <c r="AB75" s="62">
        <v>1.4182609000000001E-2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1.9547200000000018</v>
      </c>
      <c r="AN75" s="121">
        <f t="shared" si="5"/>
        <v>1.3578460000000021</v>
      </c>
      <c r="AO75" s="121">
        <f t="shared" si="6"/>
        <v>3.0859999999999221E-4</v>
      </c>
      <c r="AP75" s="121">
        <f t="shared" si="7"/>
        <v>2.671800000000335E-4</v>
      </c>
      <c r="AQ75" s="87">
        <f t="shared" si="8"/>
        <v>-4.7309659999999979E-3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38.870500999999997</v>
      </c>
      <c r="G76" s="187">
        <v>43.123348</v>
      </c>
      <c r="H76" s="187">
        <v>0.99444431</v>
      </c>
      <c r="I76" s="62">
        <v>0.99632772000000003</v>
      </c>
      <c r="J76" s="62">
        <v>1.1516982E-2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42.529026999999999</v>
      </c>
      <c r="Y76" s="187">
        <v>45.659891999999999</v>
      </c>
      <c r="Z76" s="187">
        <v>0.99482799</v>
      </c>
      <c r="AA76" s="62">
        <v>0.99686083000000003</v>
      </c>
      <c r="AB76" s="62">
        <v>6.4444504999999997E-3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3.6585260000000019</v>
      </c>
      <c r="AN76" s="121">
        <f t="shared" si="5"/>
        <v>2.5365439999999992</v>
      </c>
      <c r="AO76" s="121">
        <f t="shared" si="6"/>
        <v>3.8367999999999736E-4</v>
      </c>
      <c r="AP76" s="121">
        <f t="shared" si="7"/>
        <v>5.331100000000033E-4</v>
      </c>
      <c r="AQ76" s="87">
        <f t="shared" si="8"/>
        <v>-5.0725315000000005E-3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26.775922000000001</v>
      </c>
      <c r="G78" s="96">
        <v>31.185213999999998</v>
      </c>
      <c r="H78" s="96">
        <v>0.92669657000000005</v>
      </c>
      <c r="I78" s="60">
        <v>0.95551739000000002</v>
      </c>
      <c r="J78" s="60">
        <v>8.2256965000000001E-2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26.781853999999999</v>
      </c>
      <c r="Y78" s="96">
        <v>31.225352999999998</v>
      </c>
      <c r="Z78" s="96">
        <v>0.92674621999999995</v>
      </c>
      <c r="AA78" s="60">
        <v>0.95597938999999998</v>
      </c>
      <c r="AB78" s="60">
        <v>8.1162349999999994E-2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5.9319999999978279E-3</v>
      </c>
      <c r="AN78" s="95">
        <f t="shared" si="5"/>
        <v>4.0138999999999925E-2</v>
      </c>
      <c r="AO78" s="95">
        <f t="shared" si="6"/>
        <v>4.9649999999901162E-5</v>
      </c>
      <c r="AP78" s="95">
        <f t="shared" si="7"/>
        <v>4.6199999999996244E-4</v>
      </c>
      <c r="AQ78" s="120">
        <f t="shared" si="8"/>
        <v>-1.0946150000000071E-3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32.306792999999999</v>
      </c>
      <c r="G79" s="187">
        <v>35.955981000000001</v>
      </c>
      <c r="H79" s="187">
        <v>0.97081070999999997</v>
      </c>
      <c r="I79" s="62">
        <v>0.98151849999999996</v>
      </c>
      <c r="J79" s="62">
        <v>3.3848892999999998E-2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32.306882000000002</v>
      </c>
      <c r="Y79" s="187">
        <v>35.977912000000003</v>
      </c>
      <c r="Z79" s="187">
        <v>0.97112620000000005</v>
      </c>
      <c r="AA79" s="62">
        <v>0.98156138999999998</v>
      </c>
      <c r="AB79" s="62">
        <v>3.29828E-2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8.9000000002670276E-5</v>
      </c>
      <c r="AN79" s="121">
        <f t="shared" si="5"/>
        <v>2.1931000000002143E-2</v>
      </c>
      <c r="AO79" s="121">
        <f t="shared" si="6"/>
        <v>3.1549000000008487E-4</v>
      </c>
      <c r="AP79" s="121">
        <f t="shared" si="7"/>
        <v>4.2890000000017636E-5</v>
      </c>
      <c r="AQ79" s="87">
        <f t="shared" si="8"/>
        <v>-8.6609299999999834E-4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37.558241000000002</v>
      </c>
      <c r="G80" s="187">
        <v>40.963679999999997</v>
      </c>
      <c r="H80" s="187">
        <v>0.98895823999999999</v>
      </c>
      <c r="I80" s="62">
        <v>0.99268919</v>
      </c>
      <c r="J80" s="62">
        <v>1.3691103E-2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38.028692999999997</v>
      </c>
      <c r="Y80" s="187">
        <v>41.366523999999998</v>
      </c>
      <c r="Z80" s="187">
        <v>0.98931827999999999</v>
      </c>
      <c r="AA80" s="62">
        <v>0.99296028999999997</v>
      </c>
      <c r="AB80" s="62">
        <v>1.2392907E-2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0.47045199999999454</v>
      </c>
      <c r="AN80" s="121">
        <f t="shared" si="5"/>
        <v>0.40284400000000176</v>
      </c>
      <c r="AO80" s="121">
        <f t="shared" si="6"/>
        <v>3.6004000000000591E-4</v>
      </c>
      <c r="AP80" s="121">
        <f t="shared" si="7"/>
        <v>2.7109999999996859E-4</v>
      </c>
      <c r="AQ80" s="87">
        <f t="shared" si="8"/>
        <v>-1.2981959999999997E-3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41.244186999999997</v>
      </c>
      <c r="G81" s="187">
        <v>44.485581000000003</v>
      </c>
      <c r="H81" s="187">
        <v>0.99443477999999996</v>
      </c>
      <c r="I81" s="62">
        <v>0.99634275999999999</v>
      </c>
      <c r="J81" s="62">
        <v>6.1366785999999998E-3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42.177810999999998</v>
      </c>
      <c r="Y81" s="187">
        <v>45.221867000000003</v>
      </c>
      <c r="Z81" s="187">
        <v>0.99474315999999996</v>
      </c>
      <c r="AA81" s="62">
        <v>0.99663195000000004</v>
      </c>
      <c r="AB81" s="62">
        <v>5.2811311999999997E-3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0.93362400000000179</v>
      </c>
      <c r="AN81" s="121">
        <f t="shared" si="5"/>
        <v>0.73628599999999977</v>
      </c>
      <c r="AO81" s="121">
        <f t="shared" si="6"/>
        <v>3.0837999999999699E-4</v>
      </c>
      <c r="AP81" s="121">
        <f t="shared" si="7"/>
        <v>2.8919000000005024E-4</v>
      </c>
      <c r="AQ81" s="87">
        <f t="shared" si="8"/>
        <v>-8.5554740000000004E-4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28.288530000000002</v>
      </c>
      <c r="G83" s="96">
        <v>32.440278999999997</v>
      </c>
      <c r="H83" s="96">
        <v>0.93319839999999998</v>
      </c>
      <c r="I83" s="60">
        <v>0.96553328000000005</v>
      </c>
      <c r="J83" s="60">
        <v>7.3889029999999994E-2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28.304445000000001</v>
      </c>
      <c r="Y83" s="96">
        <v>32.437826000000001</v>
      </c>
      <c r="Z83" s="96">
        <v>0.93352701999999999</v>
      </c>
      <c r="AA83" s="60">
        <v>0.96586207000000002</v>
      </c>
      <c r="AB83" s="60">
        <v>7.3519625000000005E-2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1.5914999999999679E-2</v>
      </c>
      <c r="AN83" s="95">
        <f t="shared" si="5"/>
        <v>-2.4529999999955976E-3</v>
      </c>
      <c r="AO83" s="95">
        <f t="shared" si="6"/>
        <v>3.2862000000000169E-4</v>
      </c>
      <c r="AP83" s="95">
        <f t="shared" si="7"/>
        <v>3.2878999999996772E-4</v>
      </c>
      <c r="AQ83" s="120">
        <f t="shared" si="8"/>
        <v>-3.6940499999998933E-4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33.266106999999998</v>
      </c>
      <c r="G84" s="187">
        <v>36.769525000000002</v>
      </c>
      <c r="H84" s="187">
        <v>0.97178030999999998</v>
      </c>
      <c r="I84" s="62">
        <v>0.98346182999999998</v>
      </c>
      <c r="J84" s="62">
        <v>3.2448973999999998E-2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33.327520999999997</v>
      </c>
      <c r="Y84" s="187">
        <v>36.802684999999997</v>
      </c>
      <c r="Z84" s="187">
        <v>0.97211674999999997</v>
      </c>
      <c r="AA84" s="62">
        <v>0.98374201999999999</v>
      </c>
      <c r="AB84" s="62">
        <v>3.2269846999999997E-2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6.1413999999999191E-2</v>
      </c>
      <c r="AN84" s="121">
        <f t="shared" si="5"/>
        <v>3.3159999999995193E-2</v>
      </c>
      <c r="AO84" s="121">
        <f t="shared" si="6"/>
        <v>3.3643999999999341E-4</v>
      </c>
      <c r="AP84" s="121">
        <f t="shared" si="7"/>
        <v>2.8019000000001348E-4</v>
      </c>
      <c r="AQ84" s="87">
        <f t="shared" si="8"/>
        <v>-1.7912700000000115E-4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38.341760000000001</v>
      </c>
      <c r="G85" s="187">
        <v>41.602203000000003</v>
      </c>
      <c r="H85" s="187">
        <v>0.98910589000000004</v>
      </c>
      <c r="I85" s="62">
        <v>0.99350826999999997</v>
      </c>
      <c r="J85" s="62">
        <v>1.3328635E-2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38.563270000000003</v>
      </c>
      <c r="Y85" s="187">
        <v>41.793486000000001</v>
      </c>
      <c r="Z85" s="187">
        <v>0.98927874999999998</v>
      </c>
      <c r="AA85" s="62">
        <v>0.99362044999999999</v>
      </c>
      <c r="AB85" s="62">
        <v>1.2520030999999999E-2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0.22151000000000209</v>
      </c>
      <c r="AN85" s="121">
        <f t="shared" si="5"/>
        <v>0.19128299999999854</v>
      </c>
      <c r="AO85" s="121">
        <f t="shared" si="6"/>
        <v>1.7285999999994139E-4</v>
      </c>
      <c r="AP85" s="121">
        <f t="shared" si="7"/>
        <v>1.1218000000001727E-4</v>
      </c>
      <c r="AQ85" s="87">
        <f t="shared" si="8"/>
        <v>-8.0860400000000096E-4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41.603386999999998</v>
      </c>
      <c r="G86" s="187">
        <v>44.775516000000003</v>
      </c>
      <c r="H86" s="187">
        <v>0.99405887000000004</v>
      </c>
      <c r="I86" s="62">
        <v>0.99670205999999995</v>
      </c>
      <c r="J86" s="62">
        <v>6.1741265999999996E-3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42.146093</v>
      </c>
      <c r="Y86" s="187">
        <v>45.184106999999997</v>
      </c>
      <c r="Z86" s="187">
        <v>0.99429434999999999</v>
      </c>
      <c r="AA86" s="62">
        <v>0.99688958000000005</v>
      </c>
      <c r="AB86" s="62">
        <v>5.7968752999999996E-3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0.54270600000000258</v>
      </c>
      <c r="AN86" s="121">
        <f t="shared" si="5"/>
        <v>0.40859099999999415</v>
      </c>
      <c r="AO86" s="121">
        <f t="shared" si="6"/>
        <v>2.3547999999995461E-4</v>
      </c>
      <c r="AP86" s="121">
        <f t="shared" si="7"/>
        <v>1.875200000001076E-4</v>
      </c>
      <c r="AQ86" s="87">
        <f t="shared" si="8"/>
        <v>-3.7725129999999999E-4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28.427371000000001</v>
      </c>
      <c r="G88" s="96">
        <v>32.359147999999998</v>
      </c>
      <c r="H88" s="96">
        <v>0.93620154</v>
      </c>
      <c r="I88" s="60">
        <v>0.96740623999999997</v>
      </c>
      <c r="J88" s="60">
        <v>8.4661769999999997E-2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28.454543999999999</v>
      </c>
      <c r="Y88" s="96">
        <v>32.779505999999998</v>
      </c>
      <c r="Z88" s="96">
        <v>0.93620356999999998</v>
      </c>
      <c r="AA88" s="60">
        <v>0.96722772999999995</v>
      </c>
      <c r="AB88" s="60">
        <v>7.9146629999999996E-2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2.7172999999997671E-2</v>
      </c>
      <c r="AN88" s="95">
        <f t="shared" si="5"/>
        <v>0.42035800000000023</v>
      </c>
      <c r="AO88" s="95">
        <f t="shared" si="6"/>
        <v>2.0299999999862095E-6</v>
      </c>
      <c r="AP88" s="95">
        <f t="shared" si="7"/>
        <v>-1.785100000000206E-4</v>
      </c>
      <c r="AQ88" s="120">
        <f t="shared" si="8"/>
        <v>-5.5151400000000017E-3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32.625188999999999</v>
      </c>
      <c r="G89" s="187">
        <v>36.297443000000001</v>
      </c>
      <c r="H89" s="187">
        <v>0.97341898999999998</v>
      </c>
      <c r="I89" s="62">
        <v>0.98432434000000002</v>
      </c>
      <c r="J89" s="62">
        <v>4.0874003999999999E-2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33.384152</v>
      </c>
      <c r="Y89" s="187">
        <v>37.064470999999998</v>
      </c>
      <c r="Z89" s="187">
        <v>0.97370860000000004</v>
      </c>
      <c r="AA89" s="62">
        <v>0.98478644000000004</v>
      </c>
      <c r="AB89" s="62">
        <v>3.6547540000000003E-2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0.75896300000000139</v>
      </c>
      <c r="AN89" s="121">
        <f t="shared" si="5"/>
        <v>0.76702799999999627</v>
      </c>
      <c r="AO89" s="121">
        <f t="shared" si="6"/>
        <v>2.8961000000005122E-4</v>
      </c>
      <c r="AP89" s="121">
        <f t="shared" si="7"/>
        <v>4.6210000000002083E-4</v>
      </c>
      <c r="AQ89" s="87">
        <f t="shared" si="8"/>
        <v>-4.3264639999999951E-3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36.787436</v>
      </c>
      <c r="G90" s="187">
        <v>40.675246000000001</v>
      </c>
      <c r="H90" s="187">
        <v>0.98980895999999996</v>
      </c>
      <c r="I90" s="62">
        <v>0.99353482999999998</v>
      </c>
      <c r="J90" s="62">
        <v>1.9172129999999999E-2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38.512461000000002</v>
      </c>
      <c r="Y90" s="187">
        <v>41.872008000000001</v>
      </c>
      <c r="Z90" s="187">
        <v>0.99005405000000002</v>
      </c>
      <c r="AA90" s="62">
        <v>0.99376153</v>
      </c>
      <c r="AB90" s="62">
        <v>1.4903916999999999E-2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1.7250250000000023</v>
      </c>
      <c r="AN90" s="121">
        <f t="shared" si="5"/>
        <v>1.1967619999999997</v>
      </c>
      <c r="AO90" s="121">
        <f t="shared" si="6"/>
        <v>2.4509000000005887E-4</v>
      </c>
      <c r="AP90" s="121">
        <f t="shared" si="7"/>
        <v>2.267000000000241E-4</v>
      </c>
      <c r="AQ90" s="87">
        <f t="shared" si="8"/>
        <v>-4.2682129999999999E-3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39.575045000000003</v>
      </c>
      <c r="G91" s="187">
        <v>43.699081999999997</v>
      </c>
      <c r="H91" s="187">
        <v>0.99435461000000003</v>
      </c>
      <c r="I91" s="62">
        <v>0.99636446999999995</v>
      </c>
      <c r="J91" s="62">
        <v>1.1083959000000001E-2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42.677058000000002</v>
      </c>
      <c r="Y91" s="187">
        <v>45.743938</v>
      </c>
      <c r="Z91" s="187">
        <v>0.99469384000000005</v>
      </c>
      <c r="AA91" s="62">
        <v>0.99695467000000004</v>
      </c>
      <c r="AB91" s="62">
        <v>7.2156049999999999E-3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3.1020129999999995</v>
      </c>
      <c r="AN91" s="121">
        <f t="shared" si="5"/>
        <v>2.0448560000000029</v>
      </c>
      <c r="AO91" s="121">
        <f t="shared" si="6"/>
        <v>3.3923000000002368E-4</v>
      </c>
      <c r="AP91" s="121">
        <f t="shared" si="7"/>
        <v>5.902000000000962E-4</v>
      </c>
      <c r="AQ91" s="87">
        <f t="shared" si="8"/>
        <v>-3.8683540000000009E-3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29.001481999999999</v>
      </c>
      <c r="G93" s="96">
        <v>32.826703999999999</v>
      </c>
      <c r="H93" s="96">
        <v>0.94019308000000001</v>
      </c>
      <c r="I93" s="60">
        <v>0.96648648000000004</v>
      </c>
      <c r="J93" s="60">
        <v>7.6625219999999994E-2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29.037285000000001</v>
      </c>
      <c r="Y93" s="96">
        <v>32.851331000000002</v>
      </c>
      <c r="Z93" s="96">
        <v>0.94064333</v>
      </c>
      <c r="AA93" s="60">
        <v>0.96708084000000005</v>
      </c>
      <c r="AB93" s="60">
        <v>7.5641589999999995E-2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3.5803000000001362E-2</v>
      </c>
      <c r="AN93" s="95">
        <f t="shared" si="5"/>
        <v>2.4627000000002397E-2</v>
      </c>
      <c r="AO93" s="95">
        <f t="shared" si="6"/>
        <v>4.5024999999998538E-4</v>
      </c>
      <c r="AP93" s="95">
        <f t="shared" si="7"/>
        <v>5.9436000000001599E-4</v>
      </c>
      <c r="AQ93" s="120">
        <f t="shared" si="8"/>
        <v>-9.8362999999999923E-4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33.793317000000002</v>
      </c>
      <c r="G94" s="187">
        <v>37.214562000000001</v>
      </c>
      <c r="H94" s="187">
        <v>0.97370586000000003</v>
      </c>
      <c r="I94" s="62">
        <v>0.98394504999999999</v>
      </c>
      <c r="J94" s="62">
        <v>3.5566647E-2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33.810763999999999</v>
      </c>
      <c r="Y94" s="187">
        <v>37.220025</v>
      </c>
      <c r="Z94" s="187">
        <v>0.97407750000000004</v>
      </c>
      <c r="AA94" s="62">
        <v>0.98422838000000001</v>
      </c>
      <c r="AB94" s="62">
        <v>3.5407186E-2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1.7446999999997104E-2</v>
      </c>
      <c r="AN94" s="121">
        <f t="shared" si="5"/>
        <v>5.4629999999988854E-3</v>
      </c>
      <c r="AO94" s="121">
        <f t="shared" si="6"/>
        <v>3.7164000000000641E-4</v>
      </c>
      <c r="AP94" s="121">
        <f t="shared" si="7"/>
        <v>2.8333000000002606E-4</v>
      </c>
      <c r="AQ94" s="87">
        <f t="shared" si="8"/>
        <v>-1.5946099999999963E-4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38.579943</v>
      </c>
      <c r="G95" s="187">
        <v>41.993856000000001</v>
      </c>
      <c r="H95" s="187">
        <v>0.98987824000000002</v>
      </c>
      <c r="I95" s="62">
        <v>0.99340497999999999</v>
      </c>
      <c r="J95" s="62">
        <v>1.4611213499999999E-2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38.853076000000001</v>
      </c>
      <c r="Y95" s="187">
        <v>42.206249999999997</v>
      </c>
      <c r="Z95" s="187">
        <v>0.99008686000000001</v>
      </c>
      <c r="AA95" s="62">
        <v>0.99356597999999996</v>
      </c>
      <c r="AB95" s="62">
        <v>1.40596535E-2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0.2731330000000014</v>
      </c>
      <c r="AN95" s="121">
        <f t="shared" si="5"/>
        <v>0.2123939999999962</v>
      </c>
      <c r="AO95" s="121">
        <f t="shared" si="6"/>
        <v>2.086199999999927E-4</v>
      </c>
      <c r="AP95" s="121">
        <f t="shared" si="7"/>
        <v>1.6099999999996673E-4</v>
      </c>
      <c r="AQ95" s="87">
        <f t="shared" si="8"/>
        <v>-5.5155999999999955E-4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42.776511999999997</v>
      </c>
      <c r="G96" s="187">
        <v>45.980176</v>
      </c>
      <c r="H96" s="187">
        <v>0.99476639</v>
      </c>
      <c r="I96" s="62">
        <v>0.99686456000000001</v>
      </c>
      <c r="J96" s="62">
        <v>6.5214475999999999E-3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43.533709999999999</v>
      </c>
      <c r="Y96" s="187">
        <v>46.557827000000003</v>
      </c>
      <c r="Z96" s="187">
        <v>0.99497281000000004</v>
      </c>
      <c r="AA96" s="62">
        <v>0.99704919999999997</v>
      </c>
      <c r="AB96" s="62">
        <v>6.1236867000000004E-3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0.75719800000000248</v>
      </c>
      <c r="AN96" s="121">
        <f t="shared" si="5"/>
        <v>0.57765100000000302</v>
      </c>
      <c r="AO96" s="121">
        <f t="shared" si="6"/>
        <v>2.0642000000004046E-4</v>
      </c>
      <c r="AP96" s="121">
        <f t="shared" si="7"/>
        <v>1.8463999999995817E-4</v>
      </c>
      <c r="AQ96" s="87">
        <f t="shared" si="8"/>
        <v>-3.9776089999999948E-4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28.272511999999999</v>
      </c>
      <c r="G98" s="96">
        <v>32.159286000000002</v>
      </c>
      <c r="H98" s="96">
        <v>0.93909255999999997</v>
      </c>
      <c r="I98" s="60">
        <v>0.96690085000000003</v>
      </c>
      <c r="J98" s="60">
        <v>7.138245E-2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28.419736</v>
      </c>
      <c r="Y98" s="96">
        <v>32.337221</v>
      </c>
      <c r="Z98" s="96">
        <v>0.93917231999999995</v>
      </c>
      <c r="AA98" s="60">
        <v>0.96722202000000002</v>
      </c>
      <c r="AB98" s="60">
        <v>6.7927994000000005E-2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0.14722400000000135</v>
      </c>
      <c r="AN98" s="95">
        <f t="shared" si="15"/>
        <v>0.17793499999999796</v>
      </c>
      <c r="AO98" s="95">
        <f t="shared" si="16"/>
        <v>7.9759999999984288E-5</v>
      </c>
      <c r="AP98" s="95">
        <f t="shared" si="17"/>
        <v>3.2116999999998175E-4</v>
      </c>
      <c r="AQ98" s="120">
        <f t="shared" si="18"/>
        <v>-3.4544559999999946E-3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32.941516</v>
      </c>
      <c r="G99" s="187">
        <v>36.420447000000003</v>
      </c>
      <c r="H99" s="187">
        <v>0.97316387000000004</v>
      </c>
      <c r="I99" s="62">
        <v>0.98402358999999995</v>
      </c>
      <c r="J99" s="62">
        <v>3.5323787000000002E-2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33.415152999999997</v>
      </c>
      <c r="Y99" s="187">
        <v>36.660018999999998</v>
      </c>
      <c r="Z99" s="187">
        <v>0.97350417</v>
      </c>
      <c r="AA99" s="62">
        <v>0.98442129</v>
      </c>
      <c r="AB99" s="62">
        <v>3.2015309999999998E-2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0.47363699999999653</v>
      </c>
      <c r="AN99" s="121">
        <f t="shared" si="15"/>
        <v>0.23957199999999546</v>
      </c>
      <c r="AO99" s="121">
        <f t="shared" si="16"/>
        <v>3.4029999999996008E-4</v>
      </c>
      <c r="AP99" s="121">
        <f t="shared" si="17"/>
        <v>3.9770000000005634E-4</v>
      </c>
      <c r="AQ99" s="87">
        <f t="shared" si="18"/>
        <v>-3.3084770000000041E-3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37.304209</v>
      </c>
      <c r="G100" s="187">
        <v>40.959145999999997</v>
      </c>
      <c r="H100" s="187">
        <v>0.98943270999999999</v>
      </c>
      <c r="I100" s="62">
        <v>0.99319113999999997</v>
      </c>
      <c r="J100" s="62">
        <v>1.6549352999999999E-2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38.605637999999999</v>
      </c>
      <c r="Y100" s="187">
        <v>41.753920000000001</v>
      </c>
      <c r="Z100" s="187">
        <v>0.98964437000000005</v>
      </c>
      <c r="AA100" s="62">
        <v>0.99364014000000001</v>
      </c>
      <c r="AB100" s="62">
        <v>1.2155892E-2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1.3014289999999988</v>
      </c>
      <c r="AN100" s="121">
        <f t="shared" si="15"/>
        <v>0.79477400000000387</v>
      </c>
      <c r="AO100" s="121">
        <f t="shared" si="16"/>
        <v>2.1166000000005791E-4</v>
      </c>
      <c r="AP100" s="121">
        <f t="shared" si="17"/>
        <v>4.4900000000003271E-4</v>
      </c>
      <c r="AQ100" s="87">
        <f t="shared" si="18"/>
        <v>-4.3934609999999995E-3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39.905439999999999</v>
      </c>
      <c r="G101" s="187">
        <v>43.747644999999999</v>
      </c>
      <c r="H101" s="187">
        <v>0.99422361999999997</v>
      </c>
      <c r="I101" s="62">
        <v>0.99617707</v>
      </c>
      <c r="J101" s="62">
        <v>8.9982410000000006E-3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42.243332000000002</v>
      </c>
      <c r="Y101" s="187">
        <v>45.221871</v>
      </c>
      <c r="Z101" s="187">
        <v>0.99444319999999997</v>
      </c>
      <c r="AA101" s="62">
        <v>0.99678739999999999</v>
      </c>
      <c r="AB101" s="62">
        <v>5.6678335999999999E-3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2.3378920000000036</v>
      </c>
      <c r="AN101" s="121">
        <f t="shared" si="15"/>
        <v>1.4742260000000016</v>
      </c>
      <c r="AO101" s="121">
        <f t="shared" si="16"/>
        <v>2.19579999999997E-4</v>
      </c>
      <c r="AP101" s="121">
        <f t="shared" si="17"/>
        <v>6.1032999999999227E-4</v>
      </c>
      <c r="AQ101" s="87">
        <f t="shared" si="18"/>
        <v>-3.3304074000000006E-3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27.219017000000001</v>
      </c>
      <c r="G103" s="96">
        <v>31.137539</v>
      </c>
      <c r="H103" s="96">
        <v>0.92906034000000004</v>
      </c>
      <c r="I103" s="60">
        <v>0.96281976000000002</v>
      </c>
      <c r="J103" s="60">
        <v>7.9683124999999994E-2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27.957982000000001</v>
      </c>
      <c r="Y103" s="96">
        <v>31.90765</v>
      </c>
      <c r="Z103" s="96">
        <v>0.92932004000000001</v>
      </c>
      <c r="AA103" s="60">
        <v>0.96318762000000002</v>
      </c>
      <c r="AB103" s="60">
        <v>6.7260130000000001E-2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0.73896500000000032</v>
      </c>
      <c r="AN103" s="95">
        <f t="shared" si="15"/>
        <v>0.77011099999999999</v>
      </c>
      <c r="AO103" s="95">
        <f t="shared" si="16"/>
        <v>2.5969999999997384E-4</v>
      </c>
      <c r="AP103" s="95">
        <f t="shared" si="17"/>
        <v>3.6785999999999763E-4</v>
      </c>
      <c r="AQ103" s="120">
        <f t="shared" si="18"/>
        <v>-1.2422994999999992E-2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31.239398999999999</v>
      </c>
      <c r="G104" s="187">
        <v>35.109684000000001</v>
      </c>
      <c r="H104" s="187">
        <v>0.96818749999999998</v>
      </c>
      <c r="I104" s="62">
        <v>0.98165833000000002</v>
      </c>
      <c r="J104" s="62">
        <v>4.4465579999999998E-2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32.937848000000002</v>
      </c>
      <c r="Y104" s="187">
        <v>36.246698000000002</v>
      </c>
      <c r="Z104" s="187">
        <v>0.96867502999999999</v>
      </c>
      <c r="AA104" s="62">
        <v>0.98219562000000005</v>
      </c>
      <c r="AB104" s="62">
        <v>3.1961444999999998E-2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1.6984490000000037</v>
      </c>
      <c r="AN104" s="121">
        <f t="shared" si="15"/>
        <v>1.1370140000000006</v>
      </c>
      <c r="AO104" s="121">
        <f t="shared" si="16"/>
        <v>4.8753000000001379E-4</v>
      </c>
      <c r="AP104" s="121">
        <f t="shared" si="17"/>
        <v>5.3729000000002358E-4</v>
      </c>
      <c r="AQ104" s="87">
        <f t="shared" si="18"/>
        <v>-1.2504135E-2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34.727707000000002</v>
      </c>
      <c r="G105" s="187">
        <v>39.022717</v>
      </c>
      <c r="H105" s="187">
        <v>0.98743079</v>
      </c>
      <c r="I105" s="62">
        <v>0.99191845999999995</v>
      </c>
      <c r="J105" s="62">
        <v>2.5589556999999999E-2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37.962445000000002</v>
      </c>
      <c r="Y105" s="187">
        <v>41.223461</v>
      </c>
      <c r="Z105" s="187">
        <v>0.98795595999999997</v>
      </c>
      <c r="AA105" s="62">
        <v>0.99258869999999999</v>
      </c>
      <c r="AB105" s="62">
        <v>1.264786E-2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3.2347380000000001</v>
      </c>
      <c r="AN105" s="121">
        <f t="shared" si="15"/>
        <v>2.2007440000000003</v>
      </c>
      <c r="AO105" s="121">
        <f t="shared" si="16"/>
        <v>5.2516999999996372E-4</v>
      </c>
      <c r="AP105" s="121">
        <f t="shared" si="17"/>
        <v>6.7024000000004413E-4</v>
      </c>
      <c r="AQ105" s="87">
        <f t="shared" si="18"/>
        <v>-1.2941696999999999E-2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36.769208999999996</v>
      </c>
      <c r="G106" s="187">
        <v>41.142302999999998</v>
      </c>
      <c r="H106" s="187">
        <v>0.99334920999999998</v>
      </c>
      <c r="I106" s="62">
        <v>0.99555143000000001</v>
      </c>
      <c r="J106" s="62">
        <v>1.5844845999999999E-2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41.573844000000001</v>
      </c>
      <c r="Y106" s="187">
        <v>44.673532000000002</v>
      </c>
      <c r="Z106" s="187">
        <v>0.99391057000000005</v>
      </c>
      <c r="AA106" s="62">
        <v>0.99631875000000003</v>
      </c>
      <c r="AB106" s="62">
        <v>5.465915E-3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4.8046350000000047</v>
      </c>
      <c r="AN106" s="121">
        <f t="shared" si="15"/>
        <v>3.5312290000000033</v>
      </c>
      <c r="AO106" s="121">
        <f t="shared" si="16"/>
        <v>5.6136000000006625E-4</v>
      </c>
      <c r="AP106" s="121">
        <f t="shared" si="17"/>
        <v>7.6732000000001577E-4</v>
      </c>
      <c r="AQ106" s="87">
        <f t="shared" si="18"/>
        <v>-1.0378930999999999E-2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27.634982999999998</v>
      </c>
      <c r="G108" s="96">
        <v>31.616582999999999</v>
      </c>
      <c r="H108" s="96">
        <v>0.92797328999999995</v>
      </c>
      <c r="I108" s="60">
        <v>0.96410879999999999</v>
      </c>
      <c r="J108" s="60">
        <v>7.5196949999999999E-2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28.217165999999999</v>
      </c>
      <c r="Y108" s="96">
        <v>32.365411000000002</v>
      </c>
      <c r="Z108" s="96">
        <v>0.92783700000000002</v>
      </c>
      <c r="AA108" s="60">
        <v>0.96472820000000004</v>
      </c>
      <c r="AB108" s="60">
        <v>6.6563233999999999E-2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0.58218300000000056</v>
      </c>
      <c r="AN108" s="95">
        <f t="shared" si="15"/>
        <v>0.74882800000000316</v>
      </c>
      <c r="AO108" s="95">
        <f t="shared" si="16"/>
        <v>-1.3628999999992786E-4</v>
      </c>
      <c r="AP108" s="95">
        <f t="shared" si="17"/>
        <v>6.1940000000004769E-4</v>
      </c>
      <c r="AQ108" s="120">
        <f t="shared" si="18"/>
        <v>-8.6337159999999996E-3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31.577911</v>
      </c>
      <c r="G109" s="187">
        <v>35.410705</v>
      </c>
      <c r="H109" s="187">
        <v>0.96822518000000002</v>
      </c>
      <c r="I109" s="62">
        <v>0.98188735999999999</v>
      </c>
      <c r="J109" s="62">
        <v>3.7699851999999999E-2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32.875165000000003</v>
      </c>
      <c r="Y109" s="187">
        <v>36.478986999999996</v>
      </c>
      <c r="Z109" s="187">
        <v>0.96848557999999996</v>
      </c>
      <c r="AA109" s="62">
        <v>0.98256631000000005</v>
      </c>
      <c r="AB109" s="62">
        <v>2.9440761999999999E-2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1.2972540000000023</v>
      </c>
      <c r="AN109" s="121">
        <f t="shared" si="15"/>
        <v>1.0682819999999964</v>
      </c>
      <c r="AO109" s="121">
        <f t="shared" si="16"/>
        <v>2.6039999999993846E-4</v>
      </c>
      <c r="AP109" s="121">
        <f t="shared" si="17"/>
        <v>6.78950000000067E-4</v>
      </c>
      <c r="AQ109" s="87">
        <f t="shared" si="18"/>
        <v>-8.2590900000000002E-3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35.586975000000002</v>
      </c>
      <c r="G110" s="187">
        <v>39.785708</v>
      </c>
      <c r="H110" s="187">
        <v>0.98782950000000003</v>
      </c>
      <c r="I110" s="62">
        <v>0.99231564999999999</v>
      </c>
      <c r="J110" s="62">
        <v>1.9365667999999999E-2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38.339987999999998</v>
      </c>
      <c r="Y110" s="187">
        <v>41.665584000000003</v>
      </c>
      <c r="Z110" s="187">
        <v>0.98825828000000004</v>
      </c>
      <c r="AA110" s="62">
        <v>0.99288326000000005</v>
      </c>
      <c r="AB110" s="62">
        <v>1.1451571000000001E-2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2.7530129999999957</v>
      </c>
      <c r="AN110" s="121">
        <f t="shared" si="15"/>
        <v>1.879876000000003</v>
      </c>
      <c r="AO110" s="121">
        <f t="shared" si="16"/>
        <v>4.2878000000001748E-4</v>
      </c>
      <c r="AP110" s="121">
        <f t="shared" si="17"/>
        <v>5.6761000000005168E-4</v>
      </c>
      <c r="AQ110" s="87">
        <f t="shared" si="18"/>
        <v>-7.9140969999999984E-3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37.878258000000002</v>
      </c>
      <c r="G111" s="187">
        <v>42.240096999999999</v>
      </c>
      <c r="H111" s="187">
        <v>0.99375603000000001</v>
      </c>
      <c r="I111" s="62">
        <v>0.99571100000000001</v>
      </c>
      <c r="J111" s="62">
        <v>1.2087036000000001E-2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42.426141999999999</v>
      </c>
      <c r="Y111" s="187">
        <v>45.545203000000001</v>
      </c>
      <c r="Z111" s="187">
        <v>0.99425262000000003</v>
      </c>
      <c r="AA111" s="62">
        <v>0.99644348000000005</v>
      </c>
      <c r="AB111" s="62">
        <v>5.360414E-3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4.5478839999999963</v>
      </c>
      <c r="AN111" s="121">
        <f t="shared" si="15"/>
        <v>3.3051060000000021</v>
      </c>
      <c r="AO111" s="121">
        <f t="shared" si="16"/>
        <v>4.9659000000001896E-4</v>
      </c>
      <c r="AP111" s="121">
        <f t="shared" si="17"/>
        <v>7.3248000000003533E-4</v>
      </c>
      <c r="AQ111" s="87">
        <f t="shared" si="18"/>
        <v>-6.7266220000000007E-3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26.668046</v>
      </c>
      <c r="G113" s="96">
        <v>30.762591</v>
      </c>
      <c r="H113" s="96">
        <v>0.91664725999999996</v>
      </c>
      <c r="I113" s="60">
        <v>0.95249041000000001</v>
      </c>
      <c r="J113" s="60">
        <v>7.4049555000000003E-2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27.028493999999998</v>
      </c>
      <c r="Y113" s="96">
        <v>31.054137999999998</v>
      </c>
      <c r="Z113" s="96">
        <v>0.91706248999999995</v>
      </c>
      <c r="AA113" s="60">
        <v>0.95298908999999998</v>
      </c>
      <c r="AB113" s="60">
        <v>7.1556389999999997E-2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0.3604479999999981</v>
      </c>
      <c r="AN113" s="95">
        <f t="shared" si="15"/>
        <v>0.29154699999999778</v>
      </c>
      <c r="AO113" s="95">
        <f t="shared" si="16"/>
        <v>4.1522999999998866E-4</v>
      </c>
      <c r="AP113" s="95">
        <f t="shared" si="17"/>
        <v>4.9867999999997359E-4</v>
      </c>
      <c r="AQ113" s="120">
        <f t="shared" si="18"/>
        <v>-2.4931650000000055E-3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31.130870999999999</v>
      </c>
      <c r="G114" s="187">
        <v>34.845519000000003</v>
      </c>
      <c r="H114" s="187">
        <v>0.95896742000000001</v>
      </c>
      <c r="I114" s="62">
        <v>0.97581163999999998</v>
      </c>
      <c r="J114" s="62">
        <v>3.8444903000000002E-2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31.832287000000001</v>
      </c>
      <c r="Y114" s="187">
        <v>35.293934</v>
      </c>
      <c r="Z114" s="187">
        <v>0.95959570999999999</v>
      </c>
      <c r="AA114" s="62">
        <v>0.97623099999999996</v>
      </c>
      <c r="AB114" s="62">
        <v>3.5910132999999997E-2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0.70141600000000182</v>
      </c>
      <c r="AN114" s="121">
        <f t="shared" si="15"/>
        <v>0.44841499999999712</v>
      </c>
      <c r="AO114" s="121">
        <f t="shared" si="16"/>
        <v>6.2828999999997581E-4</v>
      </c>
      <c r="AP114" s="121">
        <f t="shared" si="17"/>
        <v>4.1935999999997975E-4</v>
      </c>
      <c r="AQ114" s="87">
        <f t="shared" si="18"/>
        <v>-2.5347700000000056E-3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35.465874999999997</v>
      </c>
      <c r="G115" s="187">
        <v>39.410400000000003</v>
      </c>
      <c r="H115" s="187">
        <v>0.98413976000000003</v>
      </c>
      <c r="I115" s="62">
        <v>0.99000452000000005</v>
      </c>
      <c r="J115" s="62">
        <v>1.812132E-2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37.184429000000002</v>
      </c>
      <c r="Y115" s="187">
        <v>40.562769000000003</v>
      </c>
      <c r="Z115" s="187">
        <v>0.98465659999999999</v>
      </c>
      <c r="AA115" s="62">
        <v>0.99033945999999995</v>
      </c>
      <c r="AB115" s="62">
        <v>1.4798894E-2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1.7185540000000046</v>
      </c>
      <c r="AN115" s="121">
        <f t="shared" si="15"/>
        <v>1.1523690000000002</v>
      </c>
      <c r="AO115" s="121">
        <f t="shared" si="16"/>
        <v>5.1683999999996288E-4</v>
      </c>
      <c r="AP115" s="121">
        <f t="shared" si="17"/>
        <v>3.3493999999989477E-4</v>
      </c>
      <c r="AQ115" s="87">
        <f t="shared" si="18"/>
        <v>-3.3224259999999999E-3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38.215800000000002</v>
      </c>
      <c r="G116" s="187">
        <v>42.382660999999999</v>
      </c>
      <c r="H116" s="187">
        <v>0.99247695999999996</v>
      </c>
      <c r="I116" s="62">
        <v>0.99495960999999999</v>
      </c>
      <c r="J116" s="62">
        <v>9.6101229999999999E-3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41.618344999999998</v>
      </c>
      <c r="Y116" s="187">
        <v>44.796019999999999</v>
      </c>
      <c r="Z116" s="187">
        <v>0.99300082000000001</v>
      </c>
      <c r="AA116" s="62">
        <v>0.99564624000000002</v>
      </c>
      <c r="AB116" s="62">
        <v>6.1125420000000003E-3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3.4025449999999964</v>
      </c>
      <c r="AN116" s="121">
        <f t="shared" si="15"/>
        <v>2.4133589999999998</v>
      </c>
      <c r="AO116" s="121">
        <f t="shared" si="16"/>
        <v>5.2386000000004262E-4</v>
      </c>
      <c r="AP116" s="121">
        <f t="shared" si="17"/>
        <v>6.8663000000002139E-4</v>
      </c>
      <c r="AQ116" s="87">
        <f t="shared" si="18"/>
        <v>-3.4975809999999996E-3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27.871503000000001</v>
      </c>
      <c r="G118" s="96">
        <v>32.028606000000003</v>
      </c>
      <c r="H118" s="96">
        <v>0.93784813</v>
      </c>
      <c r="I118" s="60">
        <v>0.96502113</v>
      </c>
      <c r="J118" s="60">
        <v>8.1608324999999995E-2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28.120085</v>
      </c>
      <c r="Y118" s="96">
        <v>32.515590000000003</v>
      </c>
      <c r="Z118" s="96">
        <v>0.93791913000000005</v>
      </c>
      <c r="AA118" s="60">
        <v>0.96468461000000005</v>
      </c>
      <c r="AB118" s="60">
        <v>7.6767039999999995E-2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0.24858199999999897</v>
      </c>
      <c r="AN118" s="95">
        <f t="shared" si="15"/>
        <v>0.48698399999999964</v>
      </c>
      <c r="AO118" s="95">
        <f t="shared" si="16"/>
        <v>7.1000000000043251E-5</v>
      </c>
      <c r="AP118" s="95">
        <f t="shared" si="17"/>
        <v>-3.365199999999513E-4</v>
      </c>
      <c r="AQ118" s="120">
        <f t="shared" si="18"/>
        <v>-4.8412850000000007E-3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32.285034000000003</v>
      </c>
      <c r="G119" s="187">
        <v>36.082895000000001</v>
      </c>
      <c r="H119" s="187">
        <v>0.97333972999999996</v>
      </c>
      <c r="I119" s="62">
        <v>0.98385564000000003</v>
      </c>
      <c r="J119" s="62">
        <v>4.0423602000000003E-2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33.118540000000003</v>
      </c>
      <c r="Y119" s="187">
        <v>36.809272999999997</v>
      </c>
      <c r="Z119" s="187">
        <v>0.97367917999999998</v>
      </c>
      <c r="AA119" s="62">
        <v>0.98399305000000004</v>
      </c>
      <c r="AB119" s="62">
        <v>3.623461E-2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0.83350599999999986</v>
      </c>
      <c r="AN119" s="121">
        <f t="shared" si="15"/>
        <v>0.72637799999999686</v>
      </c>
      <c r="AO119" s="121">
        <f t="shared" si="16"/>
        <v>3.394500000000189E-4</v>
      </c>
      <c r="AP119" s="121">
        <f t="shared" si="17"/>
        <v>1.3741000000000447E-4</v>
      </c>
      <c r="AQ119" s="87">
        <f t="shared" si="18"/>
        <v>-4.1889920000000025E-3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36.741233999999999</v>
      </c>
      <c r="G120" s="187">
        <v>40.631118999999998</v>
      </c>
      <c r="H120" s="187">
        <v>0.98981470000000005</v>
      </c>
      <c r="I120" s="62">
        <v>0.99344208000000001</v>
      </c>
      <c r="J120" s="62">
        <v>1.8483622000000002E-2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38.382328000000001</v>
      </c>
      <c r="Y120" s="187">
        <v>41.783194000000002</v>
      </c>
      <c r="Z120" s="187">
        <v>0.99007425999999998</v>
      </c>
      <c r="AA120" s="62">
        <v>0.99368312000000003</v>
      </c>
      <c r="AB120" s="62">
        <v>1.4470804E-2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1.6410940000000025</v>
      </c>
      <c r="AN120" s="121">
        <f t="shared" si="15"/>
        <v>1.1520750000000035</v>
      </c>
      <c r="AO120" s="121">
        <f t="shared" si="16"/>
        <v>2.5955999999993651E-4</v>
      </c>
      <c r="AP120" s="121">
        <f t="shared" si="17"/>
        <v>2.4104000000002568E-4</v>
      </c>
      <c r="AQ120" s="87">
        <f t="shared" si="18"/>
        <v>-4.0128180000000013E-3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39.186357999999998</v>
      </c>
      <c r="G121" s="187">
        <v>43.346876999999999</v>
      </c>
      <c r="H121" s="187">
        <v>0.99446599000000002</v>
      </c>
      <c r="I121" s="62">
        <v>0.99643082999999999</v>
      </c>
      <c r="J121" s="62">
        <v>1.1271995999999999E-2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42.480029999999999</v>
      </c>
      <c r="Y121" s="187">
        <v>45.610289999999999</v>
      </c>
      <c r="Z121" s="187">
        <v>0.99481766999999999</v>
      </c>
      <c r="AA121" s="62">
        <v>0.99689265000000005</v>
      </c>
      <c r="AB121" s="62">
        <v>6.8257880000000002E-3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3.2936720000000008</v>
      </c>
      <c r="AN121" s="121">
        <f t="shared" si="15"/>
        <v>2.2634129999999999</v>
      </c>
      <c r="AO121" s="121">
        <f t="shared" si="16"/>
        <v>3.5167999999996535E-4</v>
      </c>
      <c r="AP121" s="121">
        <f t="shared" si="17"/>
        <v>4.6182000000005718E-4</v>
      </c>
      <c r="AQ121" s="87">
        <f t="shared" si="18"/>
        <v>-4.4462079999999992E-3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27.986867</v>
      </c>
      <c r="G123" s="96">
        <v>32.078310999999999</v>
      </c>
      <c r="H123" s="96">
        <v>0.93515406999999995</v>
      </c>
      <c r="I123" s="60">
        <v>0.96771300000000005</v>
      </c>
      <c r="J123" s="60">
        <v>8.3635619999999994E-2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28.285943</v>
      </c>
      <c r="Y123" s="96">
        <v>32.736452999999997</v>
      </c>
      <c r="Z123" s="96">
        <v>0.93530566000000004</v>
      </c>
      <c r="AA123" s="60">
        <v>0.96814115999999995</v>
      </c>
      <c r="AB123" s="60">
        <v>6.9943469999999994E-2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0.29907599999999945</v>
      </c>
      <c r="AN123" s="95">
        <f t="shared" si="15"/>
        <v>0.65814199999999801</v>
      </c>
      <c r="AO123" s="95">
        <f t="shared" si="16"/>
        <v>1.5159000000009026E-4</v>
      </c>
      <c r="AP123" s="95">
        <f t="shared" si="17"/>
        <v>4.2815999999989973E-4</v>
      </c>
      <c r="AQ123" s="120">
        <f t="shared" si="18"/>
        <v>-1.369215E-2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32.150286999999999</v>
      </c>
      <c r="G124" s="187">
        <v>35.926735999999998</v>
      </c>
      <c r="H124" s="187">
        <v>0.97274265000000004</v>
      </c>
      <c r="I124" s="62">
        <v>0.98495882999999995</v>
      </c>
      <c r="J124" s="62">
        <v>3.8919444999999997E-2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33.059772000000002</v>
      </c>
      <c r="Y124" s="187">
        <v>36.805902000000003</v>
      </c>
      <c r="Z124" s="187">
        <v>0.97302182999999998</v>
      </c>
      <c r="AA124" s="62">
        <v>0.98503037000000004</v>
      </c>
      <c r="AB124" s="62">
        <v>2.9272227000000001E-2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0.90948500000000365</v>
      </c>
      <c r="AN124" s="121">
        <f t="shared" si="15"/>
        <v>0.879166000000005</v>
      </c>
      <c r="AO124" s="121">
        <f t="shared" si="16"/>
        <v>2.7917999999993448E-4</v>
      </c>
      <c r="AP124" s="121">
        <f t="shared" si="17"/>
        <v>7.1540000000092085E-5</v>
      </c>
      <c r="AQ124" s="87">
        <f t="shared" si="18"/>
        <v>-9.6472179999999956E-3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36.350766</v>
      </c>
      <c r="G125" s="187">
        <v>40.304667999999999</v>
      </c>
      <c r="H125" s="187">
        <v>0.98911269000000002</v>
      </c>
      <c r="I125" s="62">
        <v>0.99337511999999994</v>
      </c>
      <c r="J125" s="62">
        <v>1.9176029000000001E-2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38.664183000000001</v>
      </c>
      <c r="Y125" s="187">
        <v>41.915916000000003</v>
      </c>
      <c r="Z125" s="187">
        <v>0.98947737999999996</v>
      </c>
      <c r="AA125" s="62">
        <v>0.99380526000000002</v>
      </c>
      <c r="AB125" s="62">
        <v>1.1109881E-2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2.3134170000000012</v>
      </c>
      <c r="AN125" s="121">
        <f t="shared" si="15"/>
        <v>1.6112480000000033</v>
      </c>
      <c r="AO125" s="121">
        <f t="shared" si="16"/>
        <v>3.6468999999994534E-4</v>
      </c>
      <c r="AP125" s="121">
        <f t="shared" si="17"/>
        <v>4.3014000000007879E-4</v>
      </c>
      <c r="AQ125" s="87">
        <f t="shared" si="18"/>
        <v>-8.0661480000000004E-3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38.550550000000001</v>
      </c>
      <c r="G126" s="187">
        <v>42.697291</v>
      </c>
      <c r="H126" s="187">
        <v>0.99385593000000005</v>
      </c>
      <c r="I126" s="62">
        <v>0.99615052000000004</v>
      </c>
      <c r="J126" s="62">
        <v>1.0913631E-2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42.225579000000003</v>
      </c>
      <c r="Y126" s="187">
        <v>45.284346999999997</v>
      </c>
      <c r="Z126" s="187">
        <v>0.99427474000000005</v>
      </c>
      <c r="AA126" s="62">
        <v>0.99671458000000002</v>
      </c>
      <c r="AB126" s="62">
        <v>5.2334510000000001E-3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3.6750290000000021</v>
      </c>
      <c r="AN126" s="121">
        <f t="shared" si="15"/>
        <v>2.5870559999999969</v>
      </c>
      <c r="AO126" s="121">
        <f t="shared" si="16"/>
        <v>4.1880999999999169E-4</v>
      </c>
      <c r="AP126" s="121">
        <f t="shared" si="17"/>
        <v>5.6405999999997736E-4</v>
      </c>
      <c r="AQ126" s="87">
        <f t="shared" si="18"/>
        <v>-5.68018E-3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28.024414</v>
      </c>
      <c r="G128" s="96">
        <v>31.908144</v>
      </c>
      <c r="H128" s="96">
        <v>0.92903068</v>
      </c>
      <c r="I128" s="60">
        <v>0.96556947999999998</v>
      </c>
      <c r="J128" s="60">
        <v>7.7828369999999994E-2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28.503647999999998</v>
      </c>
      <c r="Y128" s="96">
        <v>32.505296999999999</v>
      </c>
      <c r="Z128" s="96">
        <v>0.92903016000000005</v>
      </c>
      <c r="AA128" s="60">
        <v>0.96614412999999999</v>
      </c>
      <c r="AB128" s="60">
        <v>7.1828390000000006E-2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0.47923399999999816</v>
      </c>
      <c r="AN128" s="95">
        <f t="shared" si="15"/>
        <v>0.59715299999999871</v>
      </c>
      <c r="AO128" s="95">
        <f t="shared" si="16"/>
        <v>-5.1999999994833956E-7</v>
      </c>
      <c r="AP128" s="95">
        <f t="shared" si="17"/>
        <v>5.7465000000000988E-4</v>
      </c>
      <c r="AQ128" s="120">
        <f t="shared" si="18"/>
        <v>-5.9999799999999881E-3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32.089956999999998</v>
      </c>
      <c r="G129" s="187">
        <v>35.897723999999997</v>
      </c>
      <c r="H129" s="187">
        <v>0.96988114000000003</v>
      </c>
      <c r="I129" s="62">
        <v>0.98313413999999999</v>
      </c>
      <c r="J129" s="62">
        <v>3.7735446999999998E-2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33.290515999999997</v>
      </c>
      <c r="Y129" s="187">
        <v>36.806894999999997</v>
      </c>
      <c r="Z129" s="187">
        <v>0.97017452000000004</v>
      </c>
      <c r="AA129" s="62">
        <v>0.98366600000000004</v>
      </c>
      <c r="AB129" s="62">
        <v>3.3263556999999999E-2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1.2005589999999984</v>
      </c>
      <c r="AN129" s="121">
        <f t="shared" si="15"/>
        <v>0.90917100000000062</v>
      </c>
      <c r="AO129" s="121">
        <f t="shared" si="16"/>
        <v>2.9338000000000974E-4</v>
      </c>
      <c r="AP129" s="121">
        <f t="shared" si="17"/>
        <v>5.3186000000005063E-4</v>
      </c>
      <c r="AQ129" s="87">
        <f t="shared" si="18"/>
        <v>-4.4718899999999992E-3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35.872253999999998</v>
      </c>
      <c r="G130" s="187">
        <v>40.026378000000001</v>
      </c>
      <c r="H130" s="187">
        <v>0.98862713000000002</v>
      </c>
      <c r="I130" s="62">
        <v>0.99269275999999995</v>
      </c>
      <c r="J130" s="62">
        <v>1.8171950999999999E-2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38.476081999999998</v>
      </c>
      <c r="Y130" s="187">
        <v>41.803500999999997</v>
      </c>
      <c r="Z130" s="187">
        <v>0.98899831000000005</v>
      </c>
      <c r="AA130" s="62">
        <v>0.99321371999999997</v>
      </c>
      <c r="AB130" s="62">
        <v>1.3522895E-2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2.603828</v>
      </c>
      <c r="AN130" s="121">
        <f t="shared" si="15"/>
        <v>1.777122999999996</v>
      </c>
      <c r="AO130" s="121">
        <f t="shared" si="16"/>
        <v>3.7118000000002649E-4</v>
      </c>
      <c r="AP130" s="121">
        <f t="shared" si="17"/>
        <v>5.2096000000001474E-4</v>
      </c>
      <c r="AQ130" s="87">
        <f t="shared" si="18"/>
        <v>-4.6490559999999986E-3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38.164065000000001</v>
      </c>
      <c r="G131" s="187">
        <v>42.499479999999998</v>
      </c>
      <c r="H131" s="187">
        <v>0.99403724000000004</v>
      </c>
      <c r="I131" s="62">
        <v>0.99586410999999997</v>
      </c>
      <c r="J131" s="62">
        <v>1.1772126000000001E-2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42.546996</v>
      </c>
      <c r="Y131" s="187">
        <v>45.653461999999998</v>
      </c>
      <c r="Z131" s="187">
        <v>0.99449847000000002</v>
      </c>
      <c r="AA131" s="62">
        <v>0.99664509000000001</v>
      </c>
      <c r="AB131" s="62">
        <v>6.4216595999999999E-3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4.3829309999999992</v>
      </c>
      <c r="AN131" s="121">
        <f t="shared" si="15"/>
        <v>3.1539819999999992</v>
      </c>
      <c r="AO131" s="121">
        <f t="shared" si="16"/>
        <v>4.6122999999997916E-4</v>
      </c>
      <c r="AP131" s="121">
        <f t="shared" si="17"/>
        <v>7.809800000000422E-4</v>
      </c>
      <c r="AQ131" s="87">
        <f t="shared" si="18"/>
        <v>-5.3504664000000009E-3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27.267343</v>
      </c>
      <c r="G133" s="96">
        <v>31.392391</v>
      </c>
      <c r="H133" s="96">
        <v>0.92341801999999995</v>
      </c>
      <c r="I133" s="60">
        <v>0.96006243999999996</v>
      </c>
      <c r="J133" s="60">
        <v>7.0322309999999999E-2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27.300207</v>
      </c>
      <c r="Y133" s="96">
        <v>31.391667999999999</v>
      </c>
      <c r="Z133" s="96">
        <v>0.92333162999999996</v>
      </c>
      <c r="AA133" s="60">
        <v>0.96003031000000005</v>
      </c>
      <c r="AB133" s="60">
        <v>6.9961880000000004E-2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3.2864000000000004E-2</v>
      </c>
      <c r="AN133" s="95">
        <f t="shared" si="15"/>
        <v>-7.2300000000069531E-4</v>
      </c>
      <c r="AO133" s="95">
        <f t="shared" si="16"/>
        <v>-8.6389999999991751E-5</v>
      </c>
      <c r="AP133" s="95">
        <f t="shared" si="17"/>
        <v>-3.2129999999908065E-5</v>
      </c>
      <c r="AQ133" s="120">
        <f t="shared" si="18"/>
        <v>-3.6042999999999492E-4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32.315548999999997</v>
      </c>
      <c r="G134" s="187">
        <v>35.842168999999998</v>
      </c>
      <c r="H134" s="187">
        <v>0.96724471000000001</v>
      </c>
      <c r="I134" s="62">
        <v>0.98126405000000005</v>
      </c>
      <c r="J134" s="62">
        <v>3.1805093999999999E-2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32.430779000000001</v>
      </c>
      <c r="Y134" s="187">
        <v>35.885286999999998</v>
      </c>
      <c r="Z134" s="187">
        <v>0.96758895</v>
      </c>
      <c r="AA134" s="62">
        <v>0.98155735</v>
      </c>
      <c r="AB134" s="62">
        <v>3.1051780000000001E-2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0.11523000000000394</v>
      </c>
      <c r="AN134" s="121">
        <f t="shared" si="15"/>
        <v>4.3117999999999768E-2</v>
      </c>
      <c r="AO134" s="121">
        <f t="shared" si="16"/>
        <v>3.4423999999999566E-4</v>
      </c>
      <c r="AP134" s="121">
        <f t="shared" si="17"/>
        <v>2.9329999999994083E-4</v>
      </c>
      <c r="AQ134" s="87">
        <f t="shared" si="18"/>
        <v>-7.5331399999999799E-4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37.409021000000003</v>
      </c>
      <c r="G135" s="187">
        <v>40.846406000000002</v>
      </c>
      <c r="H135" s="187">
        <v>0.98761918999999998</v>
      </c>
      <c r="I135" s="62">
        <v>0.99223452999999995</v>
      </c>
      <c r="J135" s="62">
        <v>1.2405161E-2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37.686059999999998</v>
      </c>
      <c r="Y135" s="187">
        <v>41.000801000000003</v>
      </c>
      <c r="Z135" s="187">
        <v>0.98780508</v>
      </c>
      <c r="AA135" s="62">
        <v>0.99240470999999997</v>
      </c>
      <c r="AB135" s="62">
        <v>1.1909533999999999E-2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0.27703899999999493</v>
      </c>
      <c r="AN135" s="121">
        <f t="shared" si="15"/>
        <v>0.15439500000000095</v>
      </c>
      <c r="AO135" s="121">
        <f t="shared" si="16"/>
        <v>1.8589000000002187E-4</v>
      </c>
      <c r="AP135" s="121">
        <f t="shared" si="17"/>
        <v>1.7018000000001976E-4</v>
      </c>
      <c r="AQ135" s="87">
        <f t="shared" si="18"/>
        <v>-4.9562700000000022E-4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40.530346000000002</v>
      </c>
      <c r="G136" s="187">
        <v>43.944268000000001</v>
      </c>
      <c r="H136" s="187">
        <v>0.99379885999999995</v>
      </c>
      <c r="I136" s="62">
        <v>0.99601795000000004</v>
      </c>
      <c r="J136" s="62">
        <v>5.8914963000000001E-3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41.276465999999999</v>
      </c>
      <c r="Y136" s="187">
        <v>44.415833999999997</v>
      </c>
      <c r="Z136" s="187">
        <v>0.99400935999999995</v>
      </c>
      <c r="AA136" s="62">
        <v>0.99628764000000003</v>
      </c>
      <c r="AB136" s="62">
        <v>5.1522735000000004E-3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0.74611999999999767</v>
      </c>
      <c r="AN136" s="121">
        <f t="shared" si="15"/>
        <v>0.47156599999999571</v>
      </c>
      <c r="AO136" s="121">
        <f t="shared" si="16"/>
        <v>2.1050000000000235E-4</v>
      </c>
      <c r="AP136" s="121">
        <f t="shared" si="17"/>
        <v>2.6968999999998911E-4</v>
      </c>
      <c r="AQ136" s="87">
        <f t="shared" si="18"/>
        <v>-7.3922279999999972E-4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>
        <v>28.285053999999999</v>
      </c>
      <c r="G138" s="96">
        <v>31.968796000000001</v>
      </c>
      <c r="H138" s="96">
        <v>0.94148282999999999</v>
      </c>
      <c r="I138" s="60">
        <v>0.96870811000000001</v>
      </c>
      <c r="J138" s="60">
        <v>8.5464970000000001E-2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>
        <v>28.656631000000001</v>
      </c>
      <c r="Y138" s="96">
        <v>32.527327</v>
      </c>
      <c r="Z138" s="96">
        <v>0.94179312000000004</v>
      </c>
      <c r="AA138" s="60">
        <v>0.96918811999999999</v>
      </c>
      <c r="AB138" s="60">
        <v>7.1942510000000001E-2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>
        <f t="shared" si="14"/>
        <v>0.37157700000000204</v>
      </c>
      <c r="AN138" s="95">
        <f t="shared" si="15"/>
        <v>0.55853099999999856</v>
      </c>
      <c r="AO138" s="95">
        <f t="shared" si="16"/>
        <v>3.1029000000004636E-4</v>
      </c>
      <c r="AP138" s="95">
        <f t="shared" si="17"/>
        <v>4.8000999999997518E-4</v>
      </c>
      <c r="AQ138" s="120">
        <f t="shared" si="18"/>
        <v>-1.352246E-2</v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>
        <v>32.062249000000001</v>
      </c>
      <c r="G139" s="187">
        <v>35.817635000000003</v>
      </c>
      <c r="H139" s="187">
        <v>0.97402179</v>
      </c>
      <c r="I139" s="62">
        <v>0.98483131999999995</v>
      </c>
      <c r="J139" s="62">
        <v>4.4257405999999999E-2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>
        <v>33.469214999999998</v>
      </c>
      <c r="Y139" s="187">
        <v>36.809826999999999</v>
      </c>
      <c r="Z139" s="187">
        <v>0.97450042999999997</v>
      </c>
      <c r="AA139" s="62">
        <v>0.98538585000000001</v>
      </c>
      <c r="AB139" s="62">
        <v>3.2465063000000002E-2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1.4069659999999971</v>
      </c>
      <c r="AN139" s="121">
        <f t="shared" si="15"/>
        <v>0.99219199999999574</v>
      </c>
      <c r="AO139" s="121">
        <f t="shared" si="16"/>
        <v>4.7863999999997464E-4</v>
      </c>
      <c r="AP139" s="121">
        <f t="shared" si="17"/>
        <v>5.5453000000005304E-4</v>
      </c>
      <c r="AQ139" s="87">
        <f t="shared" si="18"/>
        <v>-1.1792342999999997E-2</v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>
        <v>35.605291000000001</v>
      </c>
      <c r="G140" s="187">
        <v>39.811281000000001</v>
      </c>
      <c r="H140" s="187">
        <v>0.98948731999999995</v>
      </c>
      <c r="I140" s="62">
        <v>0.99324330000000005</v>
      </c>
      <c r="J140" s="62">
        <v>2.60535E-2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>
        <v>38.384112999999999</v>
      </c>
      <c r="Y140" s="187">
        <v>41.651338000000003</v>
      </c>
      <c r="Z140" s="187">
        <v>0.98989640000000001</v>
      </c>
      <c r="AA140" s="62">
        <v>0.99379837000000004</v>
      </c>
      <c r="AB140" s="62">
        <v>1.3387319999999999E-2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2.7788219999999981</v>
      </c>
      <c r="AN140" s="121">
        <f t="shared" si="15"/>
        <v>1.8400570000000016</v>
      </c>
      <c r="AO140" s="121">
        <f t="shared" si="16"/>
        <v>4.0908000000006162E-4</v>
      </c>
      <c r="AP140" s="121">
        <f t="shared" si="17"/>
        <v>5.5506999999999085E-4</v>
      </c>
      <c r="AQ140" s="87">
        <f t="shared" si="18"/>
        <v>-1.2666180000000001E-2</v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>
        <v>37.726869000000001</v>
      </c>
      <c r="G141" s="187">
        <v>42.072983000000001</v>
      </c>
      <c r="H141" s="187">
        <v>0.99411541999999997</v>
      </c>
      <c r="I141" s="62">
        <v>0.99625695000000003</v>
      </c>
      <c r="J141" s="62">
        <v>1.5894650999999999E-2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>
        <v>42.274481000000002</v>
      </c>
      <c r="Y141" s="187">
        <v>45.287731999999998</v>
      </c>
      <c r="Z141" s="187">
        <v>0.99453024000000001</v>
      </c>
      <c r="AA141" s="62">
        <v>0.99691686999999995</v>
      </c>
      <c r="AB141" s="62">
        <v>5.7471650000000003E-3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4.5476120000000009</v>
      </c>
      <c r="AN141" s="121">
        <f t="shared" si="15"/>
        <v>3.2147489999999976</v>
      </c>
      <c r="AO141" s="121">
        <f t="shared" si="16"/>
        <v>4.1482000000003794E-4</v>
      </c>
      <c r="AP141" s="121">
        <f t="shared" si="17"/>
        <v>6.5991999999992501E-4</v>
      </c>
      <c r="AQ141" s="87">
        <f t="shared" si="18"/>
        <v>-1.0147485999999999E-2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>
        <v>28.304888999999999</v>
      </c>
      <c r="G143" s="96">
        <v>32.056983000000002</v>
      </c>
      <c r="H143" s="96">
        <v>0.93630955000000005</v>
      </c>
      <c r="I143" s="60">
        <v>0.96486287999999998</v>
      </c>
      <c r="J143" s="60">
        <v>8.0729720000000005E-2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>
        <v>28.605571000000001</v>
      </c>
      <c r="Y143" s="96">
        <v>32.374630000000003</v>
      </c>
      <c r="Z143" s="96">
        <v>0.93697942999999995</v>
      </c>
      <c r="AA143" s="60">
        <v>0.96603430000000001</v>
      </c>
      <c r="AB143" s="60">
        <v>7.5184050000000002E-2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>
        <f t="shared" si="14"/>
        <v>0.30068200000000189</v>
      </c>
      <c r="AN143" s="95">
        <f t="shared" si="15"/>
        <v>0.3176470000000009</v>
      </c>
      <c r="AO143" s="95">
        <f t="shared" si="16"/>
        <v>6.6987999999990055E-4</v>
      </c>
      <c r="AP143" s="95">
        <f t="shared" si="17"/>
        <v>1.1714200000000341E-3</v>
      </c>
      <c r="AQ143" s="120">
        <f t="shared" si="18"/>
        <v>-5.5456700000000025E-3</v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>
        <v>32.493070000000003</v>
      </c>
      <c r="G144" s="187">
        <v>36.150624999999998</v>
      </c>
      <c r="H144" s="187">
        <v>0.97187042999999995</v>
      </c>
      <c r="I144" s="62">
        <v>0.98325837000000005</v>
      </c>
      <c r="J144" s="62">
        <v>4.4290244999999999E-2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>
        <v>33.442298000000001</v>
      </c>
      <c r="Y144" s="187">
        <v>36.724975999999998</v>
      </c>
      <c r="Z144" s="187">
        <v>0.97232669000000005</v>
      </c>
      <c r="AA144" s="62">
        <v>0.98396662999999995</v>
      </c>
      <c r="AB144" s="62">
        <v>3.7388480000000002E-2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0.94922799999999796</v>
      </c>
      <c r="AN144" s="121">
        <f t="shared" si="15"/>
        <v>0.57435100000000006</v>
      </c>
      <c r="AO144" s="121">
        <f t="shared" si="16"/>
        <v>4.5626000000009714E-4</v>
      </c>
      <c r="AP144" s="121">
        <f t="shared" si="17"/>
        <v>7.0825999999990508E-4</v>
      </c>
      <c r="AQ144" s="87">
        <f t="shared" si="18"/>
        <v>-6.9017649999999972E-3</v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>
        <v>36.397537</v>
      </c>
      <c r="G145" s="187">
        <v>40.321170000000002</v>
      </c>
      <c r="H145" s="187">
        <v>0.98879877000000005</v>
      </c>
      <c r="I145" s="62">
        <v>0.99280559999999995</v>
      </c>
      <c r="J145" s="62">
        <v>2.2687294E-2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>
        <v>38.274534000000003</v>
      </c>
      <c r="Y145" s="187">
        <v>41.602224999999997</v>
      </c>
      <c r="Z145" s="187">
        <v>0.98913768999999996</v>
      </c>
      <c r="AA145" s="62">
        <v>0.99341632999999996</v>
      </c>
      <c r="AB145" s="62">
        <v>1.4689071E-2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1.8769970000000029</v>
      </c>
      <c r="AN145" s="121">
        <f t="shared" si="15"/>
        <v>1.2810549999999949</v>
      </c>
      <c r="AO145" s="121">
        <f t="shared" si="16"/>
        <v>3.3891999999990929E-4</v>
      </c>
      <c r="AP145" s="121">
        <f t="shared" si="17"/>
        <v>6.1073000000000377E-4</v>
      </c>
      <c r="AQ145" s="87">
        <f t="shared" si="18"/>
        <v>-7.9982230000000005E-3</v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>
        <v>38.868017000000002</v>
      </c>
      <c r="G146" s="187">
        <v>42.960399000000002</v>
      </c>
      <c r="H146" s="187">
        <v>0.99383798999999995</v>
      </c>
      <c r="I146" s="62">
        <v>0.99608841000000004</v>
      </c>
      <c r="J146" s="62">
        <v>1.3001840000000001E-2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>
        <v>42.260168</v>
      </c>
      <c r="Y146" s="187">
        <v>45.262467999999998</v>
      </c>
      <c r="Z146" s="187">
        <v>0.99423216000000003</v>
      </c>
      <c r="AA146" s="62">
        <v>0.99684846000000005</v>
      </c>
      <c r="AB146" s="62">
        <v>6.6591840000000003E-3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3.3921509999999984</v>
      </c>
      <c r="AN146" s="121">
        <f t="shared" si="15"/>
        <v>2.3020689999999959</v>
      </c>
      <c r="AO146" s="121">
        <f t="shared" si="16"/>
        <v>3.9417000000008251E-4</v>
      </c>
      <c r="AP146" s="121">
        <f t="shared" si="17"/>
        <v>7.600500000000121E-4</v>
      </c>
      <c r="AQ146" s="87">
        <f t="shared" si="18"/>
        <v>-6.3426560000000003E-3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>
        <v>27.010940000000002</v>
      </c>
      <c r="G148" s="96">
        <v>31.413173</v>
      </c>
      <c r="H148" s="96">
        <v>0.93056643999999999</v>
      </c>
      <c r="I148" s="60">
        <v>0.95798563000000003</v>
      </c>
      <c r="J148" s="60">
        <v>7.778525E-2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>
        <v>27.053787</v>
      </c>
      <c r="Y148" s="96">
        <v>31.485032</v>
      </c>
      <c r="Z148" s="96">
        <v>0.93072823999999998</v>
      </c>
      <c r="AA148" s="60">
        <v>0.95849233</v>
      </c>
      <c r="AB148" s="60">
        <v>7.6419349999999997E-2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>
        <f t="shared" si="14"/>
        <v>4.2846999999998303E-2</v>
      </c>
      <c r="AN148" s="95">
        <f t="shared" si="15"/>
        <v>7.1858999999999895E-2</v>
      </c>
      <c r="AO148" s="95">
        <f t="shared" si="16"/>
        <v>1.6179999999998973E-4</v>
      </c>
      <c r="AP148" s="95">
        <f t="shared" si="17"/>
        <v>5.0669999999997106E-4</v>
      </c>
      <c r="AQ148" s="120">
        <f t="shared" si="18"/>
        <v>-1.3659000000000032E-3</v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>
        <v>32.452967000000001</v>
      </c>
      <c r="G149" s="187">
        <v>36.159205999999998</v>
      </c>
      <c r="H149" s="187">
        <v>0.97111480999999999</v>
      </c>
      <c r="I149" s="62">
        <v>0.98192290999999998</v>
      </c>
      <c r="J149" s="62">
        <v>3.2885350000000001E-2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>
        <v>32.454836999999998</v>
      </c>
      <c r="Y149" s="187">
        <v>36.174917999999998</v>
      </c>
      <c r="Z149" s="187">
        <v>0.97128893999999999</v>
      </c>
      <c r="AA149" s="62">
        <v>0.98192612000000001</v>
      </c>
      <c r="AB149" s="62">
        <v>3.2292504E-2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1.8699999999967076E-3</v>
      </c>
      <c r="AN149" s="121">
        <f t="shared" si="15"/>
        <v>1.5712000000000614E-2</v>
      </c>
      <c r="AO149" s="121">
        <f t="shared" si="16"/>
        <v>1.7412999999999457E-4</v>
      </c>
      <c r="AP149" s="121">
        <f t="shared" si="17"/>
        <v>3.2100000000312434E-6</v>
      </c>
      <c r="AQ149" s="87">
        <f t="shared" si="18"/>
        <v>-5.9284600000000104E-4</v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>
        <v>37.739161000000003</v>
      </c>
      <c r="G150" s="187">
        <v>41.183694000000003</v>
      </c>
      <c r="H150" s="187">
        <v>0.98917582000000004</v>
      </c>
      <c r="I150" s="62">
        <v>0.99300624999999998</v>
      </c>
      <c r="J150" s="62">
        <v>1.3538451999999999E-2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>
        <v>38.226612000000003</v>
      </c>
      <c r="Y150" s="187">
        <v>41.590285000000002</v>
      </c>
      <c r="Z150" s="187">
        <v>0.98950967999999995</v>
      </c>
      <c r="AA150" s="62">
        <v>0.99323971</v>
      </c>
      <c r="AB150" s="62">
        <v>1.2257493E-2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0.48745100000000008</v>
      </c>
      <c r="AN150" s="121">
        <f t="shared" si="15"/>
        <v>0.40659099999999881</v>
      </c>
      <c r="AO150" s="121">
        <f t="shared" si="16"/>
        <v>3.3385999999990812E-4</v>
      </c>
      <c r="AP150" s="121">
        <f t="shared" si="17"/>
        <v>2.3346000000001865E-4</v>
      </c>
      <c r="AQ150" s="87">
        <f t="shared" si="18"/>
        <v>-1.2809589999999999E-3</v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>
        <v>41.513610999999997</v>
      </c>
      <c r="G151" s="187">
        <v>44.736683999999997</v>
      </c>
      <c r="H151" s="187">
        <v>0.99459036000000001</v>
      </c>
      <c r="I151" s="62">
        <v>0.99652932000000005</v>
      </c>
      <c r="J151" s="62">
        <v>6.1612558000000003E-3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>
        <v>42.350892000000002</v>
      </c>
      <c r="Y151" s="187">
        <v>45.414679999999997</v>
      </c>
      <c r="Z151" s="187">
        <v>0.99485389000000002</v>
      </c>
      <c r="AA151" s="62">
        <v>0.99677108999999997</v>
      </c>
      <c r="AB151" s="62">
        <v>5.4084266999999998E-3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0.83728100000000438</v>
      </c>
      <c r="AN151" s="121">
        <f t="shared" si="15"/>
        <v>0.67799600000000027</v>
      </c>
      <c r="AO151" s="121">
        <f t="shared" si="16"/>
        <v>2.6353000000001181E-4</v>
      </c>
      <c r="AP151" s="121">
        <f t="shared" si="17"/>
        <v>2.4176999999991899E-4</v>
      </c>
      <c r="AQ151" s="87">
        <f t="shared" si="18"/>
        <v>-7.5282910000000047E-4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>
        <v>27.238603000000001</v>
      </c>
      <c r="G153" s="96">
        <v>31.218533000000001</v>
      </c>
      <c r="H153" s="96">
        <v>0.92435235000000004</v>
      </c>
      <c r="I153" s="60">
        <v>0.96233168999999996</v>
      </c>
      <c r="J153" s="60">
        <v>7.7776620000000005E-2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>
        <v>27.828185999999999</v>
      </c>
      <c r="Y153" s="96">
        <v>31.927492000000001</v>
      </c>
      <c r="Z153" s="96">
        <v>0.92455725</v>
      </c>
      <c r="AA153" s="60">
        <v>0.96299570000000001</v>
      </c>
      <c r="AB153" s="60">
        <v>7.2255275999999993E-2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>
        <f t="shared" si="14"/>
        <v>0.58958299999999753</v>
      </c>
      <c r="AN153" s="95">
        <f t="shared" si="15"/>
        <v>0.70895900000000012</v>
      </c>
      <c r="AO153" s="95">
        <f t="shared" si="16"/>
        <v>2.0489999999995234E-4</v>
      </c>
      <c r="AP153" s="95">
        <f t="shared" si="17"/>
        <v>6.6401000000004817E-4</v>
      </c>
      <c r="AQ153" s="120">
        <f t="shared" si="18"/>
        <v>-5.5213440000000114E-3</v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>
        <v>31.296731000000001</v>
      </c>
      <c r="G154" s="187">
        <v>35.184277999999999</v>
      </c>
      <c r="H154" s="187">
        <v>0.96704860000000004</v>
      </c>
      <c r="I154" s="62">
        <v>0.98189165</v>
      </c>
      <c r="J154" s="62">
        <v>3.6475908000000001E-2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>
        <v>32.714384000000003</v>
      </c>
      <c r="Y154" s="187">
        <v>36.247408999999998</v>
      </c>
      <c r="Z154" s="187">
        <v>0.96749423999999995</v>
      </c>
      <c r="AA154" s="62">
        <v>0.98249436999999995</v>
      </c>
      <c r="AB154" s="62">
        <v>3.1117558E-2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>
        <f t="shared" si="14"/>
        <v>1.4176530000000014</v>
      </c>
      <c r="AN154" s="121">
        <f t="shared" si="15"/>
        <v>1.0631309999999985</v>
      </c>
      <c r="AO154" s="121">
        <f t="shared" si="16"/>
        <v>4.4563999999991388E-4</v>
      </c>
      <c r="AP154" s="121">
        <f t="shared" si="17"/>
        <v>6.0271999999994552E-4</v>
      </c>
      <c r="AQ154" s="87">
        <f t="shared" si="18"/>
        <v>-5.3583500000000013E-3</v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>
        <v>35.185751000000003</v>
      </c>
      <c r="G155" s="187">
        <v>39.395104000000003</v>
      </c>
      <c r="H155" s="187">
        <v>0.98743581000000002</v>
      </c>
      <c r="I155" s="62">
        <v>0.99198374</v>
      </c>
      <c r="J155" s="62">
        <v>1.8129760000000002E-2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>
        <v>38.006639</v>
      </c>
      <c r="Y155" s="187">
        <v>41.350881999999999</v>
      </c>
      <c r="Z155" s="187">
        <v>0.98798330999999995</v>
      </c>
      <c r="AA155" s="62">
        <v>0.99266399999999999</v>
      </c>
      <c r="AB155" s="62">
        <v>1.1878174E-2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>
        <f t="shared" si="14"/>
        <v>2.8208879999999965</v>
      </c>
      <c r="AN155" s="121">
        <f t="shared" si="15"/>
        <v>1.9557779999999951</v>
      </c>
      <c r="AO155" s="121">
        <f t="shared" si="16"/>
        <v>5.4749999999992305E-4</v>
      </c>
      <c r="AP155" s="121">
        <f t="shared" si="17"/>
        <v>6.802599999999881E-4</v>
      </c>
      <c r="AQ155" s="87">
        <f t="shared" si="18"/>
        <v>-6.2515860000000017E-3</v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>
        <v>37.429352999999999</v>
      </c>
      <c r="G156" s="187">
        <v>41.791052999999998</v>
      </c>
      <c r="H156" s="187">
        <v>0.99371620999999999</v>
      </c>
      <c r="I156" s="62">
        <v>0.99555861999999995</v>
      </c>
      <c r="J156" s="62">
        <v>1.1188786500000001E-2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>
        <v>42.108302000000002</v>
      </c>
      <c r="Y156" s="187">
        <v>45.240361999999998</v>
      </c>
      <c r="Z156" s="187">
        <v>0.99425984000000001</v>
      </c>
      <c r="AA156" s="62">
        <v>0.99638300999999996</v>
      </c>
      <c r="AB156" s="62">
        <v>4.957716E-3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>
        <f t="shared" si="14"/>
        <v>4.6789490000000029</v>
      </c>
      <c r="AN156" s="121">
        <f t="shared" si="15"/>
        <v>3.4493089999999995</v>
      </c>
      <c r="AO156" s="121">
        <f t="shared" si="16"/>
        <v>5.4363000000001716E-4</v>
      </c>
      <c r="AP156" s="121">
        <f t="shared" si="17"/>
        <v>8.2439000000000817E-4</v>
      </c>
      <c r="AQ156" s="87">
        <f t="shared" si="18"/>
        <v>-6.2310705000000006E-3</v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>
        <v>27.277785999999999</v>
      </c>
      <c r="G158" s="96">
        <v>31.186937</v>
      </c>
      <c r="H158" s="96">
        <v>0.92401186999999996</v>
      </c>
      <c r="I158" s="60">
        <v>0.95967864000000003</v>
      </c>
      <c r="J158" s="60">
        <v>7.4561039999999995E-2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>
        <v>27.403313000000001</v>
      </c>
      <c r="Y158" s="96">
        <v>31.255043000000001</v>
      </c>
      <c r="Z158" s="96">
        <v>0.92392114000000003</v>
      </c>
      <c r="AA158" s="60">
        <v>0.95968286999999997</v>
      </c>
      <c r="AB158" s="60">
        <v>7.1644775999999993E-2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>
        <f t="shared" si="14"/>
        <v>0.12552700000000172</v>
      </c>
      <c r="AN158" s="95">
        <f t="shared" si="15"/>
        <v>6.8106000000000222E-2</v>
      </c>
      <c r="AO158" s="95">
        <f t="shared" si="16"/>
        <v>-9.0729999999927813E-5</v>
      </c>
      <c r="AP158" s="95">
        <f t="shared" si="17"/>
        <v>4.2299999999384497E-6</v>
      </c>
      <c r="AQ158" s="120">
        <f t="shared" si="18"/>
        <v>-2.9162640000000017E-3</v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>
        <v>31.819704999999999</v>
      </c>
      <c r="G159" s="187">
        <v>35.339478</v>
      </c>
      <c r="H159" s="187">
        <v>0.96751862</v>
      </c>
      <c r="I159" s="62">
        <v>0.980078</v>
      </c>
      <c r="J159" s="62">
        <v>3.1708411999999998E-2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>
        <v>32.153233</v>
      </c>
      <c r="Y159" s="187">
        <v>35.502236000000003</v>
      </c>
      <c r="Z159" s="187">
        <v>0.96781755999999997</v>
      </c>
      <c r="AA159" s="62">
        <v>0.98044514999999999</v>
      </c>
      <c r="AB159" s="62">
        <v>2.9878790999999998E-2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>
        <f t="shared" si="14"/>
        <v>0.33352800000000116</v>
      </c>
      <c r="AN159" s="121">
        <f t="shared" si="15"/>
        <v>0.16275800000000373</v>
      </c>
      <c r="AO159" s="121">
        <f t="shared" si="16"/>
        <v>2.9893999999996979E-4</v>
      </c>
      <c r="AP159" s="121">
        <f t="shared" si="17"/>
        <v>3.6714999999998277E-4</v>
      </c>
      <c r="AQ159" s="87">
        <f t="shared" si="18"/>
        <v>-1.829621E-3</v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>
        <v>36.674497000000002</v>
      </c>
      <c r="G160" s="187">
        <v>40.269067999999997</v>
      </c>
      <c r="H160" s="187">
        <v>0.98726828</v>
      </c>
      <c r="I160" s="62">
        <v>0.99156365999999996</v>
      </c>
      <c r="J160" s="62">
        <v>1.4250163999999999E-2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>
        <v>37.590927999999998</v>
      </c>
      <c r="Y160" s="187">
        <v>40.868896999999997</v>
      </c>
      <c r="Z160" s="187">
        <v>0.98761409</v>
      </c>
      <c r="AA160" s="62">
        <v>0.99195999000000001</v>
      </c>
      <c r="AB160" s="62">
        <v>1.1342397000000001E-2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>
        <f t="shared" si="14"/>
        <v>0.91643099999999578</v>
      </c>
      <c r="AN160" s="121">
        <f t="shared" si="15"/>
        <v>0.59982899999999972</v>
      </c>
      <c r="AO160" s="121">
        <f t="shared" si="16"/>
        <v>3.4581000000000195E-4</v>
      </c>
      <c r="AP160" s="121">
        <f t="shared" si="17"/>
        <v>3.963300000000558E-4</v>
      </c>
      <c r="AQ160" s="87">
        <f t="shared" si="18"/>
        <v>-2.9077669999999986E-3</v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>
        <v>39.523363000000003</v>
      </c>
      <c r="G161" s="187">
        <v>43.318682000000003</v>
      </c>
      <c r="H161" s="187">
        <v>0.99348656999999996</v>
      </c>
      <c r="I161" s="62">
        <v>0.99560156</v>
      </c>
      <c r="J161" s="62">
        <v>8.5541869999999996E-3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>
        <v>41.659486000000001</v>
      </c>
      <c r="Y161" s="187">
        <v>44.713296</v>
      </c>
      <c r="Z161" s="187">
        <v>0.99381997</v>
      </c>
      <c r="AA161" s="62">
        <v>0.99616892999999995</v>
      </c>
      <c r="AB161" s="62">
        <v>4.9751583E-3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2.1361229999999978</v>
      </c>
      <c r="AN161" s="121">
        <f t="shared" ref="AN161:AN224" si="20">IF(OR(Y161="",G161=""),"",Y161-G161)</f>
        <v>1.3946139999999971</v>
      </c>
      <c r="AO161" s="121">
        <f t="shared" ref="AO161:AO224" si="21">IF(OR(Z161="",H161=""),"",Z161-H161)</f>
        <v>3.3340000000003922E-4</v>
      </c>
      <c r="AP161" s="121">
        <f t="shared" ref="AP161:AP224" si="22">IF(OR(AA161="",I161=""),"",AA161-I161)</f>
        <v>5.6736999999995597E-4</v>
      </c>
      <c r="AQ161" s="87">
        <f t="shared" ref="AQ161:AQ224" si="23">IF(OR(AB161="",J161=""),"",AB161-J161)</f>
        <v>-3.5790286999999995E-3</v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>
        <v>27.639467</v>
      </c>
      <c r="G163" s="96">
        <v>32.032198999999999</v>
      </c>
      <c r="H163" s="96">
        <v>0.93267986999999997</v>
      </c>
      <c r="I163" s="60">
        <v>0.96162380000000003</v>
      </c>
      <c r="J163" s="60">
        <v>7.7987360000000006E-2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>
        <v>27.674662999999999</v>
      </c>
      <c r="Y163" s="96">
        <v>32.080762</v>
      </c>
      <c r="Z163" s="96">
        <v>0.93307372</v>
      </c>
      <c r="AA163" s="60">
        <v>0.96208466000000004</v>
      </c>
      <c r="AB163" s="60">
        <v>7.7302010000000004E-2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>
        <f t="shared" si="19"/>
        <v>3.5195999999999117E-2</v>
      </c>
      <c r="AN163" s="95">
        <f t="shared" si="20"/>
        <v>4.8563000000001466E-2</v>
      </c>
      <c r="AO163" s="95">
        <f t="shared" si="21"/>
        <v>3.938500000000289E-4</v>
      </c>
      <c r="AP163" s="95">
        <f t="shared" si="22"/>
        <v>4.6086000000000737E-4</v>
      </c>
      <c r="AQ163" s="120">
        <f t="shared" si="23"/>
        <v>-6.8535000000000124E-4</v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>
        <v>32.757389000000003</v>
      </c>
      <c r="G164" s="187">
        <v>36.445011000000001</v>
      </c>
      <c r="H164" s="187">
        <v>0.97137037999999998</v>
      </c>
      <c r="I164" s="62">
        <v>0.98277163000000001</v>
      </c>
      <c r="J164" s="62">
        <v>3.4864668000000001E-2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>
        <v>32.788331999999997</v>
      </c>
      <c r="Y164" s="187">
        <v>36.475490999999998</v>
      </c>
      <c r="Z164" s="187">
        <v>0.97169472000000001</v>
      </c>
      <c r="AA164" s="62">
        <v>0.98291320999999998</v>
      </c>
      <c r="AB164" s="62">
        <v>3.3841285999999998E-2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>
        <f t="shared" si="19"/>
        <v>3.0942999999993503E-2</v>
      </c>
      <c r="AN164" s="121">
        <f t="shared" si="20"/>
        <v>3.0479999999997176E-2</v>
      </c>
      <c r="AO164" s="121">
        <f t="shared" si="21"/>
        <v>3.2434000000003405E-4</v>
      </c>
      <c r="AP164" s="121">
        <f t="shared" si="22"/>
        <v>1.415799999999745E-4</v>
      </c>
      <c r="AQ164" s="87">
        <f t="shared" si="23"/>
        <v>-1.0233820000000032E-3</v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>
        <v>37.858674000000001</v>
      </c>
      <c r="G165" s="187">
        <v>41.295983999999997</v>
      </c>
      <c r="H165" s="187">
        <v>0.98911640000000001</v>
      </c>
      <c r="I165" s="62">
        <v>0.99330580000000002</v>
      </c>
      <c r="J165" s="62">
        <v>1.4686309E-2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>
        <v>38.281157999999998</v>
      </c>
      <c r="Y165" s="187">
        <v>41.616047000000002</v>
      </c>
      <c r="Z165" s="187">
        <v>0.98942629999999998</v>
      </c>
      <c r="AA165" s="62">
        <v>0.99349602999999997</v>
      </c>
      <c r="AB165" s="62">
        <v>1.3375564E-2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>
        <f t="shared" si="19"/>
        <v>0.4224839999999972</v>
      </c>
      <c r="AN165" s="121">
        <f t="shared" si="20"/>
        <v>0.32006300000000465</v>
      </c>
      <c r="AO165" s="121">
        <f t="shared" si="21"/>
        <v>3.0989999999997409E-4</v>
      </c>
      <c r="AP165" s="121">
        <f t="shared" si="22"/>
        <v>1.9022999999995793E-4</v>
      </c>
      <c r="AQ165" s="87">
        <f t="shared" si="23"/>
        <v>-1.3107450000000003E-3</v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>
        <v>41.497456</v>
      </c>
      <c r="G166" s="187">
        <v>44.703995999999997</v>
      </c>
      <c r="H166" s="187">
        <v>0.99413669999999998</v>
      </c>
      <c r="I166" s="62">
        <v>0.99661233000000005</v>
      </c>
      <c r="J166" s="62">
        <v>7.5189200000000001E-3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>
        <v>42.254967999999998</v>
      </c>
      <c r="Y166" s="187">
        <v>45.281140000000001</v>
      </c>
      <c r="Z166" s="187">
        <v>0.99441798000000003</v>
      </c>
      <c r="AA166" s="62">
        <v>0.99681222999999997</v>
      </c>
      <c r="AB166" s="62">
        <v>6.5351916000000003E-3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>
        <f t="shared" si="19"/>
        <v>0.75751199999999841</v>
      </c>
      <c r="AN166" s="121">
        <f t="shared" si="20"/>
        <v>0.5771440000000041</v>
      </c>
      <c r="AO166" s="121">
        <f t="shared" si="21"/>
        <v>2.8128000000005038E-4</v>
      </c>
      <c r="AP166" s="121">
        <f t="shared" si="22"/>
        <v>1.9989999999991959E-4</v>
      </c>
      <c r="AQ166" s="87">
        <f t="shared" si="23"/>
        <v>-9.8372839999999982E-4</v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>
        <v>28.013347</v>
      </c>
      <c r="G168" s="96">
        <v>31.842403999999998</v>
      </c>
      <c r="H168" s="96">
        <v>0.92993930999999996</v>
      </c>
      <c r="I168" s="60">
        <v>0.96497805000000003</v>
      </c>
      <c r="J168" s="60">
        <v>7.8149280000000002E-2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>
        <v>28.414604000000001</v>
      </c>
      <c r="Y168" s="96">
        <v>32.275599999999997</v>
      </c>
      <c r="Z168" s="96">
        <v>0.93029899000000005</v>
      </c>
      <c r="AA168" s="60">
        <v>0.96555849999999999</v>
      </c>
      <c r="AB168" s="60">
        <v>6.8866520000000001E-2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>
        <f t="shared" si="19"/>
        <v>0.40125700000000109</v>
      </c>
      <c r="AN168" s="95">
        <f t="shared" si="20"/>
        <v>0.4331959999999988</v>
      </c>
      <c r="AO168" s="95">
        <f t="shared" si="21"/>
        <v>3.5968000000008438E-4</v>
      </c>
      <c r="AP168" s="95">
        <f t="shared" si="22"/>
        <v>5.8044999999995461E-4</v>
      </c>
      <c r="AQ168" s="120">
        <f t="shared" si="23"/>
        <v>-9.282760000000001E-3</v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>
        <v>32.158828999999997</v>
      </c>
      <c r="G169" s="187">
        <v>35.790396999999999</v>
      </c>
      <c r="H169" s="187">
        <v>0.96941456999999998</v>
      </c>
      <c r="I169" s="62">
        <v>0.98256275999999998</v>
      </c>
      <c r="J169" s="62">
        <v>3.9769935999999999E-2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>
        <v>33.127709000000003</v>
      </c>
      <c r="Y169" s="187">
        <v>36.420982000000002</v>
      </c>
      <c r="Z169" s="187">
        <v>0.96986105</v>
      </c>
      <c r="AA169" s="62">
        <v>0.98307286999999999</v>
      </c>
      <c r="AB169" s="62">
        <v>3.234799E-2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>
        <f t="shared" si="19"/>
        <v>0.96888000000000574</v>
      </c>
      <c r="AN169" s="121">
        <f t="shared" si="20"/>
        <v>0.6305850000000035</v>
      </c>
      <c r="AO169" s="121">
        <f t="shared" si="21"/>
        <v>4.4648000000002686E-4</v>
      </c>
      <c r="AP169" s="121">
        <f t="shared" si="22"/>
        <v>5.1011000000000806E-4</v>
      </c>
      <c r="AQ169" s="87">
        <f t="shared" si="23"/>
        <v>-7.4219459999999987E-3</v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>
        <v>36.046807999999999</v>
      </c>
      <c r="G170" s="187">
        <v>40.054698999999999</v>
      </c>
      <c r="H170" s="187">
        <v>0.98790191000000005</v>
      </c>
      <c r="I170" s="62">
        <v>0.99234374999999997</v>
      </c>
      <c r="J170" s="62">
        <v>2.2139757999999999E-2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>
        <v>38.283790000000003</v>
      </c>
      <c r="Y170" s="187">
        <v>41.531722000000002</v>
      </c>
      <c r="Z170" s="187">
        <v>0.98830587999999997</v>
      </c>
      <c r="AA170" s="62">
        <v>0.99299367999999999</v>
      </c>
      <c r="AB170" s="62">
        <v>1.2655411E-2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>
        <f t="shared" si="19"/>
        <v>2.2369820000000047</v>
      </c>
      <c r="AN170" s="121">
        <f t="shared" si="20"/>
        <v>1.4770230000000026</v>
      </c>
      <c r="AO170" s="121">
        <f t="shared" si="21"/>
        <v>4.0396999999992023E-4</v>
      </c>
      <c r="AP170" s="121">
        <f t="shared" si="22"/>
        <v>6.4993000000002077E-4</v>
      </c>
      <c r="AQ170" s="87">
        <f t="shared" si="23"/>
        <v>-9.4843469999999989E-3</v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>
        <v>38.093451999999999</v>
      </c>
      <c r="G171" s="187">
        <v>42.293680000000002</v>
      </c>
      <c r="H171" s="187">
        <v>0.99355744999999995</v>
      </c>
      <c r="I171" s="62">
        <v>0.99585239000000003</v>
      </c>
      <c r="J171" s="62">
        <v>1.3181500000000001E-2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>
        <v>41.778410999999998</v>
      </c>
      <c r="Y171" s="187">
        <v>44.818218000000002</v>
      </c>
      <c r="Z171" s="187">
        <v>0.99395701000000003</v>
      </c>
      <c r="AA171" s="62">
        <v>0.99649226000000002</v>
      </c>
      <c r="AB171" s="62">
        <v>5.8486040000000003E-3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>
        <f t="shared" si="19"/>
        <v>3.6849589999999992</v>
      </c>
      <c r="AN171" s="121">
        <f t="shared" si="20"/>
        <v>2.5245379999999997</v>
      </c>
      <c r="AO171" s="121">
        <f t="shared" si="21"/>
        <v>3.9956000000007652E-4</v>
      </c>
      <c r="AP171" s="121">
        <f t="shared" si="22"/>
        <v>6.3986999999998684E-4</v>
      </c>
      <c r="AQ171" s="87">
        <f t="shared" si="23"/>
        <v>-7.3328960000000002E-3</v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>
        <v>27.344467999999999</v>
      </c>
      <c r="G173" s="96">
        <v>31.802250999999998</v>
      </c>
      <c r="H173" s="96">
        <v>0.92328770000000004</v>
      </c>
      <c r="I173" s="60">
        <v>0.96026999999999996</v>
      </c>
      <c r="J173" s="60">
        <v>8.3661780000000005E-2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>
        <v>27.373916000000001</v>
      </c>
      <c r="Y173" s="96">
        <v>31.845459000000002</v>
      </c>
      <c r="Z173" s="96">
        <v>0.92364204999999999</v>
      </c>
      <c r="AA173" s="60">
        <v>0.96081196999999996</v>
      </c>
      <c r="AB173" s="60">
        <v>8.2529229999999995E-2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>
        <f t="shared" si="19"/>
        <v>2.9448000000002139E-2</v>
      </c>
      <c r="AN173" s="95">
        <f t="shared" si="20"/>
        <v>4.3208000000003466E-2</v>
      </c>
      <c r="AO173" s="95">
        <f t="shared" si="21"/>
        <v>3.5434999999994776E-4</v>
      </c>
      <c r="AP173" s="95">
        <f t="shared" si="22"/>
        <v>5.4197000000000273E-4</v>
      </c>
      <c r="AQ173" s="120">
        <f t="shared" si="23"/>
        <v>-1.1325500000000099E-3</v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>
        <v>32.730283</v>
      </c>
      <c r="G174" s="187">
        <v>36.382064999999997</v>
      </c>
      <c r="H174" s="187">
        <v>0.9701244</v>
      </c>
      <c r="I174" s="62">
        <v>0.98249142</v>
      </c>
      <c r="J174" s="62">
        <v>3.6133416000000002E-2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>
        <v>32.823324</v>
      </c>
      <c r="Y174" s="187">
        <v>36.453856999999999</v>
      </c>
      <c r="Z174" s="187">
        <v>0.97048045000000005</v>
      </c>
      <c r="AA174" s="62">
        <v>0.98274751999999999</v>
      </c>
      <c r="AB174" s="62">
        <v>3.5245503999999997E-2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>
        <f t="shared" si="19"/>
        <v>9.3040999999999485E-2</v>
      </c>
      <c r="AN174" s="121">
        <f t="shared" si="20"/>
        <v>7.1792000000002076E-2</v>
      </c>
      <c r="AO174" s="121">
        <f t="shared" si="21"/>
        <v>3.5605000000005216E-4</v>
      </c>
      <c r="AP174" s="121">
        <f t="shared" si="22"/>
        <v>2.5609999999998134E-4</v>
      </c>
      <c r="AQ174" s="87">
        <f t="shared" si="23"/>
        <v>-8.8791200000000459E-4</v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>
        <v>37.993003000000002</v>
      </c>
      <c r="G175" s="187">
        <v>41.403934999999997</v>
      </c>
      <c r="H175" s="187">
        <v>0.98886236999999999</v>
      </c>
      <c r="I175" s="62">
        <v>0.99329683000000002</v>
      </c>
      <c r="J175" s="62">
        <v>1.5012207E-2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>
        <v>38.418247000000001</v>
      </c>
      <c r="Y175" s="187">
        <v>41.744191000000001</v>
      </c>
      <c r="Z175" s="187">
        <v>0.98916749999999998</v>
      </c>
      <c r="AA175" s="62">
        <v>0.99355422999999998</v>
      </c>
      <c r="AB175" s="62">
        <v>1.3723219E-2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>
        <f t="shared" si="19"/>
        <v>0.42524399999999929</v>
      </c>
      <c r="AN175" s="121">
        <f t="shared" si="20"/>
        <v>0.34025600000000367</v>
      </c>
      <c r="AO175" s="121">
        <f t="shared" si="21"/>
        <v>3.051299999999868E-4</v>
      </c>
      <c r="AP175" s="121">
        <f t="shared" si="22"/>
        <v>2.5739999999996321E-4</v>
      </c>
      <c r="AQ175" s="87">
        <f t="shared" si="23"/>
        <v>-1.2889879999999996E-3</v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>
        <v>41.493738</v>
      </c>
      <c r="G176" s="187">
        <v>44.680779000000001</v>
      </c>
      <c r="H176" s="187">
        <v>0.99402811999999996</v>
      </c>
      <c r="I176" s="62">
        <v>0.99651369999999995</v>
      </c>
      <c r="J176" s="62">
        <v>7.5126532000000003E-3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>
        <v>42.173102</v>
      </c>
      <c r="Y176" s="187">
        <v>45.205492999999997</v>
      </c>
      <c r="Z176" s="187">
        <v>0.99430238000000004</v>
      </c>
      <c r="AA176" s="62">
        <v>0.99672393999999997</v>
      </c>
      <c r="AB176" s="62">
        <v>6.7272010000000004E-3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>
        <f t="shared" si="19"/>
        <v>0.67936399999999963</v>
      </c>
      <c r="AN176" s="121">
        <f t="shared" si="20"/>
        <v>0.52471399999999591</v>
      </c>
      <c r="AO176" s="121">
        <f t="shared" si="21"/>
        <v>2.7426000000008166E-4</v>
      </c>
      <c r="AP176" s="121">
        <f t="shared" si="22"/>
        <v>2.1024000000002818E-4</v>
      </c>
      <c r="AQ176" s="87">
        <f t="shared" si="23"/>
        <v>-7.8545219999999992E-4</v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>
        <v>26.791905</v>
      </c>
      <c r="G178" s="96">
        <v>31.032499999999999</v>
      </c>
      <c r="H178" s="96">
        <v>0.91927391000000003</v>
      </c>
      <c r="I178" s="60">
        <v>0.95343244000000005</v>
      </c>
      <c r="J178" s="60">
        <v>7.4881080000000003E-2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>
        <v>26.787997000000001</v>
      </c>
      <c r="Y178" s="96">
        <v>31.047782000000002</v>
      </c>
      <c r="Z178" s="96">
        <v>0.91920376999999998</v>
      </c>
      <c r="AA178" s="60">
        <v>0.95376607999999996</v>
      </c>
      <c r="AB178" s="60">
        <v>7.4854426000000002E-2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>
        <f t="shared" si="19"/>
        <v>-3.9079999999991344E-3</v>
      </c>
      <c r="AN178" s="95">
        <f t="shared" si="20"/>
        <v>1.5282000000002682E-2</v>
      </c>
      <c r="AO178" s="95">
        <f t="shared" si="21"/>
        <v>-7.0140000000051828E-5</v>
      </c>
      <c r="AP178" s="95">
        <f t="shared" si="22"/>
        <v>3.336399999999129E-4</v>
      </c>
      <c r="AQ178" s="120">
        <f t="shared" si="23"/>
        <v>-2.6654000000000955E-5</v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>
        <v>32.196173000000002</v>
      </c>
      <c r="G179" s="187">
        <v>35.736322999999999</v>
      </c>
      <c r="H179" s="187">
        <v>0.96645621000000004</v>
      </c>
      <c r="I179" s="62">
        <v>0.97953129999999999</v>
      </c>
      <c r="J179" s="62">
        <v>3.1716912999999999E-2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>
        <v>32.223117999999999</v>
      </c>
      <c r="Y179" s="187">
        <v>35.767480999999997</v>
      </c>
      <c r="Z179" s="187">
        <v>0.96669479000000003</v>
      </c>
      <c r="AA179" s="62">
        <v>0.97962503000000001</v>
      </c>
      <c r="AB179" s="62">
        <v>3.1334769999999998E-2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>
        <f t="shared" si="19"/>
        <v>2.6944999999997776E-2</v>
      </c>
      <c r="AN179" s="121">
        <f t="shared" si="20"/>
        <v>3.1157999999997799E-2</v>
      </c>
      <c r="AO179" s="121">
        <f t="shared" si="21"/>
        <v>2.3857999999998825E-4</v>
      </c>
      <c r="AP179" s="121">
        <f t="shared" si="22"/>
        <v>9.373000000001408E-5</v>
      </c>
      <c r="AQ179" s="87">
        <f t="shared" si="23"/>
        <v>-3.8214300000000145E-4</v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>
        <v>37.542903000000003</v>
      </c>
      <c r="G180" s="187">
        <v>40.89593</v>
      </c>
      <c r="H180" s="187">
        <v>0.98783007</v>
      </c>
      <c r="I180" s="62">
        <v>0.99212027000000003</v>
      </c>
      <c r="J180" s="62">
        <v>1.2350486000000001E-2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>
        <v>37.77899</v>
      </c>
      <c r="Y180" s="187">
        <v>41.135984999999998</v>
      </c>
      <c r="Z180" s="187">
        <v>0.98809736999999997</v>
      </c>
      <c r="AA180" s="62">
        <v>0.99229880000000004</v>
      </c>
      <c r="AB180" s="62">
        <v>1.1756357E-2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>
        <f t="shared" si="19"/>
        <v>0.23608699999999772</v>
      </c>
      <c r="AN180" s="121">
        <f t="shared" si="20"/>
        <v>0.24005499999999813</v>
      </c>
      <c r="AO180" s="121">
        <f t="shared" si="21"/>
        <v>2.6729999999997034E-4</v>
      </c>
      <c r="AP180" s="121">
        <f t="shared" si="22"/>
        <v>1.7853000000001007E-4</v>
      </c>
      <c r="AQ180" s="87">
        <f t="shared" si="23"/>
        <v>-5.9412900000000053E-4</v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>
        <v>41.615329000000003</v>
      </c>
      <c r="G181" s="187">
        <v>44.719675000000002</v>
      </c>
      <c r="H181" s="187">
        <v>0.99416731000000003</v>
      </c>
      <c r="I181" s="62">
        <v>0.99630863000000003</v>
      </c>
      <c r="J181" s="62">
        <v>5.3076874000000003E-3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>
        <v>42.220410999999999</v>
      </c>
      <c r="Y181" s="187">
        <v>45.250337000000002</v>
      </c>
      <c r="Z181" s="187">
        <v>0.9944809</v>
      </c>
      <c r="AA181" s="62">
        <v>0.99652757000000003</v>
      </c>
      <c r="AB181" s="62">
        <v>4.872253E-3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>
        <f t="shared" si="19"/>
        <v>0.6050819999999959</v>
      </c>
      <c r="AN181" s="121">
        <f t="shared" si="20"/>
        <v>0.53066199999999952</v>
      </c>
      <c r="AO181" s="121">
        <f t="shared" si="21"/>
        <v>3.1358999999997472E-4</v>
      </c>
      <c r="AP181" s="121">
        <f t="shared" si="22"/>
        <v>2.189400000000008E-4</v>
      </c>
      <c r="AQ181" s="87">
        <f t="shared" si="23"/>
        <v>-4.354344000000003E-4</v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>
        <v>26.863969000000001</v>
      </c>
      <c r="G183" s="96">
        <v>31.135057</v>
      </c>
      <c r="H183" s="96">
        <v>0.92212941000000004</v>
      </c>
      <c r="I183" s="60">
        <v>0.95897509000000003</v>
      </c>
      <c r="J183" s="60">
        <v>8.0864770000000002E-2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>
        <v>26.820881</v>
      </c>
      <c r="Y183" s="96">
        <v>31.082865000000002</v>
      </c>
      <c r="Z183" s="96">
        <v>0.92132837999999995</v>
      </c>
      <c r="AA183" s="60">
        <v>0.95855186000000003</v>
      </c>
      <c r="AB183" s="60">
        <v>8.2248189999999999E-2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>
        <f t="shared" si="19"/>
        <v>-4.3088000000000903E-2</v>
      </c>
      <c r="AN183" s="95">
        <f t="shared" si="20"/>
        <v>-5.2191999999998018E-2</v>
      </c>
      <c r="AO183" s="95">
        <f t="shared" si="21"/>
        <v>-8.0103000000009139E-4</v>
      </c>
      <c r="AP183" s="95">
        <f t="shared" si="22"/>
        <v>-4.2322999999999666E-4</v>
      </c>
      <c r="AQ183" s="120">
        <f t="shared" si="23"/>
        <v>1.3834199999999963E-3</v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>
        <v>31.633346</v>
      </c>
      <c r="G184" s="187">
        <v>35.315882000000002</v>
      </c>
      <c r="H184" s="187">
        <v>0.96775820999999995</v>
      </c>
      <c r="I184" s="62">
        <v>0.98057136</v>
      </c>
      <c r="J184" s="62">
        <v>3.7672404E-2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>
        <v>31.731218999999999</v>
      </c>
      <c r="Y184" s="187">
        <v>35.377817999999998</v>
      </c>
      <c r="Z184" s="187">
        <v>0.96810956000000004</v>
      </c>
      <c r="AA184" s="62">
        <v>0.98085992</v>
      </c>
      <c r="AB184" s="62">
        <v>3.7061087999999999E-2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>
        <f t="shared" si="19"/>
        <v>9.7872999999999877E-2</v>
      </c>
      <c r="AN184" s="121">
        <f t="shared" si="20"/>
        <v>6.1935999999995772E-2</v>
      </c>
      <c r="AO184" s="121">
        <f t="shared" si="21"/>
        <v>3.5135000000008354E-4</v>
      </c>
      <c r="AP184" s="121">
        <f t="shared" si="22"/>
        <v>2.8855999999999327E-4</v>
      </c>
      <c r="AQ184" s="87">
        <f t="shared" si="23"/>
        <v>-6.1131600000000064E-4</v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>
        <v>36.884239999999998</v>
      </c>
      <c r="G185" s="187">
        <v>40.505035999999997</v>
      </c>
      <c r="H185" s="187">
        <v>0.98804683999999998</v>
      </c>
      <c r="I185" s="62">
        <v>0.99240596999999997</v>
      </c>
      <c r="J185" s="62">
        <v>1.5221607E-2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>
        <v>37.193362999999998</v>
      </c>
      <c r="Y185" s="187">
        <v>40.768639999999998</v>
      </c>
      <c r="Z185" s="187">
        <v>0.98841959000000001</v>
      </c>
      <c r="AA185" s="62">
        <v>0.99267110000000003</v>
      </c>
      <c r="AB185" s="62">
        <v>1.4334578000000001E-2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>
        <f t="shared" si="19"/>
        <v>0.30912299999999959</v>
      </c>
      <c r="AN185" s="121">
        <f t="shared" si="20"/>
        <v>0.26360400000000084</v>
      </c>
      <c r="AO185" s="121">
        <f t="shared" si="21"/>
        <v>3.7275000000003278E-4</v>
      </c>
      <c r="AP185" s="121">
        <f t="shared" si="22"/>
        <v>2.6513000000005782E-4</v>
      </c>
      <c r="AQ185" s="87">
        <f t="shared" si="23"/>
        <v>-8.8702899999999925E-4</v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>
        <v>41.247024000000003</v>
      </c>
      <c r="G186" s="187">
        <v>44.464844999999997</v>
      </c>
      <c r="H186" s="187">
        <v>0.99392077999999995</v>
      </c>
      <c r="I186" s="62">
        <v>0.99631755</v>
      </c>
      <c r="J186" s="62">
        <v>6.3150832E-3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>
        <v>41.843985000000004</v>
      </c>
      <c r="Y186" s="187">
        <v>44.942197999999998</v>
      </c>
      <c r="Z186" s="187">
        <v>0.99423969000000001</v>
      </c>
      <c r="AA186" s="62">
        <v>0.9965484</v>
      </c>
      <c r="AB186" s="62">
        <v>5.6098440000000001E-3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>
        <f t="shared" si="19"/>
        <v>0.5969610000000003</v>
      </c>
      <c r="AN186" s="121">
        <f t="shared" si="20"/>
        <v>0.4773530000000008</v>
      </c>
      <c r="AO186" s="121">
        <f t="shared" si="21"/>
        <v>3.1891000000006109E-4</v>
      </c>
      <c r="AP186" s="121">
        <f t="shared" si="22"/>
        <v>2.3085000000000466E-4</v>
      </c>
      <c r="AQ186" s="87">
        <f t="shared" si="23"/>
        <v>-7.0523919999999993E-4</v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>
        <v>27.464791999999999</v>
      </c>
      <c r="G188" s="96">
        <v>31.313670999999999</v>
      </c>
      <c r="H188" s="96">
        <v>0.92588934000000001</v>
      </c>
      <c r="I188" s="60">
        <v>0.96313340000000003</v>
      </c>
      <c r="J188" s="60">
        <v>8.7088150000000003E-2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>
        <v>28.197316000000001</v>
      </c>
      <c r="Y188" s="96">
        <v>32.103287999999999</v>
      </c>
      <c r="Z188" s="96">
        <v>0.92637431000000003</v>
      </c>
      <c r="AA188" s="60">
        <v>0.96417306999999997</v>
      </c>
      <c r="AB188" s="60">
        <v>7.7396119999999999E-2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>
        <f t="shared" si="19"/>
        <v>0.73252400000000151</v>
      </c>
      <c r="AN188" s="95">
        <f t="shared" si="20"/>
        <v>0.78961699999999979</v>
      </c>
      <c r="AO188" s="95">
        <f t="shared" si="21"/>
        <v>4.8497000000002899E-4</v>
      </c>
      <c r="AP188" s="95">
        <f t="shared" si="22"/>
        <v>1.039669999999937E-3</v>
      </c>
      <c r="AQ188" s="120">
        <f t="shared" si="23"/>
        <v>-9.6920300000000043E-3</v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>
        <v>31.411349000000001</v>
      </c>
      <c r="G189" s="187">
        <v>35.292467000000002</v>
      </c>
      <c r="H189" s="187">
        <v>0.96769192999999998</v>
      </c>
      <c r="I189" s="62">
        <v>0.98153944000000004</v>
      </c>
      <c r="J189" s="62">
        <v>4.5092486000000001E-2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>
        <v>33.008721000000001</v>
      </c>
      <c r="Y189" s="187">
        <v>36.426408000000002</v>
      </c>
      <c r="Z189" s="187">
        <v>0.96814197999999996</v>
      </c>
      <c r="AA189" s="62">
        <v>0.98209009999999997</v>
      </c>
      <c r="AB189" s="62">
        <v>3.5755931999999997E-2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>
        <f t="shared" si="19"/>
        <v>1.597372</v>
      </c>
      <c r="AN189" s="121">
        <f t="shared" si="20"/>
        <v>1.1339410000000001</v>
      </c>
      <c r="AO189" s="121">
        <f t="shared" si="21"/>
        <v>4.5004999999997963E-4</v>
      </c>
      <c r="AP189" s="121">
        <f t="shared" si="22"/>
        <v>5.506599999999251E-4</v>
      </c>
      <c r="AQ189" s="87">
        <f t="shared" si="23"/>
        <v>-9.3365540000000039E-3</v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>
        <v>35.088746</v>
      </c>
      <c r="G190" s="187">
        <v>39.389536999999997</v>
      </c>
      <c r="H190" s="187">
        <v>0.98765510000000001</v>
      </c>
      <c r="I190" s="62">
        <v>0.99211901000000002</v>
      </c>
      <c r="J190" s="62">
        <v>2.2861104E-2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>
        <v>38.328744999999998</v>
      </c>
      <c r="Y190" s="187">
        <v>41.603932999999998</v>
      </c>
      <c r="Z190" s="187">
        <v>0.98818196999999997</v>
      </c>
      <c r="AA190" s="62">
        <v>0.99282524000000005</v>
      </c>
      <c r="AB190" s="62">
        <v>1.3845678E-2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>
        <f t="shared" si="19"/>
        <v>3.2399989999999974</v>
      </c>
      <c r="AN190" s="121">
        <f t="shared" si="20"/>
        <v>2.2143960000000007</v>
      </c>
      <c r="AO190" s="121">
        <f t="shared" si="21"/>
        <v>5.2686999999995709E-4</v>
      </c>
      <c r="AP190" s="121">
        <f t="shared" si="22"/>
        <v>7.0623000000002989E-4</v>
      </c>
      <c r="AQ190" s="87">
        <f t="shared" si="23"/>
        <v>-9.015426E-3</v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>
        <v>37.150682000000003</v>
      </c>
      <c r="G191" s="187">
        <v>41.599148</v>
      </c>
      <c r="H191" s="187">
        <v>0.99360196000000001</v>
      </c>
      <c r="I191" s="62">
        <v>0.99561421000000005</v>
      </c>
      <c r="J191" s="62">
        <v>1.4648757E-2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>
        <v>42.286802000000002</v>
      </c>
      <c r="Y191" s="187">
        <v>45.345131000000002</v>
      </c>
      <c r="Z191" s="187">
        <v>0.99418181000000005</v>
      </c>
      <c r="AA191" s="62">
        <v>0.99649878999999997</v>
      </c>
      <c r="AB191" s="62">
        <v>6.2437559999999996E-3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>
        <f t="shared" si="19"/>
        <v>5.1361199999999982</v>
      </c>
      <c r="AN191" s="121">
        <f t="shared" si="20"/>
        <v>3.7459830000000025</v>
      </c>
      <c r="AO191" s="121">
        <f t="shared" si="21"/>
        <v>5.7985000000004838E-4</v>
      </c>
      <c r="AP191" s="121">
        <f t="shared" si="22"/>
        <v>8.8457999999991266E-4</v>
      </c>
      <c r="AQ191" s="87">
        <f t="shared" si="23"/>
        <v>-8.4050010000000005E-3</v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26.474685999999998</v>
      </c>
      <c r="G641" s="135">
        <f t="shared" si="59"/>
        <v>30.62199</v>
      </c>
      <c r="H641" s="135">
        <f t="shared" si="59"/>
        <v>0.91664725999999996</v>
      </c>
      <c r="I641" s="135">
        <f t="shared" si="59"/>
        <v>0.95231180999999998</v>
      </c>
      <c r="J641" s="135">
        <f t="shared" si="59"/>
        <v>7.0322309999999999E-2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26.781853999999999</v>
      </c>
      <c r="Y641" s="135">
        <f t="shared" si="60"/>
        <v>31.010270999999999</v>
      </c>
      <c r="Z641" s="135">
        <f t="shared" si="60"/>
        <v>0.91706248999999995</v>
      </c>
      <c r="AA641" s="135">
        <f t="shared" si="60"/>
        <v>0.95297363999999996</v>
      </c>
      <c r="AB641" s="135">
        <f t="shared" si="60"/>
        <v>6.6563233999999999E-2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30.886320999999999</v>
      </c>
      <c r="G642" s="18">
        <f t="shared" si="59"/>
        <v>34.679296000000001</v>
      </c>
      <c r="H642" s="18">
        <f t="shared" si="59"/>
        <v>0.95896742000000001</v>
      </c>
      <c r="I642" s="18">
        <f t="shared" si="59"/>
        <v>0.97581163999999998</v>
      </c>
      <c r="J642" s="18">
        <f t="shared" si="59"/>
        <v>3.1708411999999998E-2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31.655653999999998</v>
      </c>
      <c r="Y642" s="18">
        <f t="shared" si="60"/>
        <v>35.269427</v>
      </c>
      <c r="Z642" s="18">
        <f t="shared" si="60"/>
        <v>0.95959570999999999</v>
      </c>
      <c r="AA642" s="18">
        <f t="shared" si="60"/>
        <v>0.97623099999999996</v>
      </c>
      <c r="AB642" s="18">
        <f t="shared" si="60"/>
        <v>2.9272227000000001E-2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34.727707000000002</v>
      </c>
      <c r="G643" s="18">
        <f t="shared" si="59"/>
        <v>38.997549999999997</v>
      </c>
      <c r="H643" s="18">
        <f t="shared" si="59"/>
        <v>0.98413976000000003</v>
      </c>
      <c r="I643" s="18">
        <f t="shared" si="59"/>
        <v>0.98993008000000005</v>
      </c>
      <c r="J643" s="18">
        <f t="shared" si="59"/>
        <v>1.2350486000000001E-2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37.036965000000002</v>
      </c>
      <c r="Y643" s="18">
        <f t="shared" si="60"/>
        <v>40.412680000000002</v>
      </c>
      <c r="Z643" s="18">
        <f t="shared" si="60"/>
        <v>0.98465659999999999</v>
      </c>
      <c r="AA643" s="18">
        <f t="shared" si="60"/>
        <v>0.99033945999999995</v>
      </c>
      <c r="AB643" s="18">
        <f t="shared" si="60"/>
        <v>1.1109881E-2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36.769208999999996</v>
      </c>
      <c r="G644" s="18">
        <f t="shared" si="59"/>
        <v>41.142302999999998</v>
      </c>
      <c r="H644" s="18">
        <f t="shared" si="59"/>
        <v>0.99247695999999996</v>
      </c>
      <c r="I644" s="18">
        <f t="shared" si="59"/>
        <v>0.99483820000000001</v>
      </c>
      <c r="J644" s="18">
        <f t="shared" si="59"/>
        <v>5.3076874000000003E-3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41.268951999999999</v>
      </c>
      <c r="Y644" s="18">
        <f t="shared" si="60"/>
        <v>44.415385999999998</v>
      </c>
      <c r="Z644" s="18">
        <f t="shared" si="60"/>
        <v>0.99300082000000001</v>
      </c>
      <c r="AA644" s="18">
        <f t="shared" si="60"/>
        <v>0.99562437999999998</v>
      </c>
      <c r="AB644" s="18">
        <f t="shared" si="60"/>
        <v>4.872253E-3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29.001481999999999</v>
      </c>
      <c r="G646" s="135">
        <f t="shared" si="61"/>
        <v>32.826703999999999</v>
      </c>
      <c r="H646" s="135">
        <f t="shared" si="61"/>
        <v>0.94148282999999999</v>
      </c>
      <c r="I646" s="135">
        <f t="shared" si="61"/>
        <v>0.96894431999999997</v>
      </c>
      <c r="J646" s="135">
        <f t="shared" si="61"/>
        <v>8.9956289999999994E-2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29.037285000000001</v>
      </c>
      <c r="Y646" s="135">
        <f t="shared" si="62"/>
        <v>33.153592000000003</v>
      </c>
      <c r="Z646" s="135">
        <f t="shared" si="62"/>
        <v>0.94179312000000004</v>
      </c>
      <c r="AA646" s="135">
        <f t="shared" si="62"/>
        <v>0.96918811999999999</v>
      </c>
      <c r="AB646" s="135">
        <f t="shared" si="62"/>
        <v>8.2529229999999995E-2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33.793317000000002</v>
      </c>
      <c r="G647" s="18">
        <f t="shared" si="61"/>
        <v>37.214562000000001</v>
      </c>
      <c r="H647" s="18">
        <f t="shared" si="61"/>
        <v>0.97402179</v>
      </c>
      <c r="I647" s="18">
        <f t="shared" si="61"/>
        <v>0.98495882999999995</v>
      </c>
      <c r="J647" s="18">
        <f t="shared" si="61"/>
        <v>4.5640979999999998E-2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33.810763999999999</v>
      </c>
      <c r="Y647" s="18">
        <f t="shared" si="62"/>
        <v>37.220025</v>
      </c>
      <c r="Z647" s="18">
        <f t="shared" si="62"/>
        <v>0.97450042999999997</v>
      </c>
      <c r="AA647" s="18">
        <f t="shared" si="62"/>
        <v>0.98538585000000001</v>
      </c>
      <c r="AB647" s="18">
        <f t="shared" si="62"/>
        <v>3.7388480000000002E-2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38.579943</v>
      </c>
      <c r="G648" s="18">
        <f t="shared" si="61"/>
        <v>41.993856000000001</v>
      </c>
      <c r="H648" s="18">
        <f t="shared" si="61"/>
        <v>0.98987824000000002</v>
      </c>
      <c r="I648" s="18">
        <f t="shared" si="61"/>
        <v>0.99353482999999998</v>
      </c>
      <c r="J648" s="18">
        <f t="shared" si="61"/>
        <v>2.60535E-2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39.023521000000002</v>
      </c>
      <c r="Y648" s="18">
        <f t="shared" si="62"/>
        <v>42.244622999999997</v>
      </c>
      <c r="Z648" s="18">
        <f t="shared" si="62"/>
        <v>0.99008686000000001</v>
      </c>
      <c r="AA648" s="18">
        <f t="shared" si="62"/>
        <v>0.99403459000000005</v>
      </c>
      <c r="AB648" s="18">
        <f t="shared" si="62"/>
        <v>1.5780473E-2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42.776511999999997</v>
      </c>
      <c r="G649" s="18">
        <f t="shared" si="61"/>
        <v>45.980176</v>
      </c>
      <c r="H649" s="18">
        <f t="shared" si="61"/>
        <v>0.99476639</v>
      </c>
      <c r="I649" s="18">
        <f t="shared" si="61"/>
        <v>0.99686456000000001</v>
      </c>
      <c r="J649" s="18">
        <f t="shared" si="61"/>
        <v>1.5967187000000001E-2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43.533709999999999</v>
      </c>
      <c r="Y649" s="18">
        <f t="shared" si="62"/>
        <v>46.557827000000003</v>
      </c>
      <c r="Z649" s="18">
        <f t="shared" si="62"/>
        <v>0.99497281000000004</v>
      </c>
      <c r="AA649" s="18">
        <f t="shared" si="62"/>
        <v>0.99704919999999997</v>
      </c>
      <c r="AB649" s="18">
        <f t="shared" si="62"/>
        <v>7.2156049999999999E-3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2.5267960000000009</v>
      </c>
      <c r="G651" s="135">
        <f t="shared" si="63"/>
        <v>2.2047139999999992</v>
      </c>
      <c r="H651" s="135">
        <f t="shared" si="63"/>
        <v>2.4835570000000029E-2</v>
      </c>
      <c r="I651" s="135">
        <f t="shared" si="63"/>
        <v>1.6632509999999989E-2</v>
      </c>
      <c r="J651" s="135">
        <f t="shared" si="63"/>
        <v>1.9633979999999995E-2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2.2554310000000015</v>
      </c>
      <c r="Y651" s="135">
        <f t="shared" si="64"/>
        <v>2.1433210000000038</v>
      </c>
      <c r="Z651" s="135">
        <f t="shared" si="64"/>
        <v>2.4730630000000087E-2</v>
      </c>
      <c r="AA651" s="135">
        <f t="shared" si="64"/>
        <v>1.6214480000000031E-2</v>
      </c>
      <c r="AB651" s="135">
        <f t="shared" si="64"/>
        <v>1.5965995999999996E-2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2.906996000000003</v>
      </c>
      <c r="G652" s="18">
        <f t="shared" si="63"/>
        <v>2.535266</v>
      </c>
      <c r="H652" s="18">
        <f t="shared" si="63"/>
        <v>1.5054369999999984E-2</v>
      </c>
      <c r="I652" s="18">
        <f t="shared" si="63"/>
        <v>9.1471899999999717E-3</v>
      </c>
      <c r="J652" s="18">
        <f t="shared" si="63"/>
        <v>1.3932567999999999E-2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2.1551100000000005</v>
      </c>
      <c r="Y652" s="18">
        <f t="shared" si="64"/>
        <v>1.9505979999999994</v>
      </c>
      <c r="Z652" s="18">
        <f t="shared" si="64"/>
        <v>1.4904719999999982E-2</v>
      </c>
      <c r="AA652" s="18">
        <f t="shared" si="64"/>
        <v>9.1548500000000477E-3</v>
      </c>
      <c r="AB652" s="18">
        <f t="shared" si="64"/>
        <v>8.1162530000000004E-3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3.8522359999999978</v>
      </c>
      <c r="G653" s="18">
        <f t="shared" si="63"/>
        <v>2.9963060000000041</v>
      </c>
      <c r="H653" s="18">
        <f t="shared" si="63"/>
        <v>5.7384799999999903E-3</v>
      </c>
      <c r="I653" s="18">
        <f t="shared" si="63"/>
        <v>3.6047499999999344E-3</v>
      </c>
      <c r="J653" s="18">
        <f t="shared" si="63"/>
        <v>1.3703013999999999E-2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1.9865560000000002</v>
      </c>
      <c r="Y653" s="18">
        <f t="shared" si="64"/>
        <v>1.8319429999999954</v>
      </c>
      <c r="Z653" s="18">
        <f t="shared" si="64"/>
        <v>5.4302600000000201E-3</v>
      </c>
      <c r="AA653" s="18">
        <f t="shared" si="64"/>
        <v>3.6951300000001019E-3</v>
      </c>
      <c r="AB653" s="18">
        <f t="shared" si="64"/>
        <v>4.6705919999999995E-3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6.0073030000000003</v>
      </c>
      <c r="G654" s="18">
        <f t="shared" si="63"/>
        <v>4.8378730000000019</v>
      </c>
      <c r="H654" s="18">
        <f t="shared" si="63"/>
        <v>2.2894300000000367E-3</v>
      </c>
      <c r="I654" s="18">
        <f t="shared" si="63"/>
        <v>2.0263600000000048E-3</v>
      </c>
      <c r="J654" s="18">
        <f t="shared" si="63"/>
        <v>1.06594996E-2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2.2647580000000005</v>
      </c>
      <c r="Y654" s="18">
        <f t="shared" si="64"/>
        <v>2.1424410000000051</v>
      </c>
      <c r="Z654" s="18">
        <f t="shared" si="64"/>
        <v>1.9719900000000345E-3</v>
      </c>
      <c r="AA654" s="18">
        <f t="shared" si="64"/>
        <v>1.4248199999999933E-3</v>
      </c>
      <c r="AB654" s="18">
        <f t="shared" si="64"/>
        <v>2.3433519999999999E-3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T388:T392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topLeftCell="L1" workbookViewId="0">
      <selection activeCell="AA26" sqref="AA26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bartender_track</v>
      </c>
      <c r="U2" s="289" t="str">
        <f>CONCATENATE("Summary [ ",'Summary (auto)'!$C$4," ]")</f>
        <v>Summary [ 18-bit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bartender_track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37948.527999999998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31.755635095238102</v>
      </c>
      <c r="G5" s="30">
        <f t="shared" si="0"/>
        <v>34.971935000000002</v>
      </c>
      <c r="H5" s="30">
        <f t="shared" si="0"/>
        <v>0.97019467904761891</v>
      </c>
      <c r="I5" s="90">
        <f t="shared" si="0"/>
        <v>0.97618636761904753</v>
      </c>
      <c r="J5" s="90">
        <f t="shared" si="0"/>
        <v>6.1267784095238094E-2</v>
      </c>
      <c r="K5" s="55"/>
      <c r="L5" s="55"/>
      <c r="M5" s="55"/>
      <c r="N5" s="26"/>
      <c r="O5" s="56"/>
      <c r="P5" s="130">
        <f t="shared" ref="P5:Q8" si="1">P16</f>
        <v>36.295999999999999</v>
      </c>
      <c r="Q5" s="151">
        <f t="shared" si="1"/>
        <v>9.4209999999999994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37901.415999999997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31.83454728571429</v>
      </c>
      <c r="Y5" s="30">
        <f t="shared" si="2"/>
        <v>35.613187666666668</v>
      </c>
      <c r="Z5" s="30">
        <f t="shared" si="2"/>
        <v>0.97014404904761908</v>
      </c>
      <c r="AA5" s="90">
        <f t="shared" si="2"/>
        <v>0.97622234857142853</v>
      </c>
      <c r="AB5" s="90">
        <f t="shared" si="2"/>
        <v>5.694643671428571E-2</v>
      </c>
      <c r="AC5" s="55"/>
      <c r="AD5" s="55"/>
      <c r="AE5" s="55"/>
      <c r="AF5" s="26"/>
      <c r="AG5" s="238"/>
      <c r="AH5" s="130">
        <f t="shared" ref="AH5:AI8" si="3">AH16</f>
        <v>31.170999999999999</v>
      </c>
      <c r="AI5" s="151">
        <f t="shared" si="3"/>
        <v>10.609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-0.1407584410657986</v>
      </c>
      <c r="AN5" s="240">
        <f>bdrate($E5:$E8,G5:G8,$W5:$W8,Y5:Y8)</f>
        <v>-0.11014503778223916</v>
      </c>
      <c r="AO5" s="240">
        <f>bdrate($E5:$E8,H5:H8,$W5:$W8,Z5:Z8)</f>
        <v>-8.964316206713896E-3</v>
      </c>
      <c r="AP5" s="240">
        <f>bdrate($E5:$E8,I5:I8,$W5:$W8,AA5:AA8)</f>
        <v>-2.3220649247878922E-2</v>
      </c>
      <c r="AQ5" s="241">
        <f>bdrateInverted($E5:$E8,J5:J8,$W5:$W8,AB5:AB8)</f>
        <v>-9.997384339514459E-2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56081.432000000001</v>
      </c>
      <c r="F6" s="90">
        <f t="shared" si="0"/>
        <v>34.329895857142851</v>
      </c>
      <c r="G6" s="90">
        <f t="shared" si="0"/>
        <v>37.957441523809521</v>
      </c>
      <c r="H6" s="90">
        <f t="shared" si="0"/>
        <v>0.98123514571428549</v>
      </c>
      <c r="I6" s="90">
        <f t="shared" si="0"/>
        <v>0.98590186619047637</v>
      </c>
      <c r="J6" s="90">
        <f t="shared" si="0"/>
        <v>4.1539619095238095E-2</v>
      </c>
      <c r="K6" s="56"/>
      <c r="L6" s="56"/>
      <c r="M6" s="56"/>
      <c r="N6" s="28"/>
      <c r="O6" s="56"/>
      <c r="P6" s="130">
        <f t="shared" si="1"/>
        <v>37.234000000000002</v>
      </c>
      <c r="Q6" s="130">
        <f t="shared" si="1"/>
        <v>9.859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56021.295999999995</v>
      </c>
      <c r="X6" s="90">
        <f t="shared" si="2"/>
        <v>35.27587476190476</v>
      </c>
      <c r="Y6" s="90">
        <f t="shared" si="2"/>
        <v>38.73788561904761</v>
      </c>
      <c r="Z6" s="90">
        <f t="shared" si="2"/>
        <v>0.98139457666666685</v>
      </c>
      <c r="AA6" s="90">
        <f t="shared" si="2"/>
        <v>0.98631354952380956</v>
      </c>
      <c r="AB6" s="90">
        <f t="shared" si="2"/>
        <v>3.7038099333333331E-2</v>
      </c>
      <c r="AC6" s="56"/>
      <c r="AD6" s="56"/>
      <c r="AE6" s="56"/>
      <c r="AF6" s="28"/>
      <c r="AG6" s="238"/>
      <c r="AH6" s="130">
        <f t="shared" si="3"/>
        <v>31.484000000000002</v>
      </c>
      <c r="AI6" s="130">
        <f t="shared" si="3"/>
        <v>10.561999999999999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83899.415999999997</v>
      </c>
      <c r="F7" s="90">
        <f t="shared" si="0"/>
        <v>37.467606095238089</v>
      </c>
      <c r="G7" s="90">
        <f t="shared" si="0"/>
        <v>41.642704333333349</v>
      </c>
      <c r="H7" s="90">
        <f t="shared" si="0"/>
        <v>0.99006418190476186</v>
      </c>
      <c r="I7" s="90">
        <f t="shared" si="0"/>
        <v>0.99313430571428574</v>
      </c>
      <c r="J7" s="90">
        <f t="shared" si="0"/>
        <v>2.2487464095238094E-2</v>
      </c>
      <c r="K7" s="56"/>
      <c r="L7" s="56"/>
      <c r="M7" s="56"/>
      <c r="N7" s="28"/>
      <c r="O7" s="56"/>
      <c r="P7" s="130">
        <f t="shared" si="1"/>
        <v>38.670999999999999</v>
      </c>
      <c r="Q7" s="130">
        <f t="shared" si="1"/>
        <v>9.875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83816.504000000015</v>
      </c>
      <c r="X7" s="90">
        <f t="shared" si="2"/>
        <v>39.517807285714284</v>
      </c>
      <c r="Y7" s="90">
        <f t="shared" si="2"/>
        <v>42.897045666666671</v>
      </c>
      <c r="Z7" s="90">
        <f t="shared" si="2"/>
        <v>0.99027030238095237</v>
      </c>
      <c r="AA7" s="90">
        <f t="shared" si="2"/>
        <v>0.99357398000000008</v>
      </c>
      <c r="AB7" s="90">
        <f t="shared" si="2"/>
        <v>1.7936029428571431E-2</v>
      </c>
      <c r="AC7" s="56"/>
      <c r="AD7" s="56"/>
      <c r="AE7" s="56"/>
      <c r="AF7" s="28"/>
      <c r="AG7" s="238"/>
      <c r="AH7" s="130">
        <f t="shared" si="3"/>
        <v>31.39</v>
      </c>
      <c r="AI7" s="130">
        <f t="shared" si="3"/>
        <v>10.670999999999999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121390.568</v>
      </c>
      <c r="F8" s="90">
        <f t="shared" si="0"/>
        <v>39.933718476190471</v>
      </c>
      <c r="G8" s="90">
        <f t="shared" si="0"/>
        <v>44.420052047619052</v>
      </c>
      <c r="H8" s="90">
        <f t="shared" si="0"/>
        <v>0.99394777333333351</v>
      </c>
      <c r="I8" s="90">
        <f t="shared" si="0"/>
        <v>0.99616589142857137</v>
      </c>
      <c r="J8" s="90">
        <f t="shared" si="0"/>
        <v>1.2618574619047621E-2</v>
      </c>
      <c r="K8" s="56"/>
      <c r="L8" s="56"/>
      <c r="M8" s="56"/>
      <c r="N8" s="28"/>
      <c r="O8" s="56"/>
      <c r="P8" s="130">
        <f t="shared" si="1"/>
        <v>38.061999999999998</v>
      </c>
      <c r="Q8" s="130">
        <f t="shared" si="1"/>
        <v>10.25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121299.11199999999</v>
      </c>
      <c r="X8" s="90">
        <f t="shared" si="2"/>
        <v>43.540603666666669</v>
      </c>
      <c r="Y8" s="90">
        <f t="shared" si="2"/>
        <v>46.642688761904765</v>
      </c>
      <c r="Z8" s="90">
        <f t="shared" si="2"/>
        <v>0.99421662666666677</v>
      </c>
      <c r="AA8" s="90">
        <f t="shared" si="2"/>
        <v>0.99678671476190484</v>
      </c>
      <c r="AB8" s="90">
        <f t="shared" si="2"/>
        <v>7.7962029476190478E-3</v>
      </c>
      <c r="AC8" s="56"/>
      <c r="AD8" s="56"/>
      <c r="AE8" s="56"/>
      <c r="AF8" s="28"/>
      <c r="AG8" s="238"/>
      <c r="AH8" s="130">
        <f t="shared" si="3"/>
        <v>31.795999999999999</v>
      </c>
      <c r="AI8" s="130">
        <f t="shared" si="3"/>
        <v>11.015000000000001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37.555095186824758</v>
      </c>
      <c r="Q10" s="154">
        <f>GEOMEAN(Q5:Q8)</f>
        <v>9.8468587924928812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31.459448917798856</v>
      </c>
      <c r="AI10" s="154">
        <f>GEOMEAN(AI5:AI8)</f>
        <v>10.712789182363929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[ 18-bit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5841.6</v>
      </c>
      <c r="F16" s="166">
        <v>7652.5360000000001</v>
      </c>
      <c r="G16" s="166">
        <v>2354.136</v>
      </c>
      <c r="H16" s="166">
        <v>798.68</v>
      </c>
      <c r="I16" s="166">
        <v>228.32</v>
      </c>
      <c r="J16" s="166">
        <v>11434.832</v>
      </c>
      <c r="K16" s="60">
        <v>7192.424</v>
      </c>
      <c r="L16" s="60">
        <v>2446</v>
      </c>
      <c r="M16" s="60">
        <v>7.8879999999999999</v>
      </c>
      <c r="N16" s="55"/>
      <c r="O16" s="252"/>
      <c r="P16" s="129">
        <v>36.295999999999999</v>
      </c>
      <c r="Q16" s="129">
        <v>9.4209999999999994</v>
      </c>
      <c r="R16" s="142"/>
      <c r="S16" s="214"/>
      <c r="T16" s="301"/>
      <c r="U16" s="25" t="s">
        <v>31</v>
      </c>
      <c r="V16" s="26"/>
      <c r="W16" s="128">
        <v>5841.6</v>
      </c>
      <c r="X16" s="166">
        <v>7606.384</v>
      </c>
      <c r="Y16" s="166">
        <v>2353.9279999999999</v>
      </c>
      <c r="Z16" s="166">
        <v>798.68799999999999</v>
      </c>
      <c r="AA16" s="166">
        <v>227.864</v>
      </c>
      <c r="AB16" s="166">
        <v>11434.72</v>
      </c>
      <c r="AC16" s="60">
        <v>7192.1760000000004</v>
      </c>
      <c r="AD16" s="60">
        <v>2446.056</v>
      </c>
      <c r="AE16" s="60">
        <v>7.8879999999999999</v>
      </c>
      <c r="AF16" s="55"/>
      <c r="AG16" s="252"/>
      <c r="AH16" s="129">
        <v>31.170999999999999</v>
      </c>
      <c r="AI16" s="129">
        <v>10.609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5841.6</v>
      </c>
      <c r="F17" s="167">
        <v>10136.487999999999</v>
      </c>
      <c r="G17" s="167">
        <v>6796.3040000000001</v>
      </c>
      <c r="H17" s="167">
        <v>3527.424</v>
      </c>
      <c r="I17" s="167">
        <v>2013.9839999999999</v>
      </c>
      <c r="J17" s="167">
        <v>14807.672</v>
      </c>
      <c r="K17" s="62">
        <v>9696.3919999999998</v>
      </c>
      <c r="L17" s="62">
        <v>3261.5680000000002</v>
      </c>
      <c r="M17" s="62">
        <v>7.88</v>
      </c>
      <c r="N17" s="56"/>
      <c r="O17" s="238"/>
      <c r="P17" s="144">
        <v>37.234000000000002</v>
      </c>
      <c r="Q17" s="144">
        <v>9.859</v>
      </c>
      <c r="R17" s="145"/>
      <c r="S17" s="214"/>
      <c r="T17" s="285"/>
      <c r="U17" s="27" t="s">
        <v>32</v>
      </c>
      <c r="V17" s="28"/>
      <c r="W17" s="143">
        <v>5841.6</v>
      </c>
      <c r="X17" s="167">
        <v>10080.56</v>
      </c>
      <c r="Y17" s="167">
        <v>6794.5439999999999</v>
      </c>
      <c r="Z17" s="167">
        <v>3527.0239999999999</v>
      </c>
      <c r="AA17" s="167">
        <v>2012.712</v>
      </c>
      <c r="AB17" s="167">
        <v>14807.096</v>
      </c>
      <c r="AC17" s="62">
        <v>9696.16</v>
      </c>
      <c r="AD17" s="62">
        <v>3261.6</v>
      </c>
      <c r="AE17" s="62">
        <v>7.88</v>
      </c>
      <c r="AF17" s="56"/>
      <c r="AG17" s="238"/>
      <c r="AH17" s="144">
        <v>31.484000000000002</v>
      </c>
      <c r="AI17" s="144">
        <v>10.561999999999999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5841.6</v>
      </c>
      <c r="F18" s="167">
        <v>12719.752</v>
      </c>
      <c r="G18" s="167">
        <v>13026.328</v>
      </c>
      <c r="H18" s="167">
        <v>9536.84</v>
      </c>
      <c r="I18" s="167">
        <v>8083.1440000000002</v>
      </c>
      <c r="J18" s="167">
        <v>18293.495999999999</v>
      </c>
      <c r="K18" s="62">
        <v>12290.712</v>
      </c>
      <c r="L18" s="62">
        <v>4107.5439999999999</v>
      </c>
      <c r="M18" s="62">
        <v>7.8639999999999999</v>
      </c>
      <c r="N18" s="56"/>
      <c r="O18" s="238"/>
      <c r="P18" s="144">
        <v>38.670999999999999</v>
      </c>
      <c r="Q18" s="144">
        <v>9.875</v>
      </c>
      <c r="R18" s="145"/>
      <c r="S18" s="214"/>
      <c r="T18" s="285"/>
      <c r="U18" s="27" t="s">
        <v>33</v>
      </c>
      <c r="V18" s="28"/>
      <c r="W18" s="143">
        <v>5841.6</v>
      </c>
      <c r="X18" s="167">
        <v>12650.84</v>
      </c>
      <c r="Y18" s="167">
        <v>13023.88</v>
      </c>
      <c r="Z18" s="167">
        <v>9530.8639999999996</v>
      </c>
      <c r="AA18" s="167">
        <v>8078.152</v>
      </c>
      <c r="AB18" s="167">
        <v>18293.272000000001</v>
      </c>
      <c r="AC18" s="62">
        <v>12290.384</v>
      </c>
      <c r="AD18" s="62">
        <v>4107.5119999999997</v>
      </c>
      <c r="AE18" s="62">
        <v>7.8639999999999999</v>
      </c>
      <c r="AF18" s="56"/>
      <c r="AG18" s="238"/>
      <c r="AH18" s="144">
        <v>31.39</v>
      </c>
      <c r="AI18" s="144">
        <v>10.670999999999999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5841.6</v>
      </c>
      <c r="F19" s="167">
        <v>15194.368</v>
      </c>
      <c r="G19" s="167">
        <v>19983.295999999998</v>
      </c>
      <c r="H19" s="167">
        <v>18827.400000000001</v>
      </c>
      <c r="I19" s="167">
        <v>19622.727999999999</v>
      </c>
      <c r="J19" s="167">
        <v>21915.168000000001</v>
      </c>
      <c r="K19" s="62">
        <v>15010.368</v>
      </c>
      <c r="L19" s="62">
        <v>4995.6400000000003</v>
      </c>
      <c r="M19" s="62">
        <v>7.7359999999999998</v>
      </c>
      <c r="N19" s="56"/>
      <c r="O19" s="238"/>
      <c r="P19" s="144">
        <v>38.061999999999998</v>
      </c>
      <c r="Q19" s="144">
        <v>10.25</v>
      </c>
      <c r="R19" s="145"/>
      <c r="S19" s="214"/>
      <c r="T19" s="285"/>
      <c r="U19" s="27" t="s">
        <v>35</v>
      </c>
      <c r="V19" s="28"/>
      <c r="W19" s="143">
        <v>5841.6</v>
      </c>
      <c r="X19" s="167">
        <v>15118.512000000001</v>
      </c>
      <c r="Y19" s="167">
        <v>19984.047999999999</v>
      </c>
      <c r="Z19" s="167">
        <v>18818.184000000001</v>
      </c>
      <c r="AA19" s="167">
        <v>19615.608</v>
      </c>
      <c r="AB19" s="167">
        <v>21915.328000000001</v>
      </c>
      <c r="AC19" s="62">
        <v>15010.255999999999</v>
      </c>
      <c r="AD19" s="62">
        <v>4995.576</v>
      </c>
      <c r="AE19" s="62">
        <v>7.7359999999999998</v>
      </c>
      <c r="AF19" s="56"/>
      <c r="AG19" s="238"/>
      <c r="AH19" s="144">
        <v>31.795999999999999</v>
      </c>
      <c r="AI19" s="144">
        <v>11.015000000000001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37948.527999999998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37901.415999999997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56081.432000000001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56021.295999999995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83899.415999999997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83816.504000000015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121390.568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121299.11199999999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[ 18-bit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30.627144999999999</v>
      </c>
      <c r="G33" s="96">
        <v>33.654103999999997</v>
      </c>
      <c r="H33" s="96">
        <v>0.96910246</v>
      </c>
      <c r="I33" s="60">
        <v>0.97199323999999998</v>
      </c>
      <c r="J33" s="60">
        <v>7.1138610000000005E-2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30.823022000000002</v>
      </c>
      <c r="Y33" s="96">
        <v>34.697381999999998</v>
      </c>
      <c r="Z33" s="96">
        <v>0.96916203999999995</v>
      </c>
      <c r="AA33" s="60">
        <v>0.97186872999999996</v>
      </c>
      <c r="AB33" s="60">
        <v>6.1697185000000002E-2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0.19587700000000297</v>
      </c>
      <c r="AN33" s="95">
        <f t="shared" ref="AN33:AN96" si="5">IF(OR(Y33="",G33=""),"",Y33-G33)</f>
        <v>1.0432780000000008</v>
      </c>
      <c r="AO33" s="95">
        <f t="shared" ref="AO33:AO96" si="6">IF(OR(Z33="",H33=""),"",Z33-H33)</f>
        <v>5.9579999999948008E-5</v>
      </c>
      <c r="AP33" s="95">
        <f t="shared" ref="AP33:AP96" si="7">IF(OR(AA33="",I33=""),"",AA33-I33)</f>
        <v>-1.245100000000221E-4</v>
      </c>
      <c r="AQ33" s="120">
        <f t="shared" ref="AQ33:AQ96" si="8">IF(OR(AB33="",J33=""),"",AB33-J33)</f>
        <v>-9.4414250000000033E-3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33.375081000000002</v>
      </c>
      <c r="G34" s="187">
        <v>36.891778000000002</v>
      </c>
      <c r="H34" s="187">
        <v>0.98115781999999996</v>
      </c>
      <c r="I34" s="62">
        <v>0.98371333999999999</v>
      </c>
      <c r="J34" s="62">
        <v>4.6053186000000003E-2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34.532097999999998</v>
      </c>
      <c r="Y34" s="187">
        <v>37.945484</v>
      </c>
      <c r="Z34" s="187">
        <v>0.98127173000000001</v>
      </c>
      <c r="AA34" s="62">
        <v>0.98432357000000004</v>
      </c>
      <c r="AB34" s="62">
        <v>3.8066941999999999E-2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1.1570169999999962</v>
      </c>
      <c r="AN34" s="121">
        <f t="shared" si="5"/>
        <v>1.0537059999999983</v>
      </c>
      <c r="AO34" s="121">
        <f t="shared" si="6"/>
        <v>1.1391000000005036E-4</v>
      </c>
      <c r="AP34" s="121">
        <f t="shared" si="7"/>
        <v>6.102300000000449E-4</v>
      </c>
      <c r="AQ34" s="87">
        <f t="shared" si="8"/>
        <v>-7.9862440000000035E-3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36.749667000000002</v>
      </c>
      <c r="G35" s="187">
        <v>41.155943999999998</v>
      </c>
      <c r="H35" s="187">
        <v>0.99007679000000004</v>
      </c>
      <c r="I35" s="62">
        <v>0.99271005000000001</v>
      </c>
      <c r="J35" s="62">
        <v>2.4628988000000001E-2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39.573251999999997</v>
      </c>
      <c r="Y35" s="187">
        <v>42.672201000000001</v>
      </c>
      <c r="Z35" s="187">
        <v>0.99033300000000002</v>
      </c>
      <c r="AA35" s="62">
        <v>0.99306039000000002</v>
      </c>
      <c r="AB35" s="62">
        <v>1.7626851999999998E-2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2.8235849999999942</v>
      </c>
      <c r="AN35" s="121">
        <f t="shared" si="5"/>
        <v>1.5162570000000031</v>
      </c>
      <c r="AO35" s="121">
        <f t="shared" si="6"/>
        <v>2.5620999999997895E-4</v>
      </c>
      <c r="AP35" s="121">
        <f t="shared" si="7"/>
        <v>3.5034000000000454E-4</v>
      </c>
      <c r="AQ35" s="87">
        <f t="shared" si="8"/>
        <v>-7.0021360000000026E-3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38.812691999999998</v>
      </c>
      <c r="G36" s="187">
        <v>43.487045000000002</v>
      </c>
      <c r="H36" s="187">
        <v>0.99388832000000005</v>
      </c>
      <c r="I36" s="62">
        <v>0.99608187999999998</v>
      </c>
      <c r="J36" s="62">
        <v>1.4835922E-2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43.426032999999997</v>
      </c>
      <c r="Y36" s="187">
        <v>46.56127</v>
      </c>
      <c r="Z36" s="187">
        <v>0.99423229000000002</v>
      </c>
      <c r="AA36" s="62">
        <v>0.99664799000000004</v>
      </c>
      <c r="AB36" s="62">
        <v>7.3654562999999999E-3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4.6133409999999984</v>
      </c>
      <c r="AN36" s="121">
        <f t="shared" si="5"/>
        <v>3.0742249999999984</v>
      </c>
      <c r="AO36" s="121">
        <f t="shared" si="6"/>
        <v>3.4396999999997124E-4</v>
      </c>
      <c r="AP36" s="121">
        <f t="shared" si="7"/>
        <v>5.6611000000006406E-4</v>
      </c>
      <c r="AQ36" s="87">
        <f t="shared" si="8"/>
        <v>-7.4704656999999997E-3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31.199984000000001</v>
      </c>
      <c r="G38" s="96">
        <v>34.371468</v>
      </c>
      <c r="H38" s="96">
        <v>0.97068518000000004</v>
      </c>
      <c r="I38" s="60">
        <v>0.97451690000000002</v>
      </c>
      <c r="J38" s="60">
        <v>6.4037899999999995E-2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31.240964999999999</v>
      </c>
      <c r="Y38" s="96">
        <v>35.102072999999997</v>
      </c>
      <c r="Z38" s="96">
        <v>0.97074768</v>
      </c>
      <c r="AA38" s="60">
        <v>0.97450309999999996</v>
      </c>
      <c r="AB38" s="60">
        <v>5.8168784000000001E-2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4.0980999999998602E-2</v>
      </c>
      <c r="AN38" s="95">
        <f t="shared" si="5"/>
        <v>0.73060499999999706</v>
      </c>
      <c r="AO38" s="95">
        <f t="shared" si="6"/>
        <v>6.2499999999965361E-5</v>
      </c>
      <c r="AP38" s="95">
        <f t="shared" si="7"/>
        <v>-1.3800000000063761E-5</v>
      </c>
      <c r="AQ38" s="120">
        <f t="shared" si="8"/>
        <v>-5.8691159999999937E-3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33.780332999999999</v>
      </c>
      <c r="G39" s="187">
        <v>37.485148000000002</v>
      </c>
      <c r="H39" s="187">
        <v>0.98165190999999996</v>
      </c>
      <c r="I39" s="62">
        <v>0.98468476000000005</v>
      </c>
      <c r="J39" s="62">
        <v>4.2864369999999999E-2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34.807001999999997</v>
      </c>
      <c r="Y39" s="187">
        <v>38.287227000000001</v>
      </c>
      <c r="Z39" s="187">
        <v>0.98179103000000001</v>
      </c>
      <c r="AA39" s="62">
        <v>0.98506123000000001</v>
      </c>
      <c r="AB39" s="62">
        <v>3.7987689999999998E-2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1.0266689999999983</v>
      </c>
      <c r="AN39" s="121">
        <f t="shared" si="5"/>
        <v>0.8020789999999991</v>
      </c>
      <c r="AO39" s="121">
        <f t="shared" si="6"/>
        <v>1.3912000000004809E-4</v>
      </c>
      <c r="AP39" s="121">
        <f t="shared" si="7"/>
        <v>3.7646999999996211E-4</v>
      </c>
      <c r="AQ39" s="87">
        <f t="shared" si="8"/>
        <v>-4.8766800000000013E-3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36.904045000000004</v>
      </c>
      <c r="G40" s="187">
        <v>41.184108000000002</v>
      </c>
      <c r="H40" s="187">
        <v>0.99008631999999996</v>
      </c>
      <c r="I40" s="62">
        <v>0.99297849000000005</v>
      </c>
      <c r="J40" s="62">
        <v>2.3278585000000001E-2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39.634250000000002</v>
      </c>
      <c r="Y40" s="187">
        <v>42.894109999999998</v>
      </c>
      <c r="Z40" s="187">
        <v>0.99033886000000004</v>
      </c>
      <c r="AA40" s="62">
        <v>0.99345892000000002</v>
      </c>
      <c r="AB40" s="62">
        <v>1.7079418999999998E-2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2.730204999999998</v>
      </c>
      <c r="AN40" s="121">
        <f t="shared" si="5"/>
        <v>1.7100019999999958</v>
      </c>
      <c r="AO40" s="121">
        <f t="shared" si="6"/>
        <v>2.5254000000007881E-4</v>
      </c>
      <c r="AP40" s="121">
        <f t="shared" si="7"/>
        <v>4.8042999999997615E-4</v>
      </c>
      <c r="AQ40" s="87">
        <f t="shared" si="8"/>
        <v>-6.1991660000000025E-3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39.127370999999997</v>
      </c>
      <c r="G41" s="187">
        <v>43.700366000000002</v>
      </c>
      <c r="H41" s="187">
        <v>0.99394433999999998</v>
      </c>
      <c r="I41" s="62">
        <v>0.99618065</v>
      </c>
      <c r="J41" s="62">
        <v>1.4180632E-2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43.475152999999999</v>
      </c>
      <c r="Y41" s="187">
        <v>46.617012000000003</v>
      </c>
      <c r="Z41" s="187">
        <v>0.99427944000000001</v>
      </c>
      <c r="AA41" s="62">
        <v>0.99668480999999998</v>
      </c>
      <c r="AB41" s="62">
        <v>7.3048295000000003E-3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4.3477820000000023</v>
      </c>
      <c r="AN41" s="121">
        <f t="shared" si="5"/>
        <v>2.9166460000000001</v>
      </c>
      <c r="AO41" s="121">
        <f t="shared" si="6"/>
        <v>3.3510000000003259E-4</v>
      </c>
      <c r="AP41" s="121">
        <f t="shared" si="7"/>
        <v>5.0415999999997574E-4</v>
      </c>
      <c r="AQ41" s="87">
        <f t="shared" si="8"/>
        <v>-6.8758025E-3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30.982371000000001</v>
      </c>
      <c r="G43" s="96">
        <v>34.060940000000002</v>
      </c>
      <c r="H43" s="96">
        <v>0.97162294000000005</v>
      </c>
      <c r="I43" s="60">
        <v>0.97553080000000003</v>
      </c>
      <c r="J43" s="60">
        <v>6.2681559999999997E-2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31.267548999999999</v>
      </c>
      <c r="Y43" s="96">
        <v>34.668269000000002</v>
      </c>
      <c r="Z43" s="96">
        <v>0.97164240999999996</v>
      </c>
      <c r="AA43" s="60">
        <v>0.97534116000000004</v>
      </c>
      <c r="AB43" s="60">
        <v>5.4720144999999998E-2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0.28517799999999838</v>
      </c>
      <c r="AN43" s="95">
        <f t="shared" si="5"/>
        <v>0.60732900000000001</v>
      </c>
      <c r="AO43" s="95">
        <f t="shared" si="6"/>
        <v>1.9469999999910392E-5</v>
      </c>
      <c r="AP43" s="95">
        <f t="shared" si="7"/>
        <v>-1.8963999999999093E-4</v>
      </c>
      <c r="AQ43" s="120">
        <f t="shared" si="8"/>
        <v>-7.9614149999999995E-3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33.306395999999999</v>
      </c>
      <c r="G44" s="187">
        <v>37.108282000000003</v>
      </c>
      <c r="H44" s="187">
        <v>0.98161944999999995</v>
      </c>
      <c r="I44" s="62">
        <v>0.98502471999999996</v>
      </c>
      <c r="J44" s="62">
        <v>4.4957083000000002E-2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34.608446999999998</v>
      </c>
      <c r="Y44" s="187">
        <v>37.961008</v>
      </c>
      <c r="Z44" s="187">
        <v>0.98182725999999998</v>
      </c>
      <c r="AA44" s="62">
        <v>0.98517299999999997</v>
      </c>
      <c r="AB44" s="62">
        <v>3.7162513000000001E-2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1.3020509999999987</v>
      </c>
      <c r="AN44" s="121">
        <f t="shared" si="5"/>
        <v>0.85272599999999699</v>
      </c>
      <c r="AO44" s="121">
        <f t="shared" si="6"/>
        <v>2.0781000000003047E-4</v>
      </c>
      <c r="AP44" s="121">
        <f t="shared" si="7"/>
        <v>1.4828000000000063E-4</v>
      </c>
      <c r="AQ44" s="87">
        <f t="shared" si="8"/>
        <v>-7.7945700000000007E-3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36.507210000000001</v>
      </c>
      <c r="G45" s="187">
        <v>40.988062999999997</v>
      </c>
      <c r="H45" s="187">
        <v>0.98998180000000002</v>
      </c>
      <c r="I45" s="62">
        <v>0.99300732000000003</v>
      </c>
      <c r="J45" s="62">
        <v>2.4987927E-2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39.004998999999998</v>
      </c>
      <c r="Y45" s="187">
        <v>42.545133999999997</v>
      </c>
      <c r="Z45" s="187">
        <v>0.99020041000000003</v>
      </c>
      <c r="AA45" s="62">
        <v>0.99362717</v>
      </c>
      <c r="AB45" s="62">
        <v>1.7376429999999998E-2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2.4977889999999974</v>
      </c>
      <c r="AN45" s="121">
        <f t="shared" si="5"/>
        <v>1.5570710000000005</v>
      </c>
      <c r="AO45" s="121">
        <f t="shared" si="6"/>
        <v>2.1861000000000796E-4</v>
      </c>
      <c r="AP45" s="121">
        <f t="shared" si="7"/>
        <v>6.1984999999997736E-4</v>
      </c>
      <c r="AQ45" s="87">
        <f t="shared" si="8"/>
        <v>-7.6114970000000018E-3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38.812629999999999</v>
      </c>
      <c r="G46" s="187">
        <v>43.612067000000003</v>
      </c>
      <c r="H46" s="187">
        <v>0.99389576999999996</v>
      </c>
      <c r="I46" s="62">
        <v>0.99602243999999995</v>
      </c>
      <c r="J46" s="62">
        <v>1.5111492000000001E-2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42.785299000000002</v>
      </c>
      <c r="Y46" s="187">
        <v>46.088104000000001</v>
      </c>
      <c r="Z46" s="187">
        <v>0.99420237</v>
      </c>
      <c r="AA46" s="62">
        <v>0.99661054000000004</v>
      </c>
      <c r="AB46" s="62">
        <v>7.7171109999999996E-3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3.9726690000000033</v>
      </c>
      <c r="AN46" s="121">
        <f t="shared" si="5"/>
        <v>2.476036999999998</v>
      </c>
      <c r="AO46" s="121">
        <f t="shared" si="6"/>
        <v>3.0660000000004572E-4</v>
      </c>
      <c r="AP46" s="121">
        <f t="shared" si="7"/>
        <v>5.8810000000009133E-4</v>
      </c>
      <c r="AQ46" s="87">
        <f t="shared" si="8"/>
        <v>-7.3943810000000011E-3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31.525745000000001</v>
      </c>
      <c r="G48" s="96">
        <v>34.147168999999998</v>
      </c>
      <c r="H48" s="96">
        <v>0.97098653000000001</v>
      </c>
      <c r="I48" s="60">
        <v>0.97634111000000001</v>
      </c>
      <c r="J48" s="60">
        <v>5.5875577000000003E-2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30.969374999999999</v>
      </c>
      <c r="Y48" s="96">
        <v>34.854593000000001</v>
      </c>
      <c r="Z48" s="96">
        <v>0.97102544999999996</v>
      </c>
      <c r="AA48" s="60">
        <v>0.9761128</v>
      </c>
      <c r="AB48" s="60">
        <v>5.1008555999999997E-2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-0.55637000000000114</v>
      </c>
      <c r="AN48" s="95">
        <f t="shared" si="5"/>
        <v>0.70742400000000316</v>
      </c>
      <c r="AO48" s="95">
        <f t="shared" si="6"/>
        <v>3.8919999999942334E-5</v>
      </c>
      <c r="AP48" s="95">
        <f t="shared" si="7"/>
        <v>-2.2831000000000934E-4</v>
      </c>
      <c r="AQ48" s="120">
        <f t="shared" si="8"/>
        <v>-4.8670210000000061E-3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34.367755000000002</v>
      </c>
      <c r="G49" s="187">
        <v>37.508856000000002</v>
      </c>
      <c r="H49" s="187">
        <v>0.98116228999999999</v>
      </c>
      <c r="I49" s="62">
        <v>0.98568568999999995</v>
      </c>
      <c r="J49" s="62">
        <v>3.9224833000000001E-2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34.948737000000001</v>
      </c>
      <c r="Y49" s="187">
        <v>38.388066000000002</v>
      </c>
      <c r="Z49" s="187">
        <v>0.98136630999999996</v>
      </c>
      <c r="AA49" s="62">
        <v>0.98594477999999997</v>
      </c>
      <c r="AB49" s="62">
        <v>3.4039303999999999E-2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0.58098199999999878</v>
      </c>
      <c r="AN49" s="121">
        <f t="shared" si="5"/>
        <v>0.87921000000000049</v>
      </c>
      <c r="AO49" s="121">
        <f t="shared" si="6"/>
        <v>2.0401999999997145E-4</v>
      </c>
      <c r="AP49" s="121">
        <f t="shared" si="7"/>
        <v>2.5909000000001736E-4</v>
      </c>
      <c r="AQ49" s="87">
        <f t="shared" si="8"/>
        <v>-5.1855290000000012E-3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37.750833</v>
      </c>
      <c r="G50" s="187">
        <v>41.738880000000002</v>
      </c>
      <c r="H50" s="187">
        <v>0.98973438000000002</v>
      </c>
      <c r="I50" s="62">
        <v>0.99295283000000001</v>
      </c>
      <c r="J50" s="62">
        <v>2.0384983999999998E-2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39.576971</v>
      </c>
      <c r="Y50" s="187">
        <v>42.794294000000001</v>
      </c>
      <c r="Z50" s="187">
        <v>0.98993799000000005</v>
      </c>
      <c r="AA50" s="62">
        <v>0.99348024999999995</v>
      </c>
      <c r="AB50" s="62">
        <v>1.6171708999999999E-2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1.8261380000000003</v>
      </c>
      <c r="AN50" s="121">
        <f t="shared" si="5"/>
        <v>1.055413999999999</v>
      </c>
      <c r="AO50" s="121">
        <f t="shared" si="6"/>
        <v>2.0361000000002072E-4</v>
      </c>
      <c r="AP50" s="121">
        <f t="shared" si="7"/>
        <v>5.2741999999994515E-4</v>
      </c>
      <c r="AQ50" s="87">
        <f t="shared" si="8"/>
        <v>-4.213274999999999E-3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39.906131000000002</v>
      </c>
      <c r="G51" s="187">
        <v>44.341990000000003</v>
      </c>
      <c r="H51" s="187">
        <v>0.99370225000000001</v>
      </c>
      <c r="I51" s="62">
        <v>0.99574764999999998</v>
      </c>
      <c r="J51" s="62">
        <v>1.1532534000000001E-2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43.430042</v>
      </c>
      <c r="Y51" s="187">
        <v>46.442841999999999</v>
      </c>
      <c r="Z51" s="187">
        <v>0.99401039999999996</v>
      </c>
      <c r="AA51" s="62">
        <v>0.99654507999999997</v>
      </c>
      <c r="AB51" s="62">
        <v>7.1076545999999999E-3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3.5239109999999982</v>
      </c>
      <c r="AN51" s="121">
        <f t="shared" si="5"/>
        <v>2.1008519999999962</v>
      </c>
      <c r="AO51" s="121">
        <f t="shared" si="6"/>
        <v>3.0814999999995152E-4</v>
      </c>
      <c r="AP51" s="121">
        <f t="shared" si="7"/>
        <v>7.9742999999998787E-4</v>
      </c>
      <c r="AQ51" s="87">
        <f t="shared" si="8"/>
        <v>-4.4248794000000006E-3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31.769103999999999</v>
      </c>
      <c r="G53" s="96">
        <v>34.283330999999997</v>
      </c>
      <c r="H53" s="96">
        <v>0.97146907999999998</v>
      </c>
      <c r="I53" s="60">
        <v>0.97757209</v>
      </c>
      <c r="J53" s="60">
        <v>5.7170569999999997E-2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31.375328</v>
      </c>
      <c r="Y53" s="96">
        <v>34.875745000000002</v>
      </c>
      <c r="Z53" s="96">
        <v>0.97137903999999997</v>
      </c>
      <c r="AA53" s="60">
        <v>0.97684903000000001</v>
      </c>
      <c r="AB53" s="60">
        <v>5.2547644999999997E-2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-0.39377599999999902</v>
      </c>
      <c r="AN53" s="95">
        <f t="shared" si="5"/>
        <v>0.5924140000000051</v>
      </c>
      <c r="AO53" s="95">
        <f t="shared" si="6"/>
        <v>-9.0040000000013443E-5</v>
      </c>
      <c r="AP53" s="95">
        <f t="shared" si="7"/>
        <v>-7.2305999999999759E-4</v>
      </c>
      <c r="AQ53" s="120">
        <f t="shared" si="8"/>
        <v>-4.622925E-3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34.306956999999997</v>
      </c>
      <c r="G54" s="187">
        <v>37.570573000000003</v>
      </c>
      <c r="H54" s="187">
        <v>0.98126952999999995</v>
      </c>
      <c r="I54" s="62">
        <v>0.98590063999999999</v>
      </c>
      <c r="J54" s="62">
        <v>3.9739344000000003E-2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35.328843999999997</v>
      </c>
      <c r="Y54" s="187">
        <v>38.530363999999999</v>
      </c>
      <c r="Z54" s="187">
        <v>0.98149587999999999</v>
      </c>
      <c r="AA54" s="62">
        <v>0.98658192</v>
      </c>
      <c r="AB54" s="62">
        <v>3.3995683999999998E-2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1.0218869999999995</v>
      </c>
      <c r="AN54" s="121">
        <f t="shared" si="5"/>
        <v>0.95979099999999562</v>
      </c>
      <c r="AO54" s="121">
        <f t="shared" si="6"/>
        <v>2.263500000000418E-4</v>
      </c>
      <c r="AP54" s="121">
        <f t="shared" si="7"/>
        <v>6.8128000000000632E-4</v>
      </c>
      <c r="AQ54" s="87">
        <f t="shared" si="8"/>
        <v>-5.7436600000000046E-3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37.832439000000001</v>
      </c>
      <c r="G55" s="187">
        <v>41.898353999999998</v>
      </c>
      <c r="H55" s="187">
        <v>0.98973469000000003</v>
      </c>
      <c r="I55" s="62">
        <v>0.99299137000000004</v>
      </c>
      <c r="J55" s="62">
        <v>2.0164103999999999E-2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39.858505000000001</v>
      </c>
      <c r="Y55" s="187">
        <v>43.129026000000003</v>
      </c>
      <c r="Z55" s="187">
        <v>0.98991121000000004</v>
      </c>
      <c r="AA55" s="62">
        <v>0.99347498000000001</v>
      </c>
      <c r="AB55" s="62">
        <v>1.6597467000000001E-2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2.0260660000000001</v>
      </c>
      <c r="AN55" s="121">
        <f t="shared" si="5"/>
        <v>1.2306720000000055</v>
      </c>
      <c r="AO55" s="121">
        <f t="shared" si="6"/>
        <v>1.7652000000001333E-4</v>
      </c>
      <c r="AP55" s="121">
        <f t="shared" si="7"/>
        <v>4.8360999999996768E-4</v>
      </c>
      <c r="AQ55" s="87">
        <f t="shared" si="8"/>
        <v>-3.5666369999999975E-3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39.6601</v>
      </c>
      <c r="G56" s="187">
        <v>44.376734999999996</v>
      </c>
      <c r="H56" s="187">
        <v>0.99379627999999998</v>
      </c>
      <c r="I56" s="62">
        <v>0.99593430999999999</v>
      </c>
      <c r="J56" s="62">
        <v>1.2291318000000001E-2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43.313180000000003</v>
      </c>
      <c r="Y56" s="187">
        <v>46.446978999999999</v>
      </c>
      <c r="Z56" s="187">
        <v>0.99405876000000004</v>
      </c>
      <c r="AA56" s="62">
        <v>0.99659964000000001</v>
      </c>
      <c r="AB56" s="62">
        <v>7.4278180000000001E-3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3.6530800000000028</v>
      </c>
      <c r="AN56" s="121">
        <f t="shared" si="5"/>
        <v>2.0702440000000024</v>
      </c>
      <c r="AO56" s="121">
        <f t="shared" si="6"/>
        <v>2.6248000000006488E-4</v>
      </c>
      <c r="AP56" s="121">
        <f t="shared" si="7"/>
        <v>6.6533000000001952E-4</v>
      </c>
      <c r="AQ56" s="87">
        <f t="shared" si="8"/>
        <v>-4.8635000000000006E-3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31.567695000000001</v>
      </c>
      <c r="G58" s="96">
        <v>34.462153000000001</v>
      </c>
      <c r="H58" s="96">
        <v>0.97157908999999998</v>
      </c>
      <c r="I58" s="60">
        <v>0.97756016000000001</v>
      </c>
      <c r="J58" s="60">
        <v>6.1020214000000003E-2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31.803256000000001</v>
      </c>
      <c r="Y58" s="96">
        <v>34.715516000000001</v>
      </c>
      <c r="Z58" s="96">
        <v>0.97148515000000002</v>
      </c>
      <c r="AA58" s="60">
        <v>0.97733868999999995</v>
      </c>
      <c r="AB58" s="60">
        <v>5.5338143999999999E-2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0.23556100000000058</v>
      </c>
      <c r="AN58" s="95">
        <f t="shared" si="5"/>
        <v>0.25336300000000023</v>
      </c>
      <c r="AO58" s="95">
        <f t="shared" si="6"/>
        <v>-9.3939999999959056E-5</v>
      </c>
      <c r="AP58" s="95">
        <f t="shared" si="7"/>
        <v>-2.214700000000569E-4</v>
      </c>
      <c r="AQ58" s="120">
        <f t="shared" si="8"/>
        <v>-5.6820700000000043E-3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33.684824999999996</v>
      </c>
      <c r="G59" s="187">
        <v>37.524697000000003</v>
      </c>
      <c r="H59" s="187">
        <v>0.98144016999999995</v>
      </c>
      <c r="I59" s="62">
        <v>0.98596463999999995</v>
      </c>
      <c r="J59" s="62">
        <v>4.3232220000000002E-2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34.780625000000001</v>
      </c>
      <c r="Y59" s="187">
        <v>38.159942999999998</v>
      </c>
      <c r="Z59" s="187">
        <v>0.98167188999999999</v>
      </c>
      <c r="AA59" s="62">
        <v>0.98637107000000002</v>
      </c>
      <c r="AB59" s="62">
        <v>3.6770900000000002E-2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1.0958000000000041</v>
      </c>
      <c r="AN59" s="121">
        <f t="shared" si="5"/>
        <v>0.63524599999999509</v>
      </c>
      <c r="AO59" s="121">
        <f t="shared" si="6"/>
        <v>2.3172000000004633E-4</v>
      </c>
      <c r="AP59" s="121">
        <f t="shared" si="7"/>
        <v>4.0643000000006868E-4</v>
      </c>
      <c r="AQ59" s="87">
        <f t="shared" si="8"/>
        <v>-6.4613199999999996E-3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37.233274999999999</v>
      </c>
      <c r="G60" s="187">
        <v>41.674750000000003</v>
      </c>
      <c r="H60" s="187">
        <v>0.98999234999999997</v>
      </c>
      <c r="I60" s="62">
        <v>0.99316786999999995</v>
      </c>
      <c r="J60" s="62">
        <v>2.2832432999999999E-2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38.923729000000002</v>
      </c>
      <c r="Y60" s="187">
        <v>42.580598999999999</v>
      </c>
      <c r="Z60" s="187">
        <v>0.99013609999999996</v>
      </c>
      <c r="AA60" s="62">
        <v>0.99355501000000002</v>
      </c>
      <c r="AB60" s="62">
        <v>1.8327870999999999E-2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1.6904540000000026</v>
      </c>
      <c r="AN60" s="121">
        <f t="shared" si="5"/>
        <v>0.90584899999999635</v>
      </c>
      <c r="AO60" s="121">
        <f t="shared" si="6"/>
        <v>1.4374999999999805E-4</v>
      </c>
      <c r="AP60" s="121">
        <f t="shared" si="7"/>
        <v>3.8714000000006354E-4</v>
      </c>
      <c r="AQ60" s="87">
        <f t="shared" si="8"/>
        <v>-4.5045620000000001E-3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39.958139000000003</v>
      </c>
      <c r="G61" s="187">
        <v>44.646968999999999</v>
      </c>
      <c r="H61" s="187">
        <v>0.99397508000000001</v>
      </c>
      <c r="I61" s="62">
        <v>0.99613439999999998</v>
      </c>
      <c r="J61" s="62">
        <v>1.1735719E-2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43.072704000000002</v>
      </c>
      <c r="Y61" s="187">
        <v>46.325279000000002</v>
      </c>
      <c r="Z61" s="187">
        <v>0.99417847000000004</v>
      </c>
      <c r="AA61" s="62">
        <v>0.99664580999999997</v>
      </c>
      <c r="AB61" s="62">
        <v>7.6528815999999996E-3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3.1145649999999989</v>
      </c>
      <c r="AN61" s="121">
        <f t="shared" si="5"/>
        <v>1.6783100000000033</v>
      </c>
      <c r="AO61" s="121">
        <f t="shared" si="6"/>
        <v>2.0339000000002549E-4</v>
      </c>
      <c r="AP61" s="121">
        <f t="shared" si="7"/>
        <v>5.1140999999998993E-4</v>
      </c>
      <c r="AQ61" s="87">
        <f t="shared" si="8"/>
        <v>-4.0828374000000008E-3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32.711374999999997</v>
      </c>
      <c r="G63" s="96">
        <v>36.087051000000002</v>
      </c>
      <c r="H63" s="96">
        <v>0.96976631999999996</v>
      </c>
      <c r="I63" s="60">
        <v>0.97864901000000004</v>
      </c>
      <c r="J63" s="60">
        <v>5.7249769999999998E-2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32.681286999999998</v>
      </c>
      <c r="Y63" s="96">
        <v>36.393082999999997</v>
      </c>
      <c r="Z63" s="96">
        <v>0.96962287000000003</v>
      </c>
      <c r="AA63" s="60">
        <v>0.97829655000000004</v>
      </c>
      <c r="AB63" s="60">
        <v>5.6807900000000001E-2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-3.0087999999999226E-2</v>
      </c>
      <c r="AN63" s="95">
        <f t="shared" si="5"/>
        <v>0.30603199999999475</v>
      </c>
      <c r="AO63" s="95">
        <f t="shared" si="6"/>
        <v>-1.4344999999993391E-4</v>
      </c>
      <c r="AP63" s="95">
        <f t="shared" si="7"/>
        <v>-3.5245999999999889E-4</v>
      </c>
      <c r="AQ63" s="120">
        <f t="shared" si="8"/>
        <v>-4.4186999999999699E-4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35.255183000000002</v>
      </c>
      <c r="G64" s="187">
        <v>38.689394999999998</v>
      </c>
      <c r="H64" s="187">
        <v>0.98082502999999999</v>
      </c>
      <c r="I64" s="62">
        <v>0.98655090000000001</v>
      </c>
      <c r="J64" s="62">
        <v>3.9031163000000001E-2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35.507904000000003</v>
      </c>
      <c r="Y64" s="187">
        <v>38.995572000000003</v>
      </c>
      <c r="Z64" s="187">
        <v>0.98100193999999996</v>
      </c>
      <c r="AA64" s="62">
        <v>0.98676912999999999</v>
      </c>
      <c r="AB64" s="62">
        <v>3.7980027E-2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0.25272100000000108</v>
      </c>
      <c r="AN64" s="121">
        <f t="shared" si="5"/>
        <v>0.30617700000000525</v>
      </c>
      <c r="AO64" s="121">
        <f t="shared" si="6"/>
        <v>1.7690999999997459E-4</v>
      </c>
      <c r="AP64" s="121">
        <f t="shared" si="7"/>
        <v>2.1822999999998594E-4</v>
      </c>
      <c r="AQ64" s="87">
        <f t="shared" si="8"/>
        <v>-1.0511360000000011E-3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38.821005999999997</v>
      </c>
      <c r="G65" s="187">
        <v>42.558416000000001</v>
      </c>
      <c r="H65" s="187">
        <v>0.98985402</v>
      </c>
      <c r="I65" s="62">
        <v>0.99312151999999998</v>
      </c>
      <c r="J65" s="62">
        <v>1.9833380000000001E-2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39.765462999999997</v>
      </c>
      <c r="Y65" s="187">
        <v>43.105595999999998</v>
      </c>
      <c r="Z65" s="187">
        <v>0.99000175000000001</v>
      </c>
      <c r="AA65" s="62">
        <v>0.99340549</v>
      </c>
      <c r="AB65" s="62">
        <v>1.8606838000000001E-2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0.94445699999999988</v>
      </c>
      <c r="AN65" s="121">
        <f t="shared" si="5"/>
        <v>0.54717999999999734</v>
      </c>
      <c r="AO65" s="121">
        <f t="shared" si="6"/>
        <v>1.4773000000001257E-4</v>
      </c>
      <c r="AP65" s="121">
        <f t="shared" si="7"/>
        <v>2.8397000000002226E-4</v>
      </c>
      <c r="AQ65" s="87">
        <f t="shared" si="8"/>
        <v>-1.2265420000000006E-3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41.659484999999997</v>
      </c>
      <c r="G66" s="187">
        <v>45.524918</v>
      </c>
      <c r="H66" s="187">
        <v>0.99386945000000004</v>
      </c>
      <c r="I66" s="62">
        <v>0.99604362000000002</v>
      </c>
      <c r="J66" s="62">
        <v>9.3011689999999998E-3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43.569383000000002</v>
      </c>
      <c r="Y66" s="187">
        <v>46.647416999999997</v>
      </c>
      <c r="Z66" s="187">
        <v>0.99403111</v>
      </c>
      <c r="AA66" s="62">
        <v>0.99663378000000002</v>
      </c>
      <c r="AB66" s="62">
        <v>7.8177400000000001E-3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1.9098980000000054</v>
      </c>
      <c r="AN66" s="121">
        <f t="shared" si="5"/>
        <v>1.1224989999999977</v>
      </c>
      <c r="AO66" s="121">
        <f t="shared" si="6"/>
        <v>1.616599999999524E-4</v>
      </c>
      <c r="AP66" s="121">
        <f t="shared" si="7"/>
        <v>5.9016000000000624E-4</v>
      </c>
      <c r="AQ66" s="87">
        <f t="shared" si="8"/>
        <v>-1.4834289999999997E-3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30.398133999999999</v>
      </c>
      <c r="G68" s="96">
        <v>33.733097999999998</v>
      </c>
      <c r="H68" s="96">
        <v>0.96639260999999999</v>
      </c>
      <c r="I68" s="60">
        <v>0.97105370000000002</v>
      </c>
      <c r="J68" s="60">
        <v>7.0964009999999994E-2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31.017204</v>
      </c>
      <c r="Y68" s="96">
        <v>34.640298000000001</v>
      </c>
      <c r="Z68" s="96">
        <v>0.96640305000000004</v>
      </c>
      <c r="AA68" s="60">
        <v>0.97135435000000003</v>
      </c>
      <c r="AB68" s="60">
        <v>6.1454429999999997E-2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0.61907000000000068</v>
      </c>
      <c r="AN68" s="95">
        <f t="shared" si="5"/>
        <v>0.90720000000000312</v>
      </c>
      <c r="AO68" s="95">
        <f t="shared" si="6"/>
        <v>1.044000000005596E-5</v>
      </c>
      <c r="AP68" s="95">
        <f t="shared" si="7"/>
        <v>3.0065000000001341E-4</v>
      </c>
      <c r="AQ68" s="120">
        <f t="shared" si="8"/>
        <v>-9.5095799999999966E-3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32.964004000000003</v>
      </c>
      <c r="G69" s="187">
        <v>36.927545000000002</v>
      </c>
      <c r="H69" s="187">
        <v>0.98028727000000004</v>
      </c>
      <c r="I69" s="62">
        <v>0.98395484</v>
      </c>
      <c r="J69" s="62">
        <v>4.7331209999999999E-2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34.665897999999999</v>
      </c>
      <c r="Y69" s="187">
        <v>38.008474999999997</v>
      </c>
      <c r="Z69" s="187">
        <v>0.98046226999999997</v>
      </c>
      <c r="AA69" s="62">
        <v>0.98437856999999995</v>
      </c>
      <c r="AB69" s="62">
        <v>3.7740927000000001E-2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1.7018939999999958</v>
      </c>
      <c r="AN69" s="121">
        <f t="shared" si="5"/>
        <v>1.0809299999999951</v>
      </c>
      <c r="AO69" s="121">
        <f t="shared" si="6"/>
        <v>1.7499999999992522E-4</v>
      </c>
      <c r="AP69" s="121">
        <f t="shared" si="7"/>
        <v>4.2372999999995553E-4</v>
      </c>
      <c r="AQ69" s="87">
        <f t="shared" si="8"/>
        <v>-9.5902829999999981E-3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36.326689000000002</v>
      </c>
      <c r="G70" s="187">
        <v>40.922449</v>
      </c>
      <c r="H70" s="187">
        <v>0.98996434</v>
      </c>
      <c r="I70" s="62">
        <v>0.99245320000000004</v>
      </c>
      <c r="J70" s="62">
        <v>2.5141150000000001E-2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39.155431</v>
      </c>
      <c r="Y70" s="187">
        <v>42.449804999999998</v>
      </c>
      <c r="Z70" s="187">
        <v>0.99022237000000002</v>
      </c>
      <c r="AA70" s="62">
        <v>0.99288100000000001</v>
      </c>
      <c r="AB70" s="62">
        <v>1.7237928E-2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2.8287419999999983</v>
      </c>
      <c r="AN70" s="121">
        <f t="shared" si="5"/>
        <v>1.5273559999999975</v>
      </c>
      <c r="AO70" s="121">
        <f t="shared" si="6"/>
        <v>2.5803000000002019E-4</v>
      </c>
      <c r="AP70" s="121">
        <f t="shared" si="7"/>
        <v>4.277999999999782E-4</v>
      </c>
      <c r="AQ70" s="87">
        <f t="shared" si="8"/>
        <v>-7.9032220000000014E-3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38.623103</v>
      </c>
      <c r="G71" s="187">
        <v>43.421472999999999</v>
      </c>
      <c r="H71" s="187">
        <v>0.99389238999999996</v>
      </c>
      <c r="I71" s="62">
        <v>0.99609789000000004</v>
      </c>
      <c r="J71" s="62">
        <v>1.5029035499999999E-2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43.754707000000003</v>
      </c>
      <c r="Y71" s="187">
        <v>46.716968000000001</v>
      </c>
      <c r="Z71" s="187">
        <v>0.99427186999999995</v>
      </c>
      <c r="AA71" s="62">
        <v>0.99670749999999997</v>
      </c>
      <c r="AB71" s="62">
        <v>7.0808707000000002E-3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5.1316040000000029</v>
      </c>
      <c r="AN71" s="121">
        <f t="shared" si="5"/>
        <v>3.2954950000000025</v>
      </c>
      <c r="AO71" s="121">
        <f t="shared" si="6"/>
        <v>3.7947999999998761E-4</v>
      </c>
      <c r="AP71" s="121">
        <f t="shared" si="7"/>
        <v>6.0960999999992715E-4</v>
      </c>
      <c r="AQ71" s="87">
        <f t="shared" si="8"/>
        <v>-7.9481647999999992E-3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31.873574999999999</v>
      </c>
      <c r="G73" s="96">
        <v>35.060625000000002</v>
      </c>
      <c r="H73" s="96">
        <v>0.96927213000000001</v>
      </c>
      <c r="I73" s="60">
        <v>0.97578553000000001</v>
      </c>
      <c r="J73" s="60">
        <v>5.7861414E-2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31.326553000000001</v>
      </c>
      <c r="Y73" s="96">
        <v>35.575203999999999</v>
      </c>
      <c r="Z73" s="96">
        <v>0.96930134000000001</v>
      </c>
      <c r="AA73" s="60">
        <v>0.97608313000000002</v>
      </c>
      <c r="AB73" s="60">
        <v>5.5554920000000001E-2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-0.54702199999999834</v>
      </c>
      <c r="AN73" s="95">
        <f t="shared" si="5"/>
        <v>0.51457899999999768</v>
      </c>
      <c r="AO73" s="95">
        <f t="shared" si="6"/>
        <v>2.9210000000001735E-5</v>
      </c>
      <c r="AP73" s="95">
        <f t="shared" si="7"/>
        <v>2.9760000000000897E-4</v>
      </c>
      <c r="AQ73" s="120">
        <f t="shared" si="8"/>
        <v>-2.3064939999999992E-3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34.727798</v>
      </c>
      <c r="G74" s="187">
        <v>38.314132000000001</v>
      </c>
      <c r="H74" s="187">
        <v>0.98131157999999996</v>
      </c>
      <c r="I74" s="62">
        <v>0.98591408999999997</v>
      </c>
      <c r="J74" s="62">
        <v>3.9271029999999998E-2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35.105386000000003</v>
      </c>
      <c r="Y74" s="187">
        <v>38.736404999999998</v>
      </c>
      <c r="Z74" s="187">
        <v>0.98149648</v>
      </c>
      <c r="AA74" s="62">
        <v>0.98637403000000001</v>
      </c>
      <c r="AB74" s="62">
        <v>3.7240528000000002E-2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0.37758800000000292</v>
      </c>
      <c r="AN74" s="121">
        <f t="shared" si="5"/>
        <v>0.42227299999999701</v>
      </c>
      <c r="AO74" s="121">
        <f t="shared" si="6"/>
        <v>1.8490000000004336E-4</v>
      </c>
      <c r="AP74" s="121">
        <f t="shared" si="7"/>
        <v>4.5994000000004753E-4</v>
      </c>
      <c r="AQ74" s="87">
        <f t="shared" si="8"/>
        <v>-2.0305019999999965E-3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37.985798000000003</v>
      </c>
      <c r="G75" s="187">
        <v>41.975071</v>
      </c>
      <c r="H75" s="187">
        <v>0.99022690000000002</v>
      </c>
      <c r="I75" s="62">
        <v>0.99314124000000004</v>
      </c>
      <c r="J75" s="62">
        <v>1.9663391999999998E-2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39.591194000000002</v>
      </c>
      <c r="Y75" s="187">
        <v>43.039749</v>
      </c>
      <c r="Z75" s="187">
        <v>0.99048859</v>
      </c>
      <c r="AA75" s="62">
        <v>0.99369644000000001</v>
      </c>
      <c r="AB75" s="62">
        <v>1.6543133000000002E-2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1.6053959999999989</v>
      </c>
      <c r="AN75" s="121">
        <f t="shared" si="5"/>
        <v>1.0646780000000007</v>
      </c>
      <c r="AO75" s="121">
        <f t="shared" si="6"/>
        <v>2.616899999999811E-4</v>
      </c>
      <c r="AP75" s="121">
        <f t="shared" si="7"/>
        <v>5.5519999999997793E-4</v>
      </c>
      <c r="AQ75" s="87">
        <f t="shared" si="8"/>
        <v>-3.1202589999999968E-3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39.487130000000001</v>
      </c>
      <c r="G76" s="187">
        <v>44.007078</v>
      </c>
      <c r="H76" s="187">
        <v>0.99398562000000001</v>
      </c>
      <c r="I76" s="62">
        <v>0.99617977999999996</v>
      </c>
      <c r="J76" s="62">
        <v>1.3585445E-2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44.018216000000002</v>
      </c>
      <c r="Y76" s="187">
        <v>46.917039000000003</v>
      </c>
      <c r="Z76" s="187">
        <v>0.99438263999999998</v>
      </c>
      <c r="AA76" s="62">
        <v>0.99680935999999998</v>
      </c>
      <c r="AB76" s="62">
        <v>6.8261429999999998E-3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4.5310860000000019</v>
      </c>
      <c r="AN76" s="121">
        <f t="shared" si="5"/>
        <v>2.9099610000000027</v>
      </c>
      <c r="AO76" s="121">
        <f t="shared" si="6"/>
        <v>3.9701999999997017E-4</v>
      </c>
      <c r="AP76" s="121">
        <f t="shared" si="7"/>
        <v>6.2958000000001846E-4</v>
      </c>
      <c r="AQ76" s="87">
        <f t="shared" si="8"/>
        <v>-6.759302E-3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31.419723999999999</v>
      </c>
      <c r="G78" s="96">
        <v>34.682445999999999</v>
      </c>
      <c r="H78" s="96">
        <v>0.96940786999999995</v>
      </c>
      <c r="I78" s="60">
        <v>0.97500865999999997</v>
      </c>
      <c r="J78" s="60">
        <v>5.9105699999999997E-2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31.526327999999999</v>
      </c>
      <c r="Y78" s="96">
        <v>35.313018</v>
      </c>
      <c r="Z78" s="96">
        <v>0.96946619000000001</v>
      </c>
      <c r="AA78" s="60">
        <v>0.97534308000000003</v>
      </c>
      <c r="AB78" s="60">
        <v>5.3874816999999998E-2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0.10660400000000081</v>
      </c>
      <c r="AN78" s="95">
        <f t="shared" si="5"/>
        <v>0.6305720000000008</v>
      </c>
      <c r="AO78" s="95">
        <f t="shared" si="6"/>
        <v>5.8320000000056105E-5</v>
      </c>
      <c r="AP78" s="95">
        <f t="shared" si="7"/>
        <v>3.3442000000005745E-4</v>
      </c>
      <c r="AQ78" s="120">
        <f t="shared" si="8"/>
        <v>-5.2308829999999987E-3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33.911895999999999</v>
      </c>
      <c r="G79" s="187">
        <v>37.754103000000001</v>
      </c>
      <c r="H79" s="187">
        <v>0.98101771000000004</v>
      </c>
      <c r="I79" s="62">
        <v>0.98591211999999995</v>
      </c>
      <c r="J79" s="62">
        <v>4.0575154000000002E-2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35.152704</v>
      </c>
      <c r="Y79" s="187">
        <v>38.705947999999999</v>
      </c>
      <c r="Z79" s="187">
        <v>0.98123084999999999</v>
      </c>
      <c r="AA79" s="62">
        <v>0.98647821999999996</v>
      </c>
      <c r="AB79" s="62">
        <v>3.4953239999999997E-2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1.2408080000000012</v>
      </c>
      <c r="AN79" s="121">
        <f t="shared" si="5"/>
        <v>0.95184499999999872</v>
      </c>
      <c r="AO79" s="121">
        <f t="shared" si="6"/>
        <v>2.1313999999994504E-4</v>
      </c>
      <c r="AP79" s="121">
        <f t="shared" si="7"/>
        <v>5.6610000000001381E-4</v>
      </c>
      <c r="AQ79" s="87">
        <f t="shared" si="8"/>
        <v>-5.6219140000000056E-3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36.678038000000001</v>
      </c>
      <c r="G80" s="187">
        <v>40.950789999999998</v>
      </c>
      <c r="H80" s="187">
        <v>0.98989483</v>
      </c>
      <c r="I80" s="62">
        <v>0.99318565000000003</v>
      </c>
      <c r="J80" s="62">
        <v>2.250222E-2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39.325505</v>
      </c>
      <c r="Y80" s="187">
        <v>42.827601000000001</v>
      </c>
      <c r="Z80" s="187">
        <v>0.99018349999999999</v>
      </c>
      <c r="AA80" s="62">
        <v>0.99346988999999997</v>
      </c>
      <c r="AB80" s="62">
        <v>1.6656263000000001E-2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2.6474669999999989</v>
      </c>
      <c r="AN80" s="121">
        <f t="shared" si="5"/>
        <v>1.8768110000000036</v>
      </c>
      <c r="AO80" s="121">
        <f t="shared" si="6"/>
        <v>2.8866999999999088E-4</v>
      </c>
      <c r="AP80" s="121">
        <f t="shared" si="7"/>
        <v>2.8423999999993566E-4</v>
      </c>
      <c r="AQ80" s="87">
        <f t="shared" si="8"/>
        <v>-5.8459569999999988E-3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38.949638999999998</v>
      </c>
      <c r="G81" s="187">
        <v>43.674332</v>
      </c>
      <c r="H81" s="187">
        <v>0.99378032999999999</v>
      </c>
      <c r="I81" s="62">
        <v>0.99612650000000003</v>
      </c>
      <c r="J81" s="62">
        <v>1.4699283E-2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43.349198999999999</v>
      </c>
      <c r="Y81" s="187">
        <v>46.477611000000003</v>
      </c>
      <c r="Z81" s="187">
        <v>0.99413677</v>
      </c>
      <c r="AA81" s="62">
        <v>0.99669083000000003</v>
      </c>
      <c r="AB81" s="62">
        <v>7.4416133999999998E-3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4.399560000000001</v>
      </c>
      <c r="AN81" s="121">
        <f t="shared" si="5"/>
        <v>2.8032790000000034</v>
      </c>
      <c r="AO81" s="121">
        <f t="shared" si="6"/>
        <v>3.5644000000001341E-4</v>
      </c>
      <c r="AP81" s="121">
        <f t="shared" si="7"/>
        <v>5.6433000000000177E-4</v>
      </c>
      <c r="AQ81" s="87">
        <f t="shared" si="8"/>
        <v>-7.2576696000000007E-3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31.541339000000001</v>
      </c>
      <c r="G83" s="96">
        <v>34.442867</v>
      </c>
      <c r="H83" s="96">
        <v>0.96926685999999995</v>
      </c>
      <c r="I83" s="60">
        <v>0.97565226999999999</v>
      </c>
      <c r="J83" s="60">
        <v>5.9649889999999997E-2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31.525662000000001</v>
      </c>
      <c r="Y83" s="96">
        <v>35.074134999999998</v>
      </c>
      <c r="Z83" s="96">
        <v>0.96926336000000002</v>
      </c>
      <c r="AA83" s="60">
        <v>0.97582002000000001</v>
      </c>
      <c r="AB83" s="60">
        <v>5.4796989999999997E-2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-1.5677000000000163E-2</v>
      </c>
      <c r="AN83" s="95">
        <f t="shared" si="5"/>
        <v>0.63126799999999861</v>
      </c>
      <c r="AO83" s="95">
        <f t="shared" si="6"/>
        <v>-3.4999999999341114E-6</v>
      </c>
      <c r="AP83" s="95">
        <f t="shared" si="7"/>
        <v>1.6775000000002205E-4</v>
      </c>
      <c r="AQ83" s="120">
        <f t="shared" si="8"/>
        <v>-4.8529000000000003E-3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34.221224999999997</v>
      </c>
      <c r="G84" s="187">
        <v>37.776105999999999</v>
      </c>
      <c r="H84" s="187">
        <v>0.98092106000000001</v>
      </c>
      <c r="I84" s="62">
        <v>0.98601516</v>
      </c>
      <c r="J84" s="62">
        <v>4.0242154000000002E-2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35.407376999999997</v>
      </c>
      <c r="Y84" s="187">
        <v>38.758743000000003</v>
      </c>
      <c r="Z84" s="187">
        <v>0.98112500000000002</v>
      </c>
      <c r="AA84" s="62">
        <v>0.98670420000000003</v>
      </c>
      <c r="AB84" s="62">
        <v>3.4563679999999999E-2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1.1861519999999999</v>
      </c>
      <c r="AN84" s="121">
        <f t="shared" si="5"/>
        <v>0.98263700000000398</v>
      </c>
      <c r="AO84" s="121">
        <f t="shared" si="6"/>
        <v>2.0394000000001355E-4</v>
      </c>
      <c r="AP84" s="121">
        <f t="shared" si="7"/>
        <v>6.8904000000002963E-4</v>
      </c>
      <c r="AQ84" s="87">
        <f t="shared" si="8"/>
        <v>-5.6784740000000028E-3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37.183152</v>
      </c>
      <c r="G85" s="187">
        <v>41.496212</v>
      </c>
      <c r="H85" s="187">
        <v>0.98984755999999996</v>
      </c>
      <c r="I85" s="62">
        <v>0.99307630999999996</v>
      </c>
      <c r="J85" s="62">
        <v>2.1646479999999999E-2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39.528976999999998</v>
      </c>
      <c r="Y85" s="187">
        <v>42.854954999999997</v>
      </c>
      <c r="Z85" s="187">
        <v>0.99004729999999996</v>
      </c>
      <c r="AA85" s="62">
        <v>0.99351560999999999</v>
      </c>
      <c r="AB85" s="62">
        <v>1.6618918999999999E-2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2.3458249999999978</v>
      </c>
      <c r="AN85" s="121">
        <f t="shared" si="5"/>
        <v>1.3587429999999969</v>
      </c>
      <c r="AO85" s="121">
        <f t="shared" si="6"/>
        <v>1.997400000000038E-4</v>
      </c>
      <c r="AP85" s="121">
        <f t="shared" si="7"/>
        <v>4.3930000000003133E-4</v>
      </c>
      <c r="AQ85" s="87">
        <f t="shared" si="8"/>
        <v>-5.0275609999999998E-3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39.279578999999998</v>
      </c>
      <c r="G86" s="187">
        <v>43.854771</v>
      </c>
      <c r="H86" s="187">
        <v>0.99370665999999996</v>
      </c>
      <c r="I86" s="62">
        <v>0.99587210999999998</v>
      </c>
      <c r="J86" s="62">
        <v>1.2787015000000001E-2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43.187215999999999</v>
      </c>
      <c r="Y86" s="187">
        <v>46.284193000000002</v>
      </c>
      <c r="Z86" s="187">
        <v>0.99398167999999998</v>
      </c>
      <c r="AA86" s="62">
        <v>0.99663276999999995</v>
      </c>
      <c r="AB86" s="62">
        <v>7.5648979999999996E-3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3.9076370000000011</v>
      </c>
      <c r="AN86" s="121">
        <f t="shared" si="5"/>
        <v>2.4294220000000024</v>
      </c>
      <c r="AO86" s="121">
        <f t="shared" si="6"/>
        <v>2.750200000000147E-4</v>
      </c>
      <c r="AP86" s="121">
        <f t="shared" si="7"/>
        <v>7.6065999999996858E-4</v>
      </c>
      <c r="AQ86" s="87">
        <f t="shared" si="8"/>
        <v>-5.2221170000000009E-3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32.105583000000003</v>
      </c>
      <c r="G88" s="96">
        <v>35.213870999999997</v>
      </c>
      <c r="H88" s="96">
        <v>0.96976143000000004</v>
      </c>
      <c r="I88" s="60">
        <v>0.97681010999999995</v>
      </c>
      <c r="J88" s="60">
        <v>5.7078324E-2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31.873228999999998</v>
      </c>
      <c r="Y88" s="96">
        <v>35.732427999999999</v>
      </c>
      <c r="Z88" s="96">
        <v>0.96965478000000005</v>
      </c>
      <c r="AA88" s="60">
        <v>0.97655612999999997</v>
      </c>
      <c r="AB88" s="60">
        <v>5.4640229999999998E-2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-0.23235400000000439</v>
      </c>
      <c r="AN88" s="95">
        <f t="shared" si="5"/>
        <v>0.51855700000000127</v>
      </c>
      <c r="AO88" s="95">
        <f t="shared" si="6"/>
        <v>-1.0664999999998592E-4</v>
      </c>
      <c r="AP88" s="95">
        <f t="shared" si="7"/>
        <v>-2.5397999999998699E-4</v>
      </c>
      <c r="AQ88" s="120">
        <f t="shared" si="8"/>
        <v>-2.4380940000000018E-3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34.872824000000001</v>
      </c>
      <c r="G89" s="187">
        <v>38.458309</v>
      </c>
      <c r="H89" s="187">
        <v>0.98122536000000005</v>
      </c>
      <c r="I89" s="62">
        <v>0.98646513999999996</v>
      </c>
      <c r="J89" s="62">
        <v>3.8109129999999998E-2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35.854661</v>
      </c>
      <c r="Y89" s="187">
        <v>39.314467</v>
      </c>
      <c r="Z89" s="187">
        <v>0.98139255000000003</v>
      </c>
      <c r="AA89" s="62">
        <v>0.98693997</v>
      </c>
      <c r="AB89" s="62">
        <v>3.4927353000000001E-2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0.98183699999999874</v>
      </c>
      <c r="AN89" s="121">
        <f t="shared" si="5"/>
        <v>0.85615800000000064</v>
      </c>
      <c r="AO89" s="121">
        <f t="shared" si="6"/>
        <v>1.6718999999998374E-4</v>
      </c>
      <c r="AP89" s="121">
        <f t="shared" si="7"/>
        <v>4.7483000000003717E-4</v>
      </c>
      <c r="AQ89" s="87">
        <f t="shared" si="8"/>
        <v>-3.1817769999999967E-3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38.120409000000002</v>
      </c>
      <c r="G90" s="187">
        <v>42.221496000000002</v>
      </c>
      <c r="H90" s="187">
        <v>0.99000823999999998</v>
      </c>
      <c r="I90" s="62">
        <v>0.99322686999999998</v>
      </c>
      <c r="J90" s="62">
        <v>1.9632941000000001E-2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40.024282999999997</v>
      </c>
      <c r="Y90" s="187">
        <v>43.400008</v>
      </c>
      <c r="Z90" s="187">
        <v>0.99020140999999995</v>
      </c>
      <c r="AA90" s="62">
        <v>0.99378456999999998</v>
      </c>
      <c r="AB90" s="62">
        <v>1.6584793E-2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1.9038739999999947</v>
      </c>
      <c r="AN90" s="121">
        <f t="shared" si="5"/>
        <v>1.1785119999999978</v>
      </c>
      <c r="AO90" s="121">
        <f t="shared" si="6"/>
        <v>1.9316999999996476E-4</v>
      </c>
      <c r="AP90" s="121">
        <f t="shared" si="7"/>
        <v>5.5769999999999431E-4</v>
      </c>
      <c r="AQ90" s="87">
        <f t="shared" si="8"/>
        <v>-3.0481480000000005E-3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39.786042000000002</v>
      </c>
      <c r="G91" s="187">
        <v>44.450481000000003</v>
      </c>
      <c r="H91" s="187">
        <v>0.99394757</v>
      </c>
      <c r="I91" s="62">
        <v>0.99603401999999996</v>
      </c>
      <c r="J91" s="62">
        <v>1.2380430499999999E-2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43.521999000000001</v>
      </c>
      <c r="Y91" s="187">
        <v>46.638534</v>
      </c>
      <c r="Z91" s="187">
        <v>0.99418008999999996</v>
      </c>
      <c r="AA91" s="62">
        <v>0.99677711999999996</v>
      </c>
      <c r="AB91" s="62">
        <v>7.4384530000000003E-3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3.7359569999999991</v>
      </c>
      <c r="AN91" s="121">
        <f t="shared" si="5"/>
        <v>2.1880529999999965</v>
      </c>
      <c r="AO91" s="121">
        <f t="shared" si="6"/>
        <v>2.3251999999995832E-4</v>
      </c>
      <c r="AP91" s="121">
        <f t="shared" si="7"/>
        <v>7.4309999999999654E-4</v>
      </c>
      <c r="AQ91" s="87">
        <f t="shared" si="8"/>
        <v>-4.941977499999999E-3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32.018259</v>
      </c>
      <c r="G93" s="96">
        <v>35.420046999999997</v>
      </c>
      <c r="H93" s="96">
        <v>0.96943126999999996</v>
      </c>
      <c r="I93" s="60">
        <v>0.97700113</v>
      </c>
      <c r="J93" s="60">
        <v>5.9556934999999998E-2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32.296674000000003</v>
      </c>
      <c r="Y93" s="96">
        <v>35.796622999999997</v>
      </c>
      <c r="Z93" s="96">
        <v>0.96927715999999997</v>
      </c>
      <c r="AA93" s="60">
        <v>0.97673396999999995</v>
      </c>
      <c r="AB93" s="60">
        <v>5.6862349999999999E-2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0.27841500000000252</v>
      </c>
      <c r="AN93" s="95">
        <f t="shared" si="5"/>
        <v>0.37657600000000002</v>
      </c>
      <c r="AO93" s="95">
        <f t="shared" si="6"/>
        <v>-1.5410999999998509E-4</v>
      </c>
      <c r="AP93" s="95">
        <f t="shared" si="7"/>
        <v>-2.6716000000004403E-4</v>
      </c>
      <c r="AQ93" s="120">
        <f t="shared" si="8"/>
        <v>-2.6945849999999993E-3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34.232444000000001</v>
      </c>
      <c r="G94" s="187">
        <v>38.051313</v>
      </c>
      <c r="H94" s="187">
        <v>0.98074402999999999</v>
      </c>
      <c r="I94" s="62">
        <v>0.98601786999999996</v>
      </c>
      <c r="J94" s="62">
        <v>3.9899677000000001E-2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35.152183999999998</v>
      </c>
      <c r="Y94" s="187">
        <v>38.701160999999999</v>
      </c>
      <c r="Z94" s="187">
        <v>0.98098348999999996</v>
      </c>
      <c r="AA94" s="62">
        <v>0.98633663000000005</v>
      </c>
      <c r="AB94" s="62">
        <v>3.6774907000000003E-2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0.91973999999999734</v>
      </c>
      <c r="AN94" s="121">
        <f t="shared" si="5"/>
        <v>0.64984799999999865</v>
      </c>
      <c r="AO94" s="121">
        <f t="shared" si="6"/>
        <v>2.3945999999996914E-4</v>
      </c>
      <c r="AP94" s="121">
        <f t="shared" si="7"/>
        <v>3.1876000000008453E-4</v>
      </c>
      <c r="AQ94" s="87">
        <f t="shared" si="8"/>
        <v>-3.1247699999999989E-3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37.636941999999998</v>
      </c>
      <c r="G95" s="187">
        <v>41.867640999999999</v>
      </c>
      <c r="H95" s="187">
        <v>0.98998938000000003</v>
      </c>
      <c r="I95" s="62">
        <v>0.99308430000000003</v>
      </c>
      <c r="J95" s="62">
        <v>2.0997943000000002E-2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39.509456</v>
      </c>
      <c r="Y95" s="187">
        <v>43.087187999999998</v>
      </c>
      <c r="Z95" s="187">
        <v>0.99017949999999999</v>
      </c>
      <c r="AA95" s="62">
        <v>0.99358683000000003</v>
      </c>
      <c r="AB95" s="62">
        <v>1.7485787999999999E-2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1.8725140000000025</v>
      </c>
      <c r="AN95" s="121">
        <f t="shared" si="5"/>
        <v>1.2195469999999986</v>
      </c>
      <c r="AO95" s="121">
        <f t="shared" si="6"/>
        <v>1.9011999999996032E-4</v>
      </c>
      <c r="AP95" s="121">
        <f t="shared" si="7"/>
        <v>5.0253000000000103E-4</v>
      </c>
      <c r="AQ95" s="87">
        <f t="shared" si="8"/>
        <v>-3.5121550000000029E-3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40.364167000000002</v>
      </c>
      <c r="G96" s="187">
        <v>44.802982999999998</v>
      </c>
      <c r="H96" s="187">
        <v>0.99398191000000002</v>
      </c>
      <c r="I96" s="62">
        <v>0.99599691999999995</v>
      </c>
      <c r="J96" s="62">
        <v>1.0986671E-2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43.508709000000003</v>
      </c>
      <c r="Y96" s="187">
        <v>46.697249999999997</v>
      </c>
      <c r="Z96" s="187">
        <v>0.99418094000000001</v>
      </c>
      <c r="AA96" s="62">
        <v>0.99669956999999998</v>
      </c>
      <c r="AB96" s="62">
        <v>7.4212775000000002E-3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3.1445420000000013</v>
      </c>
      <c r="AN96" s="121">
        <f t="shared" si="5"/>
        <v>1.8942669999999993</v>
      </c>
      <c r="AO96" s="121">
        <f t="shared" si="6"/>
        <v>1.9902999999998894E-4</v>
      </c>
      <c r="AP96" s="121">
        <f t="shared" si="7"/>
        <v>7.0265000000002686E-4</v>
      </c>
      <c r="AQ96" s="87">
        <f t="shared" si="8"/>
        <v>-3.5653934999999998E-3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32.322293000000002</v>
      </c>
      <c r="G98" s="96">
        <v>35.842236999999997</v>
      </c>
      <c r="H98" s="96">
        <v>0.96802178999999999</v>
      </c>
      <c r="I98" s="60">
        <v>0.97652541000000004</v>
      </c>
      <c r="J98" s="60">
        <v>5.9748320000000001E-2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32.526446999999997</v>
      </c>
      <c r="Y98" s="96">
        <v>36.258208000000003</v>
      </c>
      <c r="Z98" s="96">
        <v>0.96787502999999997</v>
      </c>
      <c r="AA98" s="60">
        <v>0.97613605999999997</v>
      </c>
      <c r="AB98" s="60">
        <v>5.8950389999999998E-2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0.20415399999999551</v>
      </c>
      <c r="AN98" s="95">
        <f t="shared" si="15"/>
        <v>0.41597100000000609</v>
      </c>
      <c r="AO98" s="95">
        <f t="shared" si="16"/>
        <v>-1.4676000000002354E-4</v>
      </c>
      <c r="AP98" s="95">
        <f t="shared" si="17"/>
        <v>-3.8935000000006603E-4</v>
      </c>
      <c r="AQ98" s="120">
        <f t="shared" si="18"/>
        <v>-7.9793000000000225E-4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34.912751</v>
      </c>
      <c r="G99" s="187">
        <v>38.452083999999999</v>
      </c>
      <c r="H99" s="187">
        <v>0.98035797999999996</v>
      </c>
      <c r="I99" s="62">
        <v>0.98583368999999998</v>
      </c>
      <c r="J99" s="62">
        <v>3.9156537999999998E-2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35.465342999999997</v>
      </c>
      <c r="Y99" s="187">
        <v>38.875391999999998</v>
      </c>
      <c r="Z99" s="187">
        <v>0.98048869999999999</v>
      </c>
      <c r="AA99" s="62">
        <v>0.98611285000000004</v>
      </c>
      <c r="AB99" s="62">
        <v>3.7978909999999998E-2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0.55259199999999709</v>
      </c>
      <c r="AN99" s="121">
        <f t="shared" si="15"/>
        <v>0.42330799999999869</v>
      </c>
      <c r="AO99" s="121">
        <f t="shared" si="16"/>
        <v>1.3072000000002859E-4</v>
      </c>
      <c r="AP99" s="121">
        <f t="shared" si="17"/>
        <v>2.7916000000005603E-4</v>
      </c>
      <c r="AQ99" s="87">
        <f t="shared" si="18"/>
        <v>-1.177628E-3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38.262551000000002</v>
      </c>
      <c r="G100" s="187">
        <v>42.177270999999998</v>
      </c>
      <c r="H100" s="187">
        <v>0.98979680000000003</v>
      </c>
      <c r="I100" s="62">
        <v>0.99287241000000004</v>
      </c>
      <c r="J100" s="62">
        <v>2.0178212000000001E-2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39.713441000000003</v>
      </c>
      <c r="Y100" s="187">
        <v>43.086675999999997</v>
      </c>
      <c r="Z100" s="187">
        <v>0.98996985999999998</v>
      </c>
      <c r="AA100" s="62">
        <v>0.99336670000000005</v>
      </c>
      <c r="AB100" s="62">
        <v>1.8367317000000001E-2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1.4508900000000011</v>
      </c>
      <c r="AN100" s="121">
        <f t="shared" si="15"/>
        <v>0.90940499999999957</v>
      </c>
      <c r="AO100" s="121">
        <f t="shared" si="16"/>
        <v>1.7305999999994714E-4</v>
      </c>
      <c r="AP100" s="121">
        <f t="shared" si="17"/>
        <v>4.9429000000000833E-4</v>
      </c>
      <c r="AQ100" s="87">
        <f t="shared" si="18"/>
        <v>-1.8108949999999999E-3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41.399588000000001</v>
      </c>
      <c r="G101" s="187">
        <v>45.329070999999999</v>
      </c>
      <c r="H101" s="187">
        <v>0.99390652999999995</v>
      </c>
      <c r="I101" s="62">
        <v>0.99595317999999999</v>
      </c>
      <c r="J101" s="62">
        <v>9.2363129999999995E-3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43.632038999999999</v>
      </c>
      <c r="Y101" s="187">
        <v>46.657719999999998</v>
      </c>
      <c r="Z101" s="187">
        <v>0.99405807000000002</v>
      </c>
      <c r="AA101" s="62">
        <v>0.99660130999999996</v>
      </c>
      <c r="AB101" s="62">
        <v>7.5903702999999996E-3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2.2324509999999975</v>
      </c>
      <c r="AN101" s="121">
        <f t="shared" si="15"/>
        <v>1.3286489999999986</v>
      </c>
      <c r="AO101" s="121">
        <f t="shared" si="16"/>
        <v>1.5154000000006107E-4</v>
      </c>
      <c r="AP101" s="121">
        <f t="shared" si="17"/>
        <v>6.4812999999996901E-4</v>
      </c>
      <c r="AQ101" s="87">
        <f t="shared" si="18"/>
        <v>-1.6459426999999999E-3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31.441094</v>
      </c>
      <c r="G103" s="96">
        <v>34.605598000000001</v>
      </c>
      <c r="H103" s="96">
        <v>0.96975694999999995</v>
      </c>
      <c r="I103" s="60">
        <v>0.97452958999999995</v>
      </c>
      <c r="J103" s="60">
        <v>6.7585640000000002E-2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31.641919999999999</v>
      </c>
      <c r="Y103" s="96">
        <v>35.708008999999997</v>
      </c>
      <c r="Z103" s="96">
        <v>0.96968845999999997</v>
      </c>
      <c r="AA103" s="60">
        <v>0.97491274000000006</v>
      </c>
      <c r="AB103" s="60">
        <v>5.9838365999999997E-2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0.20082599999999928</v>
      </c>
      <c r="AN103" s="95">
        <f t="shared" si="15"/>
        <v>1.1024109999999965</v>
      </c>
      <c r="AO103" s="95">
        <f t="shared" si="16"/>
        <v>-6.8489999999976625E-5</v>
      </c>
      <c r="AP103" s="95">
        <f t="shared" si="17"/>
        <v>3.8315000000010979E-4</v>
      </c>
      <c r="AQ103" s="120">
        <f t="shared" si="18"/>
        <v>-7.7472740000000054E-3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33.827033</v>
      </c>
      <c r="G104" s="187">
        <v>37.640192999999996</v>
      </c>
      <c r="H104" s="187">
        <v>0.98130761</v>
      </c>
      <c r="I104" s="62">
        <v>0.98569311999999998</v>
      </c>
      <c r="J104" s="62">
        <v>4.591816E-2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35.440297000000001</v>
      </c>
      <c r="Y104" s="187">
        <v>38.912018000000003</v>
      </c>
      <c r="Z104" s="187">
        <v>0.98144052000000004</v>
      </c>
      <c r="AA104" s="62">
        <v>0.98612940000000004</v>
      </c>
      <c r="AB104" s="62">
        <v>3.8110970000000001E-2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1.6132640000000009</v>
      </c>
      <c r="AN104" s="121">
        <f t="shared" si="15"/>
        <v>1.2718250000000069</v>
      </c>
      <c r="AO104" s="121">
        <f t="shared" si="16"/>
        <v>1.3291000000004161E-4</v>
      </c>
      <c r="AP104" s="121">
        <f t="shared" si="17"/>
        <v>4.3628000000006661E-4</v>
      </c>
      <c r="AQ104" s="87">
        <f t="shared" si="18"/>
        <v>-7.8071899999999986E-3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36.419038</v>
      </c>
      <c r="G105" s="187">
        <v>41.017091000000001</v>
      </c>
      <c r="H105" s="187">
        <v>0.99039688999999997</v>
      </c>
      <c r="I105" s="62">
        <v>0.99313693999999997</v>
      </c>
      <c r="J105" s="62">
        <v>2.8399226999999999E-2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39.478304000000001</v>
      </c>
      <c r="Y105" s="187">
        <v>42.704512999999999</v>
      </c>
      <c r="Z105" s="187">
        <v>0.99062795999999997</v>
      </c>
      <c r="AA105" s="62">
        <v>0.99352185000000004</v>
      </c>
      <c r="AB105" s="62">
        <v>1.8938772E-2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3.0592660000000009</v>
      </c>
      <c r="AN105" s="121">
        <f t="shared" si="15"/>
        <v>1.687421999999998</v>
      </c>
      <c r="AO105" s="121">
        <f t="shared" si="16"/>
        <v>2.3106999999999989E-4</v>
      </c>
      <c r="AP105" s="121">
        <f t="shared" si="17"/>
        <v>3.8491000000007158E-4</v>
      </c>
      <c r="AQ105" s="87">
        <f t="shared" si="18"/>
        <v>-9.4604549999999996E-3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39.357004000000003</v>
      </c>
      <c r="G106" s="187">
        <v>44.075780999999999</v>
      </c>
      <c r="H106" s="187">
        <v>0.99400434000000004</v>
      </c>
      <c r="I106" s="62">
        <v>0.99626084000000004</v>
      </c>
      <c r="J106" s="62">
        <v>1.5086571E-2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43.913302000000002</v>
      </c>
      <c r="Y106" s="187">
        <v>46.886904999999999</v>
      </c>
      <c r="Z106" s="187">
        <v>0.99436290000000005</v>
      </c>
      <c r="AA106" s="62">
        <v>0.99700655999999999</v>
      </c>
      <c r="AB106" s="62">
        <v>8.3263320000000005E-3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4.5562979999999982</v>
      </c>
      <c r="AN106" s="121">
        <f t="shared" si="15"/>
        <v>2.8111239999999995</v>
      </c>
      <c r="AO106" s="121">
        <f t="shared" si="16"/>
        <v>3.5856000000000776E-4</v>
      </c>
      <c r="AP106" s="121">
        <f t="shared" si="17"/>
        <v>7.4571999999994976E-4</v>
      </c>
      <c r="AQ106" s="87">
        <f t="shared" si="18"/>
        <v>-6.7602389999999995E-3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31.616714000000002</v>
      </c>
      <c r="G108" s="96">
        <v>35.057901999999999</v>
      </c>
      <c r="H108" s="96">
        <v>0.97083021000000003</v>
      </c>
      <c r="I108" s="60">
        <v>0.97564969999999995</v>
      </c>
      <c r="J108" s="60">
        <v>6.1037306E-2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31.725749</v>
      </c>
      <c r="Y108" s="96">
        <v>36.105072999999997</v>
      </c>
      <c r="Z108" s="96">
        <v>0.97079990000000005</v>
      </c>
      <c r="AA108" s="60">
        <v>0.97640894</v>
      </c>
      <c r="AB108" s="60">
        <v>5.5782560000000002E-2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0.10903499999999866</v>
      </c>
      <c r="AN108" s="95">
        <f t="shared" si="15"/>
        <v>1.0471709999999987</v>
      </c>
      <c r="AO108" s="95">
        <f t="shared" si="16"/>
        <v>-3.0309999999977855E-5</v>
      </c>
      <c r="AP108" s="95">
        <f t="shared" si="17"/>
        <v>7.5924000000004987E-4</v>
      </c>
      <c r="AQ108" s="120">
        <f t="shared" si="18"/>
        <v>-5.2547459999999976E-3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34.379970999999998</v>
      </c>
      <c r="G109" s="187">
        <v>38.022689999999997</v>
      </c>
      <c r="H109" s="187">
        <v>0.98167883</v>
      </c>
      <c r="I109" s="62">
        <v>0.98612105000000005</v>
      </c>
      <c r="J109" s="62">
        <v>4.1095079999999999E-2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35.318998999999998</v>
      </c>
      <c r="Y109" s="187">
        <v>38.979157999999998</v>
      </c>
      <c r="Z109" s="187">
        <v>0.98185880999999997</v>
      </c>
      <c r="AA109" s="62">
        <v>0.98686591000000001</v>
      </c>
      <c r="AB109" s="62">
        <v>3.6463546999999999E-2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0.93902800000000042</v>
      </c>
      <c r="AN109" s="121">
        <f t="shared" si="15"/>
        <v>0.95646800000000098</v>
      </c>
      <c r="AO109" s="121">
        <f t="shared" si="16"/>
        <v>1.799799999999685E-4</v>
      </c>
      <c r="AP109" s="121">
        <f t="shared" si="17"/>
        <v>7.4485999999995833E-4</v>
      </c>
      <c r="AQ109" s="87">
        <f t="shared" si="18"/>
        <v>-4.6315330000000002E-3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37.379570999999999</v>
      </c>
      <c r="G110" s="187">
        <v>41.522227000000001</v>
      </c>
      <c r="H110" s="187">
        <v>0.99040905000000001</v>
      </c>
      <c r="I110" s="62">
        <v>0.99321530000000002</v>
      </c>
      <c r="J110" s="62">
        <v>2.2615867000000001E-2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39.78389</v>
      </c>
      <c r="Y110" s="187">
        <v>43.074055999999999</v>
      </c>
      <c r="Z110" s="187">
        <v>0.99064465999999995</v>
      </c>
      <c r="AA110" s="62">
        <v>0.99387782999999996</v>
      </c>
      <c r="AB110" s="62">
        <v>1.7639887E-2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2.404319000000001</v>
      </c>
      <c r="AN110" s="121">
        <f t="shared" si="15"/>
        <v>1.5518289999999979</v>
      </c>
      <c r="AO110" s="121">
        <f t="shared" si="16"/>
        <v>2.356099999999417E-4</v>
      </c>
      <c r="AP110" s="121">
        <f t="shared" si="17"/>
        <v>6.62529999999939E-4</v>
      </c>
      <c r="AQ110" s="87">
        <f t="shared" si="18"/>
        <v>-4.9759800000000014E-3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39.735590999999999</v>
      </c>
      <c r="G111" s="187">
        <v>44.253298000000001</v>
      </c>
      <c r="H111" s="187">
        <v>0.99409464000000003</v>
      </c>
      <c r="I111" s="62">
        <v>0.99642346999999998</v>
      </c>
      <c r="J111" s="62">
        <v>1.3308265999999999E-2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43.891505000000002</v>
      </c>
      <c r="Y111" s="187">
        <v>46.916826999999998</v>
      </c>
      <c r="Z111" s="187">
        <v>0.99440607000000003</v>
      </c>
      <c r="AA111" s="62">
        <v>0.99709011999999997</v>
      </c>
      <c r="AB111" s="62">
        <v>8.1122099999999999E-3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4.1559140000000028</v>
      </c>
      <c r="AN111" s="121">
        <f t="shared" si="15"/>
        <v>2.6635289999999969</v>
      </c>
      <c r="AO111" s="121">
        <f t="shared" si="16"/>
        <v>3.1143000000000143E-4</v>
      </c>
      <c r="AP111" s="121">
        <f t="shared" si="17"/>
        <v>6.6664999999999086E-4</v>
      </c>
      <c r="AQ111" s="87">
        <f t="shared" si="18"/>
        <v>-5.1960559999999992E-3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31.533465</v>
      </c>
      <c r="G113" s="96">
        <v>35.292057</v>
      </c>
      <c r="H113" s="96">
        <v>0.97128102999999999</v>
      </c>
      <c r="I113" s="60">
        <v>0.97583240999999998</v>
      </c>
      <c r="J113" s="60">
        <v>5.9825820000000002E-2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32.192881</v>
      </c>
      <c r="Y113" s="96">
        <v>36.349552000000003</v>
      </c>
      <c r="Z113" s="96">
        <v>0.97125461000000002</v>
      </c>
      <c r="AA113" s="60">
        <v>0.97690067999999997</v>
      </c>
      <c r="AB113" s="60">
        <v>5.5287320000000001E-2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0.65941600000000022</v>
      </c>
      <c r="AN113" s="95">
        <f t="shared" si="15"/>
        <v>1.057495000000003</v>
      </c>
      <c r="AO113" s="95">
        <f t="shared" si="16"/>
        <v>-2.6419999999971466E-5</v>
      </c>
      <c r="AP113" s="95">
        <f t="shared" si="17"/>
        <v>1.0682699999999823E-3</v>
      </c>
      <c r="AQ113" s="120">
        <f t="shared" si="18"/>
        <v>-4.5385000000000009E-3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34.025129</v>
      </c>
      <c r="G114" s="187">
        <v>37.964443000000003</v>
      </c>
      <c r="H114" s="187">
        <v>0.98186883999999996</v>
      </c>
      <c r="I114" s="62">
        <v>0.98654582999999996</v>
      </c>
      <c r="J114" s="62">
        <v>4.0490947999999999E-2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35.558174000000001</v>
      </c>
      <c r="Y114" s="187">
        <v>39.228946999999998</v>
      </c>
      <c r="Z114" s="187">
        <v>0.98197772999999999</v>
      </c>
      <c r="AA114" s="62">
        <v>0.98720238000000005</v>
      </c>
      <c r="AB114" s="62">
        <v>3.5612233E-2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1.5330450000000013</v>
      </c>
      <c r="AN114" s="121">
        <f t="shared" si="15"/>
        <v>1.2645039999999952</v>
      </c>
      <c r="AO114" s="121">
        <f t="shared" si="16"/>
        <v>1.0889000000002813E-4</v>
      </c>
      <c r="AP114" s="121">
        <f t="shared" si="17"/>
        <v>6.5655000000008901E-4</v>
      </c>
      <c r="AQ114" s="87">
        <f t="shared" si="18"/>
        <v>-4.8787149999999987E-3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36.500154999999999</v>
      </c>
      <c r="G115" s="187">
        <v>40.748795000000001</v>
      </c>
      <c r="H115" s="187">
        <v>0.99037785</v>
      </c>
      <c r="I115" s="62">
        <v>0.99332295999999998</v>
      </c>
      <c r="J115" s="62">
        <v>2.3991571999999999E-2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39.319794999999999</v>
      </c>
      <c r="Y115" s="187">
        <v>42.797927000000001</v>
      </c>
      <c r="Z115" s="187">
        <v>0.99064134999999998</v>
      </c>
      <c r="AA115" s="62">
        <v>0.99371297000000003</v>
      </c>
      <c r="AB115" s="62">
        <v>1.7710561E-2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2.8196399999999997</v>
      </c>
      <c r="AN115" s="121">
        <f t="shared" si="15"/>
        <v>2.0491320000000002</v>
      </c>
      <c r="AO115" s="121">
        <f t="shared" si="16"/>
        <v>2.6349999999997209E-4</v>
      </c>
      <c r="AP115" s="121">
        <f t="shared" si="17"/>
        <v>3.900100000000517E-4</v>
      </c>
      <c r="AQ115" s="87">
        <f t="shared" si="18"/>
        <v>-6.2810109999999995E-3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39.717503000000001</v>
      </c>
      <c r="G116" s="187">
        <v>44.252864000000002</v>
      </c>
      <c r="H116" s="187">
        <v>0.99407405999999998</v>
      </c>
      <c r="I116" s="62">
        <v>0.99639999999999995</v>
      </c>
      <c r="J116" s="62">
        <v>1.3070306E-2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43.795113000000001</v>
      </c>
      <c r="Y116" s="187">
        <v>46.828181999999998</v>
      </c>
      <c r="Z116" s="187">
        <v>0.99436504000000003</v>
      </c>
      <c r="AA116" s="62">
        <v>0.99704616999999995</v>
      </c>
      <c r="AB116" s="62">
        <v>7.9343069999999998E-3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4.07761</v>
      </c>
      <c r="AN116" s="121">
        <f t="shared" si="15"/>
        <v>2.5753179999999958</v>
      </c>
      <c r="AO116" s="121">
        <f t="shared" si="16"/>
        <v>2.9098000000005175E-4</v>
      </c>
      <c r="AP116" s="121">
        <f t="shared" si="17"/>
        <v>6.4617000000000147E-4</v>
      </c>
      <c r="AQ116" s="87">
        <f t="shared" si="18"/>
        <v>-5.1359990000000005E-3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32.157915000000003</v>
      </c>
      <c r="G118" s="96">
        <v>35.893228000000001</v>
      </c>
      <c r="H118" s="96">
        <v>0.97233574</v>
      </c>
      <c r="I118" s="60">
        <v>0.97806990999999999</v>
      </c>
      <c r="J118" s="60">
        <v>5.8251801999999998E-2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32.052263000000004</v>
      </c>
      <c r="Y118" s="96">
        <v>36.357320000000001</v>
      </c>
      <c r="Z118" s="96">
        <v>0.97232213000000001</v>
      </c>
      <c r="AA118" s="60">
        <v>0.97852106999999999</v>
      </c>
      <c r="AB118" s="60">
        <v>5.6766175000000002E-2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-0.10565199999999919</v>
      </c>
      <c r="AN118" s="95">
        <f t="shared" si="15"/>
        <v>0.46409200000000084</v>
      </c>
      <c r="AO118" s="95">
        <f t="shared" si="16"/>
        <v>-1.3609999999997235E-5</v>
      </c>
      <c r="AP118" s="95">
        <f t="shared" si="17"/>
        <v>4.51160000000006E-4</v>
      </c>
      <c r="AQ118" s="120">
        <f t="shared" si="18"/>
        <v>-1.4856269999999963E-3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35.594261000000003</v>
      </c>
      <c r="G119" s="187">
        <v>39.096497999999997</v>
      </c>
      <c r="H119" s="187">
        <v>0.98244321999999995</v>
      </c>
      <c r="I119" s="62">
        <v>0.98780615999999999</v>
      </c>
      <c r="J119" s="62">
        <v>3.8476158000000003E-2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35.949905000000001</v>
      </c>
      <c r="Y119" s="187">
        <v>39.537115</v>
      </c>
      <c r="Z119" s="187">
        <v>0.98258959999999995</v>
      </c>
      <c r="AA119" s="62">
        <v>0.98825993000000001</v>
      </c>
      <c r="AB119" s="62">
        <v>3.6844254E-2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0.35564399999999807</v>
      </c>
      <c r="AN119" s="121">
        <f t="shared" si="15"/>
        <v>0.44061700000000315</v>
      </c>
      <c r="AO119" s="121">
        <f t="shared" si="16"/>
        <v>1.4638000000000151E-4</v>
      </c>
      <c r="AP119" s="121">
        <f t="shared" si="17"/>
        <v>4.5377000000001999E-4</v>
      </c>
      <c r="AQ119" s="87">
        <f t="shared" si="18"/>
        <v>-1.6319040000000035E-3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38.604723999999997</v>
      </c>
      <c r="G120" s="187">
        <v>42.408574000000002</v>
      </c>
      <c r="H120" s="187">
        <v>0.99051191999999999</v>
      </c>
      <c r="I120" s="62">
        <v>0.99374872999999997</v>
      </c>
      <c r="J120" s="62">
        <v>2.1225661E-2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39.586528999999999</v>
      </c>
      <c r="Y120" s="187">
        <v>43.025562000000001</v>
      </c>
      <c r="Z120" s="187">
        <v>0.99068475</v>
      </c>
      <c r="AA120" s="62">
        <v>0.99408322999999998</v>
      </c>
      <c r="AB120" s="62">
        <v>1.8958269999999999E-2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0.98180500000000137</v>
      </c>
      <c r="AN120" s="121">
        <f t="shared" si="15"/>
        <v>0.6169879999999992</v>
      </c>
      <c r="AO120" s="121">
        <f t="shared" si="16"/>
        <v>1.728300000000127E-4</v>
      </c>
      <c r="AP120" s="121">
        <f t="shared" si="17"/>
        <v>3.3450000000001534E-4</v>
      </c>
      <c r="AQ120" s="87">
        <f t="shared" si="18"/>
        <v>-2.2673910000000005E-3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40.481361999999997</v>
      </c>
      <c r="G121" s="187">
        <v>44.849234000000003</v>
      </c>
      <c r="H121" s="187">
        <v>0.99414263999999997</v>
      </c>
      <c r="I121" s="62">
        <v>0.99644261999999995</v>
      </c>
      <c r="J121" s="62">
        <v>1.2026261999999999E-2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43.741694000000003</v>
      </c>
      <c r="Y121" s="187">
        <v>46.803531</v>
      </c>
      <c r="Z121" s="187">
        <v>0.99436696000000002</v>
      </c>
      <c r="AA121" s="62">
        <v>0.99707886000000001</v>
      </c>
      <c r="AB121" s="62">
        <v>8.2997850000000005E-3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3.2603320000000053</v>
      </c>
      <c r="AN121" s="121">
        <f t="shared" si="15"/>
        <v>1.9542969999999968</v>
      </c>
      <c r="AO121" s="121">
        <f t="shared" si="16"/>
        <v>2.2432000000005559E-4</v>
      </c>
      <c r="AP121" s="121">
        <f t="shared" si="17"/>
        <v>6.3624000000006564E-4</v>
      </c>
      <c r="AQ121" s="87">
        <f t="shared" si="18"/>
        <v>-3.7264769999999989E-3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32.635418999999999</v>
      </c>
      <c r="G123" s="96">
        <v>36.093594000000003</v>
      </c>
      <c r="H123" s="96">
        <v>0.97141122999999996</v>
      </c>
      <c r="I123" s="60">
        <v>0.97835388000000001</v>
      </c>
      <c r="J123" s="60">
        <v>6.0950103999999998E-2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32.821092</v>
      </c>
      <c r="Y123" s="96">
        <v>36.714190000000002</v>
      </c>
      <c r="Z123" s="96">
        <v>0.97133122999999999</v>
      </c>
      <c r="AA123" s="60">
        <v>0.97835755999999996</v>
      </c>
      <c r="AB123" s="60">
        <v>5.8973730000000002E-2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0.18567300000000131</v>
      </c>
      <c r="AN123" s="95">
        <f t="shared" si="15"/>
        <v>0.62059599999999904</v>
      </c>
      <c r="AO123" s="95">
        <f t="shared" si="16"/>
        <v>-7.9999999999968985E-5</v>
      </c>
      <c r="AP123" s="95">
        <f t="shared" si="17"/>
        <v>3.6799999999503896E-6</v>
      </c>
      <c r="AQ123" s="120">
        <f t="shared" si="18"/>
        <v>-1.976373999999996E-3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35.337806999999998</v>
      </c>
      <c r="G124" s="187">
        <v>38.908293</v>
      </c>
      <c r="H124" s="187">
        <v>0.98152949</v>
      </c>
      <c r="I124" s="62">
        <v>0.98723004000000003</v>
      </c>
      <c r="J124" s="62">
        <v>4.1097809999999999E-2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36.258870000000002</v>
      </c>
      <c r="Y124" s="187">
        <v>39.633825000000002</v>
      </c>
      <c r="Z124" s="187">
        <v>0.98160177000000004</v>
      </c>
      <c r="AA124" s="62">
        <v>0.98744330000000002</v>
      </c>
      <c r="AB124" s="62">
        <v>3.9005893999999999E-2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0.92106300000000374</v>
      </c>
      <c r="AN124" s="121">
        <f t="shared" si="15"/>
        <v>0.72553200000000118</v>
      </c>
      <c r="AO124" s="121">
        <f t="shared" si="16"/>
        <v>7.2280000000035649E-5</v>
      </c>
      <c r="AP124" s="121">
        <f t="shared" si="17"/>
        <v>2.132599999999929E-4</v>
      </c>
      <c r="AQ124" s="87">
        <f t="shared" si="18"/>
        <v>-2.0919159999999992E-3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38.078640999999998</v>
      </c>
      <c r="G125" s="187">
        <v>42.038891999999997</v>
      </c>
      <c r="H125" s="187">
        <v>0.99025613000000001</v>
      </c>
      <c r="I125" s="62">
        <v>0.99342364999999999</v>
      </c>
      <c r="J125" s="62">
        <v>2.3161424E-2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39.807006999999999</v>
      </c>
      <c r="Y125" s="187">
        <v>43.085101000000002</v>
      </c>
      <c r="Z125" s="187">
        <v>0.99039372999999997</v>
      </c>
      <c r="AA125" s="62">
        <v>0.99383854000000005</v>
      </c>
      <c r="AB125" s="62">
        <v>2.0220805000000001E-2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1.7283660000000012</v>
      </c>
      <c r="AN125" s="121">
        <f t="shared" si="15"/>
        <v>1.0462090000000046</v>
      </c>
      <c r="AO125" s="121">
        <f t="shared" si="16"/>
        <v>1.3759999999995998E-4</v>
      </c>
      <c r="AP125" s="121">
        <f t="shared" si="17"/>
        <v>4.148900000000566E-4</v>
      </c>
      <c r="AQ125" s="87">
        <f t="shared" si="18"/>
        <v>-2.9406189999999985E-3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40.620072</v>
      </c>
      <c r="G126" s="187">
        <v>45.004694999999998</v>
      </c>
      <c r="H126" s="187">
        <v>0.9941257</v>
      </c>
      <c r="I126" s="62">
        <v>0.99642282000000004</v>
      </c>
      <c r="J126" s="62">
        <v>1.2005593E-2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43.703828000000001</v>
      </c>
      <c r="Y126" s="187">
        <v>46.821066999999999</v>
      </c>
      <c r="Z126" s="187">
        <v>0.99432388999999999</v>
      </c>
      <c r="AA126" s="62">
        <v>0.99701684999999995</v>
      </c>
      <c r="AB126" s="62">
        <v>8.8925830000000008E-3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3.0837560000000011</v>
      </c>
      <c r="AN126" s="121">
        <f t="shared" si="15"/>
        <v>1.8163720000000012</v>
      </c>
      <c r="AO126" s="121">
        <f t="shared" si="16"/>
        <v>1.9818999999998699E-4</v>
      </c>
      <c r="AP126" s="121">
        <f t="shared" si="17"/>
        <v>5.9402999999991213E-4</v>
      </c>
      <c r="AQ126" s="87">
        <f t="shared" si="18"/>
        <v>-3.1130099999999994E-3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32.375351000000002</v>
      </c>
      <c r="G128" s="96">
        <v>35.811765999999999</v>
      </c>
      <c r="H128" s="96">
        <v>0.97058489999999997</v>
      </c>
      <c r="I128" s="60">
        <v>0.97832584</v>
      </c>
      <c r="J128" s="60">
        <v>6.3817860000000004E-2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32.793622999999997</v>
      </c>
      <c r="Y128" s="96">
        <v>36.319018</v>
      </c>
      <c r="Z128" s="96">
        <v>0.97035373999999996</v>
      </c>
      <c r="AA128" s="60">
        <v>0.97819643000000001</v>
      </c>
      <c r="AB128" s="60">
        <v>6.1561379999999999E-2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0.41827199999999465</v>
      </c>
      <c r="AN128" s="95">
        <f t="shared" si="15"/>
        <v>0.50725200000000115</v>
      </c>
      <c r="AO128" s="95">
        <f t="shared" si="16"/>
        <v>-2.3116000000000803E-4</v>
      </c>
      <c r="AP128" s="95">
        <f t="shared" si="17"/>
        <v>-1.2940999999999647E-4</v>
      </c>
      <c r="AQ128" s="120">
        <f t="shared" si="18"/>
        <v>-2.2564800000000051E-3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34.529178000000002</v>
      </c>
      <c r="G129" s="187">
        <v>38.29542</v>
      </c>
      <c r="H129" s="187">
        <v>0.98079198999999995</v>
      </c>
      <c r="I129" s="62">
        <v>0.98635839000000003</v>
      </c>
      <c r="J129" s="62">
        <v>4.3481150000000003E-2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35.362046999999997</v>
      </c>
      <c r="Y129" s="187">
        <v>38.877816000000003</v>
      </c>
      <c r="Z129" s="187">
        <v>0.98082617999999999</v>
      </c>
      <c r="AA129" s="62">
        <v>0.98653276000000001</v>
      </c>
      <c r="AB129" s="62">
        <v>4.0785465E-2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0.8328689999999952</v>
      </c>
      <c r="AN129" s="121">
        <f t="shared" si="15"/>
        <v>0.5823960000000028</v>
      </c>
      <c r="AO129" s="121">
        <f t="shared" si="16"/>
        <v>3.4190000000045018E-5</v>
      </c>
      <c r="AP129" s="121">
        <f t="shared" si="17"/>
        <v>1.7436999999997926E-4</v>
      </c>
      <c r="AQ129" s="87">
        <f t="shared" si="18"/>
        <v>-2.6956850000000032E-3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37.335330999999996</v>
      </c>
      <c r="G130" s="187">
        <v>41.579175999999997</v>
      </c>
      <c r="H130" s="187">
        <v>0.99007261000000002</v>
      </c>
      <c r="I130" s="62">
        <v>0.99330377000000003</v>
      </c>
      <c r="J130" s="62">
        <v>2.4367396E-2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38.982723999999997</v>
      </c>
      <c r="Y130" s="187">
        <v>42.617915000000004</v>
      </c>
      <c r="Z130" s="187">
        <v>0.99021024999999996</v>
      </c>
      <c r="AA130" s="62">
        <v>0.99370760000000002</v>
      </c>
      <c r="AB130" s="62">
        <v>2.0926949E-2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1.647393000000001</v>
      </c>
      <c r="AN130" s="121">
        <f t="shared" si="15"/>
        <v>1.0387390000000067</v>
      </c>
      <c r="AO130" s="121">
        <f t="shared" si="16"/>
        <v>1.3763999999993892E-4</v>
      </c>
      <c r="AP130" s="121">
        <f t="shared" si="17"/>
        <v>4.0382999999999392E-4</v>
      </c>
      <c r="AQ130" s="87">
        <f t="shared" si="18"/>
        <v>-3.4404469999999993E-3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40.92033</v>
      </c>
      <c r="G131" s="187">
        <v>45.310775</v>
      </c>
      <c r="H131" s="187">
        <v>0.99412621999999995</v>
      </c>
      <c r="I131" s="62">
        <v>0.99652103999999997</v>
      </c>
      <c r="J131" s="62">
        <v>1.1192090999999999E-2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43.478892999999999</v>
      </c>
      <c r="Y131" s="187">
        <v>46.834999000000003</v>
      </c>
      <c r="Z131" s="187">
        <v>0.99430006000000004</v>
      </c>
      <c r="AA131" s="62">
        <v>0.99698116999999997</v>
      </c>
      <c r="AB131" s="62">
        <v>8.9606489999999994E-3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2.5585629999999995</v>
      </c>
      <c r="AN131" s="121">
        <f t="shared" si="15"/>
        <v>1.5242240000000038</v>
      </c>
      <c r="AO131" s="121">
        <f t="shared" si="16"/>
        <v>1.738400000000917E-4</v>
      </c>
      <c r="AP131" s="121">
        <f t="shared" si="17"/>
        <v>4.6013000000000304E-4</v>
      </c>
      <c r="AQ131" s="87">
        <f t="shared" si="18"/>
        <v>-2.2314420000000001E-3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33.046053000000001</v>
      </c>
      <c r="G133" s="96">
        <v>36.195082999999997</v>
      </c>
      <c r="H133" s="96">
        <v>0.97112264000000004</v>
      </c>
      <c r="I133" s="60">
        <v>0.97915227000000005</v>
      </c>
      <c r="J133" s="60">
        <v>6.2016139999999997E-2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33.045085999999998</v>
      </c>
      <c r="Y133" s="96">
        <v>36.627203999999999</v>
      </c>
      <c r="Z133" s="96">
        <v>0.97096941000000003</v>
      </c>
      <c r="AA133" s="60">
        <v>0.97903510000000005</v>
      </c>
      <c r="AB133" s="60">
        <v>6.1243154000000001E-2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-9.6700000000282671E-4</v>
      </c>
      <c r="AN133" s="95">
        <f t="shared" si="15"/>
        <v>0.4321210000000022</v>
      </c>
      <c r="AO133" s="95">
        <f t="shared" si="16"/>
        <v>-1.532300000000042E-4</v>
      </c>
      <c r="AP133" s="95">
        <f t="shared" si="17"/>
        <v>-1.1716999999999977E-4</v>
      </c>
      <c r="AQ133" s="120">
        <f t="shared" si="18"/>
        <v>-7.7298599999999634E-4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35.314962000000001</v>
      </c>
      <c r="G134" s="187">
        <v>38.666414000000003</v>
      </c>
      <c r="H134" s="187">
        <v>0.98132688999999995</v>
      </c>
      <c r="I134" s="62">
        <v>0.98654699999999995</v>
      </c>
      <c r="J134" s="62">
        <v>4.2085602999999999E-2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35.587868</v>
      </c>
      <c r="Y134" s="187">
        <v>38.958463999999999</v>
      </c>
      <c r="Z134" s="187">
        <v>0.98138612000000003</v>
      </c>
      <c r="AA134" s="62">
        <v>0.98660168999999998</v>
      </c>
      <c r="AB134" s="62">
        <v>4.0795117999999998E-2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0.27290599999999898</v>
      </c>
      <c r="AN134" s="121">
        <f t="shared" si="15"/>
        <v>0.29204999999999615</v>
      </c>
      <c r="AO134" s="121">
        <f t="shared" si="16"/>
        <v>5.9230000000076721E-5</v>
      </c>
      <c r="AP134" s="121">
        <f t="shared" si="17"/>
        <v>5.4690000000023886E-5</v>
      </c>
      <c r="AQ134" s="87">
        <f t="shared" si="18"/>
        <v>-1.2904850000000009E-3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38.510213999999998</v>
      </c>
      <c r="G135" s="187">
        <v>42.372591</v>
      </c>
      <c r="H135" s="187">
        <v>0.99013496999999995</v>
      </c>
      <c r="I135" s="62">
        <v>0.99369964</v>
      </c>
      <c r="J135" s="62">
        <v>2.2602859999999999E-2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39.730248000000003</v>
      </c>
      <c r="Y135" s="187">
        <v>43.065942999999997</v>
      </c>
      <c r="Z135" s="187">
        <v>0.99032180000000003</v>
      </c>
      <c r="AA135" s="62">
        <v>0.99394830999999995</v>
      </c>
      <c r="AB135" s="62">
        <v>2.0980647000000002E-2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1.2200340000000054</v>
      </c>
      <c r="AN135" s="121">
        <f t="shared" si="15"/>
        <v>0.6933519999999973</v>
      </c>
      <c r="AO135" s="121">
        <f t="shared" si="16"/>
        <v>1.8683000000008221E-4</v>
      </c>
      <c r="AP135" s="121">
        <f t="shared" si="17"/>
        <v>2.4866999999995087E-4</v>
      </c>
      <c r="AQ135" s="87">
        <f t="shared" si="18"/>
        <v>-1.6222129999999974E-3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41.950429999999997</v>
      </c>
      <c r="G136" s="187">
        <v>45.844166999999999</v>
      </c>
      <c r="H136" s="187">
        <v>0.99406313999999996</v>
      </c>
      <c r="I136" s="62">
        <v>0.99660758000000005</v>
      </c>
      <c r="J136" s="62">
        <v>1.0607999E-2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43.784463000000002</v>
      </c>
      <c r="Y136" s="187">
        <v>46.886735000000002</v>
      </c>
      <c r="Z136" s="187">
        <v>0.99423934000000003</v>
      </c>
      <c r="AA136" s="62">
        <v>0.99701516999999995</v>
      </c>
      <c r="AB136" s="62">
        <v>9.4372789999999998E-3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1.8340330000000051</v>
      </c>
      <c r="AN136" s="121">
        <f t="shared" si="15"/>
        <v>1.0425680000000028</v>
      </c>
      <c r="AO136" s="121">
        <f t="shared" si="16"/>
        <v>1.7620000000007074E-4</v>
      </c>
      <c r="AP136" s="121">
        <f t="shared" si="17"/>
        <v>4.075899999999022E-4</v>
      </c>
      <c r="AQ136" s="87">
        <f t="shared" si="18"/>
        <v>-1.1707200000000001E-3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30.398133999999999</v>
      </c>
      <c r="G641" s="135">
        <f t="shared" si="59"/>
        <v>33.654103999999997</v>
      </c>
      <c r="H641" s="135">
        <f t="shared" si="59"/>
        <v>0.96639260999999999</v>
      </c>
      <c r="I641" s="135">
        <f t="shared" si="59"/>
        <v>0.97105370000000002</v>
      </c>
      <c r="J641" s="135">
        <f t="shared" si="59"/>
        <v>5.5875577000000003E-2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30.823022000000002</v>
      </c>
      <c r="Y641" s="135">
        <f t="shared" si="60"/>
        <v>34.640298000000001</v>
      </c>
      <c r="Z641" s="135">
        <f t="shared" si="60"/>
        <v>0.96640305000000004</v>
      </c>
      <c r="AA641" s="135">
        <f t="shared" si="60"/>
        <v>0.97135435000000003</v>
      </c>
      <c r="AB641" s="135">
        <f t="shared" si="60"/>
        <v>5.1008555999999997E-2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32.964004000000003</v>
      </c>
      <c r="G642" s="18">
        <f t="shared" si="59"/>
        <v>36.891778000000002</v>
      </c>
      <c r="H642" s="18">
        <f t="shared" si="59"/>
        <v>0.98028727000000004</v>
      </c>
      <c r="I642" s="18">
        <f t="shared" si="59"/>
        <v>0.98371333999999999</v>
      </c>
      <c r="J642" s="18">
        <f t="shared" si="59"/>
        <v>3.8109129999999998E-2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34.532097999999998</v>
      </c>
      <c r="Y642" s="18">
        <f t="shared" si="60"/>
        <v>37.945484</v>
      </c>
      <c r="Z642" s="18">
        <f t="shared" si="60"/>
        <v>0.98046226999999997</v>
      </c>
      <c r="AA642" s="18">
        <f t="shared" si="60"/>
        <v>0.98432357000000004</v>
      </c>
      <c r="AB642" s="18">
        <f t="shared" si="60"/>
        <v>3.3995683999999998E-2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36.326689000000002</v>
      </c>
      <c r="G643" s="18">
        <f t="shared" si="59"/>
        <v>40.748795000000001</v>
      </c>
      <c r="H643" s="18">
        <f t="shared" si="59"/>
        <v>0.98973438000000002</v>
      </c>
      <c r="I643" s="18">
        <f t="shared" si="59"/>
        <v>0.99245320000000004</v>
      </c>
      <c r="J643" s="18">
        <f t="shared" si="59"/>
        <v>1.9632941000000001E-2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38.923729000000002</v>
      </c>
      <c r="Y643" s="18">
        <f t="shared" si="60"/>
        <v>42.449804999999998</v>
      </c>
      <c r="Z643" s="18">
        <f t="shared" si="60"/>
        <v>0.98991121000000004</v>
      </c>
      <c r="AA643" s="18">
        <f t="shared" si="60"/>
        <v>0.99288100000000001</v>
      </c>
      <c r="AB643" s="18">
        <f t="shared" si="60"/>
        <v>1.6171708999999999E-2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38.623103</v>
      </c>
      <c r="G644" s="18">
        <f t="shared" si="59"/>
        <v>43.421472999999999</v>
      </c>
      <c r="H644" s="18">
        <f t="shared" si="59"/>
        <v>0.99370225000000001</v>
      </c>
      <c r="I644" s="18">
        <f t="shared" si="59"/>
        <v>0.99574764999999998</v>
      </c>
      <c r="J644" s="18">
        <f t="shared" si="59"/>
        <v>9.2363129999999995E-3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42.785299000000002</v>
      </c>
      <c r="Y644" s="18">
        <f t="shared" si="60"/>
        <v>46.088104000000001</v>
      </c>
      <c r="Z644" s="18">
        <f t="shared" si="60"/>
        <v>0.99398167999999998</v>
      </c>
      <c r="AA644" s="18">
        <f t="shared" si="60"/>
        <v>0.99654507999999997</v>
      </c>
      <c r="AB644" s="18">
        <f t="shared" si="60"/>
        <v>6.8261429999999998E-3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33.046053000000001</v>
      </c>
      <c r="G646" s="135">
        <f t="shared" si="61"/>
        <v>36.195082999999997</v>
      </c>
      <c r="H646" s="135">
        <f t="shared" si="61"/>
        <v>0.97233574</v>
      </c>
      <c r="I646" s="135">
        <f t="shared" si="61"/>
        <v>0.97915227000000005</v>
      </c>
      <c r="J646" s="135">
        <f t="shared" si="61"/>
        <v>7.1138610000000005E-2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33.045085999999998</v>
      </c>
      <c r="Y646" s="135">
        <f t="shared" si="62"/>
        <v>36.714190000000002</v>
      </c>
      <c r="Z646" s="135">
        <f t="shared" si="62"/>
        <v>0.97232213000000001</v>
      </c>
      <c r="AA646" s="135">
        <f t="shared" si="62"/>
        <v>0.97903510000000005</v>
      </c>
      <c r="AB646" s="135">
        <f t="shared" si="62"/>
        <v>6.1697185000000002E-2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35.594261000000003</v>
      </c>
      <c r="G647" s="18">
        <f t="shared" si="61"/>
        <v>39.096497999999997</v>
      </c>
      <c r="H647" s="18">
        <f t="shared" si="61"/>
        <v>0.98244321999999995</v>
      </c>
      <c r="I647" s="18">
        <f t="shared" si="61"/>
        <v>0.98780615999999999</v>
      </c>
      <c r="J647" s="18">
        <f t="shared" si="61"/>
        <v>4.7331209999999999E-2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36.258870000000002</v>
      </c>
      <c r="Y647" s="18">
        <f t="shared" si="62"/>
        <v>39.633825000000002</v>
      </c>
      <c r="Z647" s="18">
        <f t="shared" si="62"/>
        <v>0.98258959999999995</v>
      </c>
      <c r="AA647" s="18">
        <f t="shared" si="62"/>
        <v>0.98825993000000001</v>
      </c>
      <c r="AB647" s="18">
        <f t="shared" si="62"/>
        <v>4.0795117999999998E-2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38.821005999999997</v>
      </c>
      <c r="G648" s="18">
        <f t="shared" si="61"/>
        <v>42.558416000000001</v>
      </c>
      <c r="H648" s="18">
        <f t="shared" si="61"/>
        <v>0.99051191999999999</v>
      </c>
      <c r="I648" s="18">
        <f t="shared" si="61"/>
        <v>0.99374872999999997</v>
      </c>
      <c r="J648" s="18">
        <f t="shared" si="61"/>
        <v>2.8399226999999999E-2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40.024282999999997</v>
      </c>
      <c r="Y648" s="18">
        <f t="shared" si="62"/>
        <v>43.400008</v>
      </c>
      <c r="Z648" s="18">
        <f t="shared" si="62"/>
        <v>0.99068475</v>
      </c>
      <c r="AA648" s="18">
        <f t="shared" si="62"/>
        <v>0.99408322999999998</v>
      </c>
      <c r="AB648" s="18">
        <f t="shared" si="62"/>
        <v>2.0980647000000002E-2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41.950429999999997</v>
      </c>
      <c r="G649" s="18">
        <f t="shared" si="61"/>
        <v>45.844166999999999</v>
      </c>
      <c r="H649" s="18">
        <f t="shared" si="61"/>
        <v>0.99414263999999997</v>
      </c>
      <c r="I649" s="18">
        <f t="shared" si="61"/>
        <v>0.99660758000000005</v>
      </c>
      <c r="J649" s="18">
        <f t="shared" si="61"/>
        <v>1.5111492000000001E-2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44.018216000000002</v>
      </c>
      <c r="Y649" s="18">
        <f t="shared" si="62"/>
        <v>46.917039000000003</v>
      </c>
      <c r="Z649" s="18">
        <f t="shared" si="62"/>
        <v>0.99440607000000003</v>
      </c>
      <c r="AA649" s="18">
        <f t="shared" si="62"/>
        <v>0.99709011999999997</v>
      </c>
      <c r="AB649" s="18">
        <f t="shared" si="62"/>
        <v>9.4372789999999998E-3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2.6479190000000017</v>
      </c>
      <c r="G651" s="135">
        <f t="shared" si="63"/>
        <v>2.5409790000000001</v>
      </c>
      <c r="H651" s="135">
        <f t="shared" si="63"/>
        <v>5.9431300000000187E-3</v>
      </c>
      <c r="I651" s="135">
        <f t="shared" si="63"/>
        <v>8.0985700000000271E-3</v>
      </c>
      <c r="J651" s="135">
        <f t="shared" si="63"/>
        <v>1.5263033000000002E-2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2.222063999999996</v>
      </c>
      <c r="Y651" s="135">
        <f t="shared" si="64"/>
        <v>2.0738920000000007</v>
      </c>
      <c r="Z651" s="135">
        <f t="shared" si="64"/>
        <v>5.9190799999999655E-3</v>
      </c>
      <c r="AA651" s="135">
        <f t="shared" si="64"/>
        <v>7.680750000000014E-3</v>
      </c>
      <c r="AB651" s="135">
        <f t="shared" si="64"/>
        <v>1.0688629000000005E-2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2.6302570000000003</v>
      </c>
      <c r="G652" s="18">
        <f t="shared" si="63"/>
        <v>2.2047199999999947</v>
      </c>
      <c r="H652" s="18">
        <f t="shared" si="63"/>
        <v>2.1559499999999066E-3</v>
      </c>
      <c r="I652" s="18">
        <f t="shared" si="63"/>
        <v>4.092819999999997E-3</v>
      </c>
      <c r="J652" s="18">
        <f t="shared" si="63"/>
        <v>9.2220800000000006E-3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1.726772000000004</v>
      </c>
      <c r="Y652" s="18">
        <f t="shared" si="64"/>
        <v>1.6883410000000012</v>
      </c>
      <c r="Z652" s="18">
        <f t="shared" si="64"/>
        <v>2.1273299999999828E-3</v>
      </c>
      <c r="AA652" s="18">
        <f t="shared" si="64"/>
        <v>3.9363599999999721E-3</v>
      </c>
      <c r="AB652" s="18">
        <f t="shared" si="64"/>
        <v>6.799434E-3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2.4943169999999952</v>
      </c>
      <c r="G653" s="18">
        <f t="shared" si="63"/>
        <v>1.8096209999999999</v>
      </c>
      <c r="H653" s="18">
        <f t="shared" si="63"/>
        <v>7.7753999999996548E-4</v>
      </c>
      <c r="I653" s="18">
        <f t="shared" si="63"/>
        <v>1.2955299999999337E-3</v>
      </c>
      <c r="J653" s="18">
        <f t="shared" si="63"/>
        <v>8.7662859999999981E-3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1.1005539999999954</v>
      </c>
      <c r="Y653" s="18">
        <f t="shared" si="64"/>
        <v>0.95020300000000191</v>
      </c>
      <c r="Z653" s="18">
        <f t="shared" si="64"/>
        <v>7.7353999999996148E-4</v>
      </c>
      <c r="AA653" s="18">
        <f t="shared" si="64"/>
        <v>1.2022299999999708E-3</v>
      </c>
      <c r="AB653" s="18">
        <f t="shared" si="64"/>
        <v>4.8089380000000022E-3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3.3273269999999968</v>
      </c>
      <c r="G654" s="18">
        <f t="shared" si="63"/>
        <v>2.4226939999999999</v>
      </c>
      <c r="H654" s="18">
        <f t="shared" si="63"/>
        <v>4.403899999999572E-4</v>
      </c>
      <c r="I654" s="18">
        <f t="shared" si="63"/>
        <v>8.5993000000006425E-4</v>
      </c>
      <c r="J654" s="18">
        <f t="shared" si="63"/>
        <v>5.8751790000000012E-3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1.2329170000000005</v>
      </c>
      <c r="Y654" s="18">
        <f t="shared" si="64"/>
        <v>0.82893500000000131</v>
      </c>
      <c r="Z654" s="18">
        <f t="shared" si="64"/>
        <v>4.2439000000005223E-4</v>
      </c>
      <c r="AA654" s="18">
        <f t="shared" si="64"/>
        <v>5.4503999999999664E-4</v>
      </c>
      <c r="AB654" s="18">
        <f t="shared" si="64"/>
        <v>2.611136E-3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T388:T392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topLeftCell="M1" workbookViewId="0">
      <selection activeCell="AB202" sqref="X33:AB202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bartender_semitrack</v>
      </c>
      <c r="U2" s="289" t="str">
        <f>CONCATENATE("Summary [ ",'Summary (auto)'!$C$4," ]")</f>
        <v>Summary [ 18-bit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bartender_semitrack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39123.160000000003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31.51035833333334</v>
      </c>
      <c r="G5" s="30">
        <f t="shared" si="0"/>
        <v>34.762131904761908</v>
      </c>
      <c r="H5" s="30">
        <f t="shared" si="0"/>
        <v>0.96837816095238116</v>
      </c>
      <c r="I5" s="90">
        <f t="shared" si="0"/>
        <v>0.97487475571428583</v>
      </c>
      <c r="J5" s="90">
        <f t="shared" si="0"/>
        <v>6.3734913857142847E-2</v>
      </c>
      <c r="K5" s="55"/>
      <c r="L5" s="55"/>
      <c r="M5" s="55"/>
      <c r="N5" s="26"/>
      <c r="O5" s="56"/>
      <c r="P5" s="130">
        <f t="shared" ref="P5:Q8" si="1">P16</f>
        <v>29.905999999999999</v>
      </c>
      <c r="Q5" s="151">
        <f t="shared" si="1"/>
        <v>9.7650000000000006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39075.911999999989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31.55716547619047</v>
      </c>
      <c r="Y5" s="30">
        <f t="shared" si="2"/>
        <v>35.310882333333339</v>
      </c>
      <c r="Z5" s="30">
        <f t="shared" si="2"/>
        <v>0.96843303619047616</v>
      </c>
      <c r="AA5" s="90">
        <f t="shared" si="2"/>
        <v>0.97521802857142859</v>
      </c>
      <c r="AB5" s="90">
        <f t="shared" si="2"/>
        <v>5.9537477571428576E-2</v>
      </c>
      <c r="AC5" s="55"/>
      <c r="AD5" s="55"/>
      <c r="AE5" s="55"/>
      <c r="AF5" s="26"/>
      <c r="AG5" s="238"/>
      <c r="AH5" s="130">
        <f t="shared" ref="AH5:AI8" si="3">AH16</f>
        <v>27.75</v>
      </c>
      <c r="AI5" s="151">
        <f t="shared" si="3"/>
        <v>9.718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-0.13289133917814555</v>
      </c>
      <c r="AN5" s="240">
        <f>bdrate($E5:$E8,G5:G8,$W5:$W8,Y5:Y8)</f>
        <v>-0.10337224184997174</v>
      </c>
      <c r="AO5" s="240">
        <f>bdrate($E5:$E8,H5:H8,$W5:$W8,Z5:Z8)</f>
        <v>-8.8693509682472582E-3</v>
      </c>
      <c r="AP5" s="240">
        <f>bdrate($E5:$E8,I5:I8,$W5:$W8,AA5:AA8)</f>
        <v>-3.1475206437140746E-2</v>
      </c>
      <c r="AQ5" s="241">
        <f>bdrateInverted($E5:$E8,J5:J8,$W5:$W8,AB5:AB8)</f>
        <v>-9.0776434528277106E-2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57942.776000000005</v>
      </c>
      <c r="F6" s="90">
        <f t="shared" si="0"/>
        <v>34.292316666666672</v>
      </c>
      <c r="G6" s="90">
        <f t="shared" si="0"/>
        <v>37.87595809523809</v>
      </c>
      <c r="H6" s="90">
        <f t="shared" si="0"/>
        <v>0.98000944999999984</v>
      </c>
      <c r="I6" s="90">
        <f t="shared" si="0"/>
        <v>0.98511816190476176</v>
      </c>
      <c r="J6" s="90">
        <f t="shared" si="0"/>
        <v>4.3142481809523806E-2</v>
      </c>
      <c r="K6" s="56"/>
      <c r="L6" s="56"/>
      <c r="M6" s="56"/>
      <c r="N6" s="28"/>
      <c r="O6" s="56"/>
      <c r="P6" s="130">
        <f t="shared" si="1"/>
        <v>29.827999999999999</v>
      </c>
      <c r="Q6" s="130">
        <f t="shared" si="1"/>
        <v>10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57882.920000000006</v>
      </c>
      <c r="X6" s="90">
        <f t="shared" si="2"/>
        <v>35.149637857142864</v>
      </c>
      <c r="Y6" s="90">
        <f t="shared" si="2"/>
        <v>38.59960242857143</v>
      </c>
      <c r="Z6" s="90">
        <f t="shared" si="2"/>
        <v>0.98017123333333345</v>
      </c>
      <c r="AA6" s="90">
        <f t="shared" si="2"/>
        <v>0.98586659857142878</v>
      </c>
      <c r="AB6" s="90">
        <f t="shared" si="2"/>
        <v>3.9041618809523809E-2</v>
      </c>
      <c r="AC6" s="56"/>
      <c r="AD6" s="56"/>
      <c r="AE6" s="56"/>
      <c r="AF6" s="28"/>
      <c r="AG6" s="238"/>
      <c r="AH6" s="130">
        <f t="shared" si="3"/>
        <v>27.905999999999999</v>
      </c>
      <c r="AI6" s="130">
        <f t="shared" si="3"/>
        <v>9.89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86871.504000000001</v>
      </c>
      <c r="F7" s="90">
        <f t="shared" si="0"/>
        <v>37.348537952380951</v>
      </c>
      <c r="G7" s="90">
        <f t="shared" si="0"/>
        <v>41.419684476190483</v>
      </c>
      <c r="H7" s="90">
        <f t="shared" si="0"/>
        <v>0.98935317476190476</v>
      </c>
      <c r="I7" s="90">
        <f t="shared" si="0"/>
        <v>0.99272395999999996</v>
      </c>
      <c r="J7" s="90">
        <f t="shared" si="0"/>
        <v>2.3475183380952381E-2</v>
      </c>
      <c r="K7" s="56"/>
      <c r="L7" s="56"/>
      <c r="M7" s="56"/>
      <c r="N7" s="28"/>
      <c r="O7" s="56"/>
      <c r="P7" s="130">
        <f t="shared" si="1"/>
        <v>30.295999999999999</v>
      </c>
      <c r="Q7" s="130">
        <f t="shared" si="1"/>
        <v>10.045999999999999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86784.999999999985</v>
      </c>
      <c r="X7" s="90">
        <f t="shared" si="2"/>
        <v>39.309118095238091</v>
      </c>
      <c r="Y7" s="90">
        <f t="shared" si="2"/>
        <v>42.604766952380956</v>
      </c>
      <c r="Z7" s="90">
        <f t="shared" si="2"/>
        <v>0.98953955428571427</v>
      </c>
      <c r="AA7" s="90">
        <f t="shared" si="2"/>
        <v>0.99313721571428581</v>
      </c>
      <c r="AB7" s="90">
        <f t="shared" si="2"/>
        <v>1.9135710047619044E-2</v>
      </c>
      <c r="AC7" s="56"/>
      <c r="AD7" s="56"/>
      <c r="AE7" s="56"/>
      <c r="AF7" s="28"/>
      <c r="AG7" s="238"/>
      <c r="AH7" s="130">
        <f t="shared" si="3"/>
        <v>28.14</v>
      </c>
      <c r="AI7" s="130">
        <f t="shared" si="3"/>
        <v>10.125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125675.568</v>
      </c>
      <c r="F8" s="90">
        <f t="shared" si="0"/>
        <v>40.034859047619051</v>
      </c>
      <c r="G8" s="90">
        <f t="shared" si="0"/>
        <v>44.360895238095232</v>
      </c>
      <c r="H8" s="90">
        <f t="shared" si="0"/>
        <v>0.99349843380952385</v>
      </c>
      <c r="I8" s="90">
        <f t="shared" si="0"/>
        <v>0.99606481857142859</v>
      </c>
      <c r="J8" s="90">
        <f t="shared" si="0"/>
        <v>1.2726224428571428E-2</v>
      </c>
      <c r="K8" s="56"/>
      <c r="L8" s="56"/>
      <c r="M8" s="56"/>
      <c r="N8" s="28"/>
      <c r="O8" s="56"/>
      <c r="P8" s="130">
        <f t="shared" si="1"/>
        <v>31.030999999999999</v>
      </c>
      <c r="Q8" s="130">
        <f t="shared" si="1"/>
        <v>10.39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125581.33600000001</v>
      </c>
      <c r="X8" s="90">
        <f t="shared" si="2"/>
        <v>43.20269857142857</v>
      </c>
      <c r="Y8" s="90">
        <f t="shared" si="2"/>
        <v>46.282475428571423</v>
      </c>
      <c r="Z8" s="90">
        <f t="shared" si="2"/>
        <v>0.99377691190476203</v>
      </c>
      <c r="AA8" s="90">
        <f t="shared" si="2"/>
        <v>0.99661846999999981</v>
      </c>
      <c r="AB8" s="90">
        <f t="shared" si="2"/>
        <v>8.5137745904761888E-3</v>
      </c>
      <c r="AC8" s="56"/>
      <c r="AD8" s="56"/>
      <c r="AE8" s="56"/>
      <c r="AF8" s="28"/>
      <c r="AG8" s="238"/>
      <c r="AH8" s="130">
        <f t="shared" si="3"/>
        <v>28.530999999999999</v>
      </c>
      <c r="AI8" s="130">
        <f t="shared" si="3"/>
        <v>10.343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30.261529990481929</v>
      </c>
      <c r="Q10" s="154">
        <f>GEOMEAN(Q5:Q8)</f>
        <v>10.047782887317734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28.080214182091581</v>
      </c>
      <c r="AI10" s="154">
        <f>GEOMEAN(AI5:AI8)</f>
        <v>10.016216096468501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[ 18-bit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5908.1840000000002</v>
      </c>
      <c r="F16" s="166">
        <v>7933.3280000000004</v>
      </c>
      <c r="G16" s="166">
        <v>2542.9360000000001</v>
      </c>
      <c r="H16" s="166">
        <v>873.4</v>
      </c>
      <c r="I16" s="166">
        <v>253.71199999999999</v>
      </c>
      <c r="J16" s="166">
        <v>11685.56</v>
      </c>
      <c r="K16" s="60">
        <v>7438.7839999999997</v>
      </c>
      <c r="L16" s="60">
        <v>2487.2559999999999</v>
      </c>
      <c r="M16" s="60">
        <v>7.8879999999999999</v>
      </c>
      <c r="N16" s="55"/>
      <c r="O16" s="252"/>
      <c r="P16" s="129">
        <v>29.905999999999999</v>
      </c>
      <c r="Q16" s="129">
        <v>9.7650000000000006</v>
      </c>
      <c r="R16" s="142"/>
      <c r="S16" s="214"/>
      <c r="T16" s="301"/>
      <c r="U16" s="25" t="s">
        <v>31</v>
      </c>
      <c r="V16" s="26"/>
      <c r="W16" s="128">
        <v>5908.1840000000002</v>
      </c>
      <c r="X16" s="166">
        <v>7886.4560000000001</v>
      </c>
      <c r="Y16" s="166">
        <v>2542.6640000000002</v>
      </c>
      <c r="Z16" s="166">
        <v>873.68799999999999</v>
      </c>
      <c r="AA16" s="166">
        <v>253.68799999999999</v>
      </c>
      <c r="AB16" s="166">
        <v>11685.4</v>
      </c>
      <c r="AC16" s="60">
        <v>7438.52</v>
      </c>
      <c r="AD16" s="60">
        <v>2487.3119999999999</v>
      </c>
      <c r="AE16" s="60">
        <v>7.8879999999999999</v>
      </c>
      <c r="AF16" s="55"/>
      <c r="AG16" s="252"/>
      <c r="AH16" s="129">
        <v>27.75</v>
      </c>
      <c r="AI16" s="129">
        <v>9.718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5908.1840000000002</v>
      </c>
      <c r="F17" s="167">
        <v>10438.200000000001</v>
      </c>
      <c r="G17" s="167">
        <v>7225.9359999999997</v>
      </c>
      <c r="H17" s="167">
        <v>3804.616</v>
      </c>
      <c r="I17" s="167">
        <v>2215.616</v>
      </c>
      <c r="J17" s="167">
        <v>15083.272000000001</v>
      </c>
      <c r="K17" s="62">
        <v>9962.768</v>
      </c>
      <c r="L17" s="62">
        <v>3304.1840000000002</v>
      </c>
      <c r="M17" s="62">
        <v>7.88</v>
      </c>
      <c r="N17" s="56"/>
      <c r="O17" s="238"/>
      <c r="P17" s="144">
        <v>29.827999999999999</v>
      </c>
      <c r="Q17" s="144">
        <v>10</v>
      </c>
      <c r="R17" s="145"/>
      <c r="S17" s="214"/>
      <c r="T17" s="285"/>
      <c r="U17" s="27" t="s">
        <v>32</v>
      </c>
      <c r="V17" s="28"/>
      <c r="W17" s="143">
        <v>5908.1840000000002</v>
      </c>
      <c r="X17" s="167">
        <v>10382.183999999999</v>
      </c>
      <c r="Y17" s="167">
        <v>7224.4560000000001</v>
      </c>
      <c r="Z17" s="167">
        <v>3804.3440000000001</v>
      </c>
      <c r="AA17" s="167">
        <v>2214.1840000000002</v>
      </c>
      <c r="AB17" s="167">
        <v>15082.8</v>
      </c>
      <c r="AC17" s="62">
        <v>9962.5920000000006</v>
      </c>
      <c r="AD17" s="62">
        <v>3304.1759999999999</v>
      </c>
      <c r="AE17" s="62">
        <v>7.88</v>
      </c>
      <c r="AF17" s="56"/>
      <c r="AG17" s="238"/>
      <c r="AH17" s="144">
        <v>27.905999999999999</v>
      </c>
      <c r="AI17" s="144">
        <v>9.89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5908.1840000000002</v>
      </c>
      <c r="F18" s="167">
        <v>13048.584000000001</v>
      </c>
      <c r="G18" s="167">
        <v>13643.248</v>
      </c>
      <c r="H18" s="167">
        <v>10203.312</v>
      </c>
      <c r="I18" s="167">
        <v>8727.2160000000003</v>
      </c>
      <c r="J18" s="167">
        <v>18608.024000000001</v>
      </c>
      <c r="K18" s="62">
        <v>12582.487999999999</v>
      </c>
      <c r="L18" s="62">
        <v>4150.4480000000003</v>
      </c>
      <c r="M18" s="62">
        <v>7.8639999999999999</v>
      </c>
      <c r="N18" s="56"/>
      <c r="O18" s="238"/>
      <c r="P18" s="144">
        <v>30.295999999999999</v>
      </c>
      <c r="Q18" s="144">
        <v>10.045999999999999</v>
      </c>
      <c r="R18" s="145"/>
      <c r="S18" s="214"/>
      <c r="T18" s="285"/>
      <c r="U18" s="27" t="s">
        <v>33</v>
      </c>
      <c r="V18" s="28"/>
      <c r="W18" s="143">
        <v>5908.1840000000002</v>
      </c>
      <c r="X18" s="167">
        <v>12976.4</v>
      </c>
      <c r="Y18" s="167">
        <v>13640.72</v>
      </c>
      <c r="Z18" s="167">
        <v>10197.304</v>
      </c>
      <c r="AA18" s="167">
        <v>8721.9040000000005</v>
      </c>
      <c r="AB18" s="167">
        <v>18607.664000000001</v>
      </c>
      <c r="AC18" s="62">
        <v>12582.4</v>
      </c>
      <c r="AD18" s="62">
        <v>4150.424</v>
      </c>
      <c r="AE18" s="62">
        <v>7.8639999999999999</v>
      </c>
      <c r="AF18" s="56"/>
      <c r="AG18" s="238"/>
      <c r="AH18" s="144">
        <v>28.14</v>
      </c>
      <c r="AI18" s="144">
        <v>10.125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5908.1840000000002</v>
      </c>
      <c r="F19" s="167">
        <v>15550.848</v>
      </c>
      <c r="G19" s="167">
        <v>20692.560000000001</v>
      </c>
      <c r="H19" s="167">
        <v>19933.175999999999</v>
      </c>
      <c r="I19" s="167">
        <v>20947.151999999998</v>
      </c>
      <c r="J19" s="167">
        <v>22266.328000000001</v>
      </c>
      <c r="K19" s="62">
        <v>15334.224</v>
      </c>
      <c r="L19" s="62">
        <v>5043.0959999999995</v>
      </c>
      <c r="M19" s="62">
        <v>7.7359999999999998</v>
      </c>
      <c r="N19" s="56"/>
      <c r="O19" s="238"/>
      <c r="P19" s="144">
        <v>31.030999999999999</v>
      </c>
      <c r="Q19" s="144">
        <v>10.39</v>
      </c>
      <c r="R19" s="145"/>
      <c r="S19" s="214"/>
      <c r="T19" s="285"/>
      <c r="U19" s="27" t="s">
        <v>35</v>
      </c>
      <c r="V19" s="28"/>
      <c r="W19" s="143">
        <v>5908.1840000000002</v>
      </c>
      <c r="X19" s="167">
        <v>15471.064</v>
      </c>
      <c r="Y19" s="167">
        <v>20693.056</v>
      </c>
      <c r="Z19" s="167">
        <v>19924.84</v>
      </c>
      <c r="AA19" s="167">
        <v>20940.288</v>
      </c>
      <c r="AB19" s="167">
        <v>22266.639999999999</v>
      </c>
      <c r="AC19" s="62">
        <v>15334.24</v>
      </c>
      <c r="AD19" s="62">
        <v>5043.0240000000003</v>
      </c>
      <c r="AE19" s="62">
        <v>7.7359999999999998</v>
      </c>
      <c r="AF19" s="56"/>
      <c r="AG19" s="238"/>
      <c r="AH19" s="144">
        <v>28.530999999999999</v>
      </c>
      <c r="AI19" s="144">
        <v>10.343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39123.160000000003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39075.911999999989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57942.776000000005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57882.920000000006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86871.504000000001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86784.999999999985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125675.568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125581.33600000001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[ 18-bit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30.698001999999999</v>
      </c>
      <c r="G33" s="96">
        <v>33.729146999999998</v>
      </c>
      <c r="H33" s="96">
        <v>0.96769939000000005</v>
      </c>
      <c r="I33" s="60">
        <v>0.9724855</v>
      </c>
      <c r="J33" s="60">
        <v>7.1637205999999995E-2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30.980118000000001</v>
      </c>
      <c r="Y33" s="96">
        <v>34.681355000000003</v>
      </c>
      <c r="Z33" s="96">
        <v>0.96770186999999996</v>
      </c>
      <c r="AA33" s="60">
        <v>0.97231168999999995</v>
      </c>
      <c r="AB33" s="60">
        <v>6.3086069999999994E-2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0.28211600000000203</v>
      </c>
      <c r="AN33" s="95">
        <f t="shared" ref="AN33:AN96" si="5">IF(OR(Y33="",G33=""),"",Y33-G33)</f>
        <v>0.95220800000000594</v>
      </c>
      <c r="AO33" s="95">
        <f t="shared" ref="AO33:AO96" si="6">IF(OR(Z33="",H33=""),"",Z33-H33)</f>
        <v>2.4799999999158828E-6</v>
      </c>
      <c r="AP33" s="95">
        <f t="shared" ref="AP33:AP96" si="7">IF(OR(AA33="",I33=""),"",AA33-I33)</f>
        <v>-1.7381000000005198E-4</v>
      </c>
      <c r="AQ33" s="120">
        <f t="shared" ref="AQ33:AQ96" si="8">IF(OR(AB33="",J33=""),"",AB33-J33)</f>
        <v>-8.5511360000000008E-3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33.274686000000003</v>
      </c>
      <c r="G34" s="187">
        <v>36.769927000000003</v>
      </c>
      <c r="H34" s="187">
        <v>0.98009108</v>
      </c>
      <c r="I34" s="62">
        <v>0.98310567000000004</v>
      </c>
      <c r="J34" s="62">
        <v>4.7629810000000002E-2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34.607610000000001</v>
      </c>
      <c r="Y34" s="187">
        <v>37.935293000000001</v>
      </c>
      <c r="Z34" s="187">
        <v>0.98032606</v>
      </c>
      <c r="AA34" s="62">
        <v>0.98435474000000001</v>
      </c>
      <c r="AB34" s="62">
        <v>3.9217196000000003E-2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1.3329239999999984</v>
      </c>
      <c r="AN34" s="121">
        <f t="shared" si="5"/>
        <v>1.1653659999999988</v>
      </c>
      <c r="AO34" s="121">
        <f t="shared" si="6"/>
        <v>2.3497999999999575E-4</v>
      </c>
      <c r="AP34" s="121">
        <f t="shared" si="7"/>
        <v>1.2490699999999633E-3</v>
      </c>
      <c r="AQ34" s="87">
        <f t="shared" si="8"/>
        <v>-8.4126139999999988E-3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36.621243999999997</v>
      </c>
      <c r="G35" s="187">
        <v>40.858071000000002</v>
      </c>
      <c r="H35" s="187">
        <v>0.98942205000000005</v>
      </c>
      <c r="I35" s="62">
        <v>0.99199844999999998</v>
      </c>
      <c r="J35" s="62">
        <v>2.5780872E-2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39.127029</v>
      </c>
      <c r="Y35" s="187">
        <v>42.340041999999997</v>
      </c>
      <c r="Z35" s="187">
        <v>0.98972371999999997</v>
      </c>
      <c r="AA35" s="62">
        <v>0.99261787000000001</v>
      </c>
      <c r="AB35" s="62">
        <v>1.9442464999999999E-2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2.505785000000003</v>
      </c>
      <c r="AN35" s="121">
        <f t="shared" si="5"/>
        <v>1.4819709999999944</v>
      </c>
      <c r="AO35" s="121">
        <f t="shared" si="6"/>
        <v>3.0166999999992061E-4</v>
      </c>
      <c r="AP35" s="121">
        <f t="shared" si="7"/>
        <v>6.1942000000003716E-4</v>
      </c>
      <c r="AQ35" s="87">
        <f t="shared" si="8"/>
        <v>-6.3384070000000008E-3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39.075719999999997</v>
      </c>
      <c r="G36" s="187">
        <v>43.692300000000003</v>
      </c>
      <c r="H36" s="187">
        <v>0.99345357999999995</v>
      </c>
      <c r="I36" s="62">
        <v>0.99581794000000001</v>
      </c>
      <c r="J36" s="62">
        <v>1.4351648999999999E-2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43.272432999999999</v>
      </c>
      <c r="Y36" s="187">
        <v>46.260624999999997</v>
      </c>
      <c r="Z36" s="187">
        <v>0.99383250000000001</v>
      </c>
      <c r="AA36" s="62">
        <v>0.99651632999999995</v>
      </c>
      <c r="AB36" s="62">
        <v>7.7889663999999997E-3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4.1967130000000026</v>
      </c>
      <c r="AN36" s="121">
        <f t="shared" si="5"/>
        <v>2.5683249999999944</v>
      </c>
      <c r="AO36" s="121">
        <f t="shared" si="6"/>
        <v>3.7892000000006032E-4</v>
      </c>
      <c r="AP36" s="121">
        <f t="shared" si="7"/>
        <v>6.9838999999993767E-4</v>
      </c>
      <c r="AQ36" s="87">
        <f t="shared" si="8"/>
        <v>-6.5626825999999996E-3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31.293344999999999</v>
      </c>
      <c r="G38" s="96">
        <v>34.438972999999997</v>
      </c>
      <c r="H38" s="96">
        <v>0.96906460999999999</v>
      </c>
      <c r="I38" s="60">
        <v>0.97438623999999996</v>
      </c>
      <c r="J38" s="60">
        <v>6.5767065E-2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31.368832999999999</v>
      </c>
      <c r="Y38" s="96">
        <v>35.062001000000002</v>
      </c>
      <c r="Z38" s="96">
        <v>0.96909042000000001</v>
      </c>
      <c r="AA38" s="60">
        <v>0.97422191999999996</v>
      </c>
      <c r="AB38" s="60">
        <v>6.0703047000000003E-2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7.5488E-2</v>
      </c>
      <c r="AN38" s="95">
        <f t="shared" si="5"/>
        <v>0.62302800000000502</v>
      </c>
      <c r="AO38" s="95">
        <f t="shared" si="6"/>
        <v>2.5810000000014988E-5</v>
      </c>
      <c r="AP38" s="95">
        <f t="shared" si="7"/>
        <v>-1.6431999999999558E-4</v>
      </c>
      <c r="AQ38" s="120">
        <f t="shared" si="8"/>
        <v>-5.0640179999999965E-3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33.805686000000001</v>
      </c>
      <c r="G39" s="187">
        <v>37.427430999999999</v>
      </c>
      <c r="H39" s="187">
        <v>0.98057190999999999</v>
      </c>
      <c r="I39" s="62">
        <v>0.98425216000000004</v>
      </c>
      <c r="J39" s="62">
        <v>4.3777327999999997E-2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34.859820999999997</v>
      </c>
      <c r="Y39" s="187">
        <v>38.315821</v>
      </c>
      <c r="Z39" s="187">
        <v>0.98076715999999997</v>
      </c>
      <c r="AA39" s="62">
        <v>0.98495778</v>
      </c>
      <c r="AB39" s="62">
        <v>3.9245896000000002E-2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1.0541349999999952</v>
      </c>
      <c r="AN39" s="121">
        <f t="shared" si="5"/>
        <v>0.88839000000000112</v>
      </c>
      <c r="AO39" s="121">
        <f t="shared" si="6"/>
        <v>1.9524999999998016E-4</v>
      </c>
      <c r="AP39" s="121">
        <f t="shared" si="7"/>
        <v>7.0561999999996239E-4</v>
      </c>
      <c r="AQ39" s="87">
        <f t="shared" si="8"/>
        <v>-4.531431999999995E-3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36.632921000000003</v>
      </c>
      <c r="G40" s="187">
        <v>40.908776000000003</v>
      </c>
      <c r="H40" s="187">
        <v>0.98948712000000005</v>
      </c>
      <c r="I40" s="62">
        <v>0.99224451999999996</v>
      </c>
      <c r="J40" s="62">
        <v>2.4734821000000001E-2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39.221012000000002</v>
      </c>
      <c r="Y40" s="187">
        <v>42.504696000000003</v>
      </c>
      <c r="Z40" s="187">
        <v>0.98971766000000005</v>
      </c>
      <c r="AA40" s="62">
        <v>0.99296439000000003</v>
      </c>
      <c r="AB40" s="62">
        <v>1.8355436999999999E-2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2.5880909999999986</v>
      </c>
      <c r="AN40" s="121">
        <f t="shared" si="5"/>
        <v>1.5959199999999996</v>
      </c>
      <c r="AO40" s="121">
        <f t="shared" si="6"/>
        <v>2.305400000000013E-4</v>
      </c>
      <c r="AP40" s="121">
        <f t="shared" si="7"/>
        <v>7.1987000000006685E-4</v>
      </c>
      <c r="AQ40" s="87">
        <f t="shared" si="8"/>
        <v>-6.3793840000000018E-3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39.185414999999999</v>
      </c>
      <c r="G41" s="187">
        <v>43.695346000000001</v>
      </c>
      <c r="H41" s="187">
        <v>0.99351507999999999</v>
      </c>
      <c r="I41" s="62">
        <v>0.99594240999999994</v>
      </c>
      <c r="J41" s="62">
        <v>1.3809770000000001E-2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43.263176000000001</v>
      </c>
      <c r="Y41" s="187">
        <v>46.290537999999998</v>
      </c>
      <c r="Z41" s="187">
        <v>0.99388646000000003</v>
      </c>
      <c r="AA41" s="62">
        <v>0.99657213</v>
      </c>
      <c r="AB41" s="62">
        <v>7.5421715E-3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4.0777610000000024</v>
      </c>
      <c r="AN41" s="121">
        <f t="shared" si="5"/>
        <v>2.5951919999999973</v>
      </c>
      <c r="AO41" s="121">
        <f t="shared" si="6"/>
        <v>3.7138000000003224E-4</v>
      </c>
      <c r="AP41" s="121">
        <f t="shared" si="7"/>
        <v>6.2972000000005579E-4</v>
      </c>
      <c r="AQ41" s="87">
        <f t="shared" si="8"/>
        <v>-6.2675985000000007E-3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31.037752999999999</v>
      </c>
      <c r="G43" s="96">
        <v>34.135202</v>
      </c>
      <c r="H43" s="96">
        <v>0.97011325999999998</v>
      </c>
      <c r="I43" s="60">
        <v>0.97510467000000001</v>
      </c>
      <c r="J43" s="60">
        <v>6.5487123999999994E-2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31.339955</v>
      </c>
      <c r="Y43" s="96">
        <v>34.617973999999997</v>
      </c>
      <c r="Z43" s="96">
        <v>0.97012810000000005</v>
      </c>
      <c r="AA43" s="60">
        <v>0.97515388999999997</v>
      </c>
      <c r="AB43" s="60">
        <v>5.809955E-2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0.30220200000000119</v>
      </c>
      <c r="AN43" s="95">
        <f t="shared" si="5"/>
        <v>0.48277199999999709</v>
      </c>
      <c r="AO43" s="95">
        <f t="shared" si="6"/>
        <v>1.4840000000071463E-5</v>
      </c>
      <c r="AP43" s="95">
        <f t="shared" si="7"/>
        <v>4.9219999999960962E-5</v>
      </c>
      <c r="AQ43" s="120">
        <f t="shared" si="8"/>
        <v>-7.387573999999994E-3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33.224136000000001</v>
      </c>
      <c r="G44" s="187">
        <v>36.973788999999996</v>
      </c>
      <c r="H44" s="187">
        <v>0.98044131999999995</v>
      </c>
      <c r="I44" s="62">
        <v>0.98426888999999995</v>
      </c>
      <c r="J44" s="62">
        <v>4.7204174000000002E-2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34.540934</v>
      </c>
      <c r="Y44" s="187">
        <v>37.803491000000001</v>
      </c>
      <c r="Z44" s="187">
        <v>0.98061089999999995</v>
      </c>
      <c r="AA44" s="62">
        <v>0.98492974</v>
      </c>
      <c r="AB44" s="62">
        <v>3.9809524999999998E-2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1.3167979999999986</v>
      </c>
      <c r="AN44" s="121">
        <f t="shared" si="5"/>
        <v>0.8297020000000046</v>
      </c>
      <c r="AO44" s="121">
        <f t="shared" si="6"/>
        <v>1.6958000000000251E-4</v>
      </c>
      <c r="AP44" s="121">
        <f t="shared" si="7"/>
        <v>6.6085000000004612E-4</v>
      </c>
      <c r="AQ44" s="87">
        <f t="shared" si="8"/>
        <v>-7.3946490000000031E-3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36.186897000000002</v>
      </c>
      <c r="G45" s="187">
        <v>40.693264999999997</v>
      </c>
      <c r="H45" s="187">
        <v>0.98939834000000004</v>
      </c>
      <c r="I45" s="62">
        <v>0.99240161000000005</v>
      </c>
      <c r="J45" s="62">
        <v>2.7056884E-2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38.679290999999999</v>
      </c>
      <c r="Y45" s="187">
        <v>42.123066000000001</v>
      </c>
      <c r="Z45" s="187">
        <v>0.98959593000000001</v>
      </c>
      <c r="AA45" s="62">
        <v>0.99298790999999997</v>
      </c>
      <c r="AB45" s="62">
        <v>1.8984887999999998E-2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2.4923939999999973</v>
      </c>
      <c r="AN45" s="121">
        <f t="shared" si="5"/>
        <v>1.4298010000000048</v>
      </c>
      <c r="AO45" s="121">
        <f t="shared" si="6"/>
        <v>1.9758999999996973E-4</v>
      </c>
      <c r="AP45" s="121">
        <f t="shared" si="7"/>
        <v>5.8629999999992854E-4</v>
      </c>
      <c r="AQ45" s="87">
        <f t="shared" si="8"/>
        <v>-8.0719960000000014E-3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38.971502999999998</v>
      </c>
      <c r="G46" s="187">
        <v>43.601148999999999</v>
      </c>
      <c r="H46" s="187">
        <v>0.99348340999999996</v>
      </c>
      <c r="I46" s="62">
        <v>0.9958439</v>
      </c>
      <c r="J46" s="62">
        <v>1.4400902E-2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42.811883999999999</v>
      </c>
      <c r="Y46" s="187">
        <v>45.962921999999999</v>
      </c>
      <c r="Z46" s="187">
        <v>0.99384726999999995</v>
      </c>
      <c r="AA46" s="62">
        <v>0.99649778</v>
      </c>
      <c r="AB46" s="62">
        <v>8.0783690000000002E-3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3.8403810000000007</v>
      </c>
      <c r="AN46" s="121">
        <f t="shared" si="5"/>
        <v>2.3617729999999995</v>
      </c>
      <c r="AO46" s="121">
        <f t="shared" si="6"/>
        <v>3.6385999999999363E-4</v>
      </c>
      <c r="AP46" s="121">
        <f t="shared" si="7"/>
        <v>6.5387999999999558E-4</v>
      </c>
      <c r="AQ46" s="87">
        <f t="shared" si="8"/>
        <v>-6.322533E-3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31.574653999999999</v>
      </c>
      <c r="G48" s="96">
        <v>34.284537</v>
      </c>
      <c r="H48" s="96">
        <v>0.96918976999999995</v>
      </c>
      <c r="I48" s="60">
        <v>0.97657187000000001</v>
      </c>
      <c r="J48" s="60">
        <v>5.7477130000000001E-2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30.960265</v>
      </c>
      <c r="Y48" s="96">
        <v>34.800072</v>
      </c>
      <c r="Z48" s="96">
        <v>0.96924224999999997</v>
      </c>
      <c r="AA48" s="60">
        <v>0.97648005999999998</v>
      </c>
      <c r="AB48" s="60">
        <v>5.3944062000000001E-2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-0.61438899999999919</v>
      </c>
      <c r="AN48" s="95">
        <f t="shared" si="5"/>
        <v>0.51553499999999985</v>
      </c>
      <c r="AO48" s="95">
        <f t="shared" si="6"/>
        <v>5.2480000000021398E-5</v>
      </c>
      <c r="AP48" s="95">
        <f t="shared" si="7"/>
        <v>-9.1810000000025482E-5</v>
      </c>
      <c r="AQ48" s="120">
        <f t="shared" si="8"/>
        <v>-3.5330680000000003E-3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34.536971999999999</v>
      </c>
      <c r="G49" s="187">
        <v>37.756556000000003</v>
      </c>
      <c r="H49" s="187">
        <v>0.98005003000000002</v>
      </c>
      <c r="I49" s="62">
        <v>0.98511124999999999</v>
      </c>
      <c r="J49" s="62">
        <v>3.8262226000000003E-2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34.871068999999999</v>
      </c>
      <c r="Y49" s="187">
        <v>38.376255999999998</v>
      </c>
      <c r="Z49" s="187">
        <v>0.98018055000000004</v>
      </c>
      <c r="AA49" s="62">
        <v>0.9856142</v>
      </c>
      <c r="AB49" s="62">
        <v>3.5035647000000003E-2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0.33409699999999987</v>
      </c>
      <c r="AN49" s="121">
        <f t="shared" si="5"/>
        <v>0.61969999999999459</v>
      </c>
      <c r="AO49" s="121">
        <f t="shared" si="6"/>
        <v>1.3052000000002284E-4</v>
      </c>
      <c r="AP49" s="121">
        <f t="shared" si="7"/>
        <v>5.0295000000000201E-4</v>
      </c>
      <c r="AQ49" s="87">
        <f t="shared" si="8"/>
        <v>-3.2265790000000003E-3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37.749720000000003</v>
      </c>
      <c r="G50" s="187">
        <v>41.684702000000001</v>
      </c>
      <c r="H50" s="187">
        <v>0.98909888999999995</v>
      </c>
      <c r="I50" s="62">
        <v>0.99256332000000003</v>
      </c>
      <c r="J50" s="62">
        <v>2.0923000000000001E-2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39.505808999999999</v>
      </c>
      <c r="Y50" s="187">
        <v>42.784222999999997</v>
      </c>
      <c r="Z50" s="187">
        <v>0.98930340999999999</v>
      </c>
      <c r="AA50" s="62">
        <v>0.99306015000000003</v>
      </c>
      <c r="AB50" s="62">
        <v>1.7503757000000002E-2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1.7560889999999958</v>
      </c>
      <c r="AN50" s="121">
        <f t="shared" si="5"/>
        <v>1.0995209999999958</v>
      </c>
      <c r="AO50" s="121">
        <f t="shared" si="6"/>
        <v>2.0452000000004134E-4</v>
      </c>
      <c r="AP50" s="121">
        <f t="shared" si="7"/>
        <v>4.9683000000000366E-4</v>
      </c>
      <c r="AQ50" s="87">
        <f t="shared" si="8"/>
        <v>-3.4192429999999989E-3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39.663466</v>
      </c>
      <c r="G51" s="187">
        <v>44.105606000000002</v>
      </c>
      <c r="H51" s="187">
        <v>0.99330353000000005</v>
      </c>
      <c r="I51" s="62">
        <v>0.99581288000000001</v>
      </c>
      <c r="J51" s="62">
        <v>1.2477698000000001E-2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42.921678</v>
      </c>
      <c r="Y51" s="187">
        <v>45.972535999999998</v>
      </c>
      <c r="Z51" s="187">
        <v>0.99359816999999995</v>
      </c>
      <c r="AA51" s="62">
        <v>0.99642704000000004</v>
      </c>
      <c r="AB51" s="62">
        <v>7.9350449999999999E-3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3.2582120000000003</v>
      </c>
      <c r="AN51" s="121">
        <f t="shared" si="5"/>
        <v>1.8669299999999964</v>
      </c>
      <c r="AO51" s="121">
        <f t="shared" si="6"/>
        <v>2.9463999999990165E-4</v>
      </c>
      <c r="AP51" s="121">
        <f t="shared" si="7"/>
        <v>6.1416000000003024E-4</v>
      </c>
      <c r="AQ51" s="87">
        <f t="shared" si="8"/>
        <v>-4.5426530000000007E-3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31.690659</v>
      </c>
      <c r="G53" s="96">
        <v>34.226326999999998</v>
      </c>
      <c r="H53" s="96">
        <v>0.96988531</v>
      </c>
      <c r="I53" s="60">
        <v>0.97710587000000004</v>
      </c>
      <c r="J53" s="60">
        <v>5.8612667E-2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31.231760000000001</v>
      </c>
      <c r="Y53" s="96">
        <v>34.697811000000002</v>
      </c>
      <c r="Z53" s="96">
        <v>0.96979853999999999</v>
      </c>
      <c r="AA53" s="60">
        <v>0.97664141000000004</v>
      </c>
      <c r="AB53" s="60">
        <v>5.4925330000000001E-2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-0.45889899999999884</v>
      </c>
      <c r="AN53" s="95">
        <f t="shared" si="5"/>
        <v>0.47148400000000379</v>
      </c>
      <c r="AO53" s="95">
        <f t="shared" si="6"/>
        <v>-8.6770000000013781E-5</v>
      </c>
      <c r="AP53" s="95">
        <f t="shared" si="7"/>
        <v>-4.6445999999999987E-4</v>
      </c>
      <c r="AQ53" s="120">
        <f t="shared" si="8"/>
        <v>-3.6873369999999989E-3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34.543121999999997</v>
      </c>
      <c r="G54" s="187">
        <v>37.812719000000001</v>
      </c>
      <c r="H54" s="187">
        <v>0.98018738000000005</v>
      </c>
      <c r="I54" s="62">
        <v>0.98561827999999996</v>
      </c>
      <c r="J54" s="62">
        <v>3.9035562000000003E-2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35.180548000000002</v>
      </c>
      <c r="Y54" s="187">
        <v>38.411738</v>
      </c>
      <c r="Z54" s="187">
        <v>0.98030947000000002</v>
      </c>
      <c r="AA54" s="62">
        <v>0.98625713000000004</v>
      </c>
      <c r="AB54" s="62">
        <v>3.5448256999999997E-2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0.63742600000000493</v>
      </c>
      <c r="AN54" s="121">
        <f t="shared" si="5"/>
        <v>0.59901899999999841</v>
      </c>
      <c r="AO54" s="121">
        <f t="shared" si="6"/>
        <v>1.2208999999996362E-4</v>
      </c>
      <c r="AP54" s="121">
        <f t="shared" si="7"/>
        <v>6.3885000000007963E-4</v>
      </c>
      <c r="AQ54" s="87">
        <f t="shared" si="8"/>
        <v>-3.5873050000000059E-3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37.718282000000002</v>
      </c>
      <c r="G55" s="187">
        <v>41.610754</v>
      </c>
      <c r="H55" s="187">
        <v>0.98906033999999998</v>
      </c>
      <c r="I55" s="62">
        <v>0.99253000000000002</v>
      </c>
      <c r="J55" s="62">
        <v>2.1292142999999999E-2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39.479376000000002</v>
      </c>
      <c r="Y55" s="187">
        <v>42.637025999999999</v>
      </c>
      <c r="Z55" s="187">
        <v>0.98924235000000005</v>
      </c>
      <c r="AA55" s="62">
        <v>0.99300321999999996</v>
      </c>
      <c r="AB55" s="62">
        <v>1.7690737000000002E-2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1.7610939999999999</v>
      </c>
      <c r="AN55" s="121">
        <f t="shared" si="5"/>
        <v>1.0262719999999987</v>
      </c>
      <c r="AO55" s="121">
        <f t="shared" si="6"/>
        <v>1.8201000000006573E-4</v>
      </c>
      <c r="AP55" s="121">
        <f t="shared" si="7"/>
        <v>4.7321999999994091E-4</v>
      </c>
      <c r="AQ55" s="87">
        <f t="shared" si="8"/>
        <v>-3.601405999999998E-3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40.083990999999997</v>
      </c>
      <c r="G56" s="187">
        <v>44.479815000000002</v>
      </c>
      <c r="H56" s="187">
        <v>0.99336044000000001</v>
      </c>
      <c r="I56" s="62">
        <v>0.99600409999999995</v>
      </c>
      <c r="J56" s="62">
        <v>1.1747997E-2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42.919499000000002</v>
      </c>
      <c r="Y56" s="187">
        <v>46.003231999999997</v>
      </c>
      <c r="Z56" s="187">
        <v>0.99363056000000005</v>
      </c>
      <c r="AA56" s="62">
        <v>0.99642944</v>
      </c>
      <c r="AB56" s="62">
        <v>8.1067159999999999E-3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2.8355080000000044</v>
      </c>
      <c r="AN56" s="121">
        <f t="shared" si="5"/>
        <v>1.5234169999999949</v>
      </c>
      <c r="AO56" s="121">
        <f t="shared" si="6"/>
        <v>2.7012000000004033E-4</v>
      </c>
      <c r="AP56" s="121">
        <f t="shared" si="7"/>
        <v>4.2534000000005179E-4</v>
      </c>
      <c r="AQ56" s="87">
        <f t="shared" si="8"/>
        <v>-3.6412809999999997E-3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31.436267999999998</v>
      </c>
      <c r="G58" s="96">
        <v>34.238261000000001</v>
      </c>
      <c r="H58" s="96">
        <v>0.97021608000000004</v>
      </c>
      <c r="I58" s="60">
        <v>0.97732057000000006</v>
      </c>
      <c r="J58" s="60">
        <v>6.0984275999999997E-2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31.535057999999999</v>
      </c>
      <c r="Y58" s="96">
        <v>34.446008999999997</v>
      </c>
      <c r="Z58" s="96">
        <v>0.97002168</v>
      </c>
      <c r="AA58" s="60">
        <v>0.97712390000000005</v>
      </c>
      <c r="AB58" s="60">
        <v>5.6421816E-2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9.8790000000001044E-2</v>
      </c>
      <c r="AN58" s="95">
        <f t="shared" si="5"/>
        <v>0.20774799999999516</v>
      </c>
      <c r="AO58" s="95">
        <f t="shared" si="6"/>
        <v>-1.9440000000003899E-4</v>
      </c>
      <c r="AP58" s="95">
        <f t="shared" si="7"/>
        <v>-1.9667000000000989E-4</v>
      </c>
      <c r="AQ58" s="120">
        <f t="shared" si="8"/>
        <v>-4.5624599999999974E-3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33.972932999999998</v>
      </c>
      <c r="G59" s="187">
        <v>37.710816000000001</v>
      </c>
      <c r="H59" s="187">
        <v>0.98061114999999999</v>
      </c>
      <c r="I59" s="62">
        <v>0.98579298000000004</v>
      </c>
      <c r="J59" s="62">
        <v>4.1947180000000001E-2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34.751662000000003</v>
      </c>
      <c r="Y59" s="187">
        <v>38.073811999999997</v>
      </c>
      <c r="Z59" s="187">
        <v>0.98065548000000002</v>
      </c>
      <c r="AA59" s="62">
        <v>0.98629138000000005</v>
      </c>
      <c r="AB59" s="62">
        <v>3.7864309999999998E-2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0.77872900000000556</v>
      </c>
      <c r="AN59" s="121">
        <f t="shared" si="5"/>
        <v>0.36299599999999543</v>
      </c>
      <c r="AO59" s="121">
        <f t="shared" si="6"/>
        <v>4.433000000003684E-5</v>
      </c>
      <c r="AP59" s="121">
        <f t="shared" si="7"/>
        <v>4.9840000000000995E-4</v>
      </c>
      <c r="AQ59" s="87">
        <f t="shared" si="8"/>
        <v>-4.0828700000000023E-3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37.034824</v>
      </c>
      <c r="G60" s="187">
        <v>41.375596000000002</v>
      </c>
      <c r="H60" s="187">
        <v>0.98935470000000003</v>
      </c>
      <c r="I60" s="62">
        <v>0.99269613000000001</v>
      </c>
      <c r="J60" s="62">
        <v>2.3783202999999999E-2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38.765321999999998</v>
      </c>
      <c r="Y60" s="187">
        <v>42.199643000000002</v>
      </c>
      <c r="Z60" s="187">
        <v>0.98947132000000004</v>
      </c>
      <c r="AA60" s="62">
        <v>0.99292738000000003</v>
      </c>
      <c r="AB60" s="62">
        <v>1.9077449999999999E-2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1.7304979999999972</v>
      </c>
      <c r="AN60" s="121">
        <f t="shared" si="5"/>
        <v>0.8240470000000002</v>
      </c>
      <c r="AO60" s="121">
        <f t="shared" si="6"/>
        <v>1.1662000000001171E-4</v>
      </c>
      <c r="AP60" s="121">
        <f t="shared" si="7"/>
        <v>2.3125000000001616E-4</v>
      </c>
      <c r="AQ60" s="87">
        <f t="shared" si="8"/>
        <v>-4.705753E-3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40.371955</v>
      </c>
      <c r="G61" s="187">
        <v>44.761153</v>
      </c>
      <c r="H61" s="187">
        <v>0.99351887000000005</v>
      </c>
      <c r="I61" s="62">
        <v>0.99607994</v>
      </c>
      <c r="J61" s="62">
        <v>1.1284304E-2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42.801921999999998</v>
      </c>
      <c r="Y61" s="187">
        <v>46.047744999999999</v>
      </c>
      <c r="Z61" s="187">
        <v>0.99376461000000005</v>
      </c>
      <c r="AA61" s="62">
        <v>0.99649012999999997</v>
      </c>
      <c r="AB61" s="62">
        <v>8.2780760000000005E-3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2.4299669999999978</v>
      </c>
      <c r="AN61" s="121">
        <f t="shared" si="5"/>
        <v>1.2865919999999988</v>
      </c>
      <c r="AO61" s="121">
        <f t="shared" si="6"/>
        <v>2.457399999999943E-4</v>
      </c>
      <c r="AP61" s="121">
        <f t="shared" si="7"/>
        <v>4.1018999999997696E-4</v>
      </c>
      <c r="AQ61" s="87">
        <f t="shared" si="8"/>
        <v>-3.0062279999999997E-3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32.470771999999997</v>
      </c>
      <c r="G63" s="96">
        <v>35.882846000000001</v>
      </c>
      <c r="H63" s="96">
        <v>0.96836146999999995</v>
      </c>
      <c r="I63" s="60">
        <v>0.97788494999999998</v>
      </c>
      <c r="J63" s="60">
        <v>5.8201540000000003E-2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32.358682999999999</v>
      </c>
      <c r="Y63" s="96">
        <v>36.142605000000003</v>
      </c>
      <c r="Z63" s="96">
        <v>0.96819412000000005</v>
      </c>
      <c r="AA63" s="60">
        <v>0.97759428000000004</v>
      </c>
      <c r="AB63" s="60">
        <v>5.7902712000000002E-2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-0.11208899999999744</v>
      </c>
      <c r="AN63" s="95">
        <f t="shared" si="5"/>
        <v>0.25975900000000252</v>
      </c>
      <c r="AO63" s="95">
        <f t="shared" si="6"/>
        <v>-1.6734999999989952E-4</v>
      </c>
      <c r="AP63" s="95">
        <f t="shared" si="7"/>
        <v>-2.9066999999993737E-4</v>
      </c>
      <c r="AQ63" s="120">
        <f t="shared" si="8"/>
        <v>-2.9882800000000098E-4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35.361119000000002</v>
      </c>
      <c r="G64" s="187">
        <v>38.678817000000002</v>
      </c>
      <c r="H64" s="187">
        <v>0.97998081000000004</v>
      </c>
      <c r="I64" s="62">
        <v>0.98607213000000005</v>
      </c>
      <c r="J64" s="62">
        <v>4.0447655999999998E-2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35.450904000000001</v>
      </c>
      <c r="Y64" s="187">
        <v>38.913209000000002</v>
      </c>
      <c r="Z64" s="187">
        <v>0.98006731000000002</v>
      </c>
      <c r="AA64" s="62">
        <v>0.98632385</v>
      </c>
      <c r="AB64" s="62">
        <v>3.9767610000000002E-2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8.9784999999999116E-2</v>
      </c>
      <c r="AN64" s="121">
        <f t="shared" si="5"/>
        <v>0.23439199999999971</v>
      </c>
      <c r="AO64" s="121">
        <f t="shared" si="6"/>
        <v>8.6499999999989363E-5</v>
      </c>
      <c r="AP64" s="121">
        <f t="shared" si="7"/>
        <v>2.5171999999995531E-4</v>
      </c>
      <c r="AQ64" s="87">
        <f t="shared" si="8"/>
        <v>-6.8004599999999665E-4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38.783540000000002</v>
      </c>
      <c r="G65" s="187">
        <v>42.370452999999998</v>
      </c>
      <c r="H65" s="187">
        <v>0.98925748000000002</v>
      </c>
      <c r="I65" s="62">
        <v>0.99285349000000001</v>
      </c>
      <c r="J65" s="62">
        <v>2.0622781999999999E-2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39.643335</v>
      </c>
      <c r="Y65" s="187">
        <v>42.924208</v>
      </c>
      <c r="Z65" s="187">
        <v>0.98937956000000005</v>
      </c>
      <c r="AA65" s="62">
        <v>0.99309371000000002</v>
      </c>
      <c r="AB65" s="62">
        <v>1.9118840000000002E-2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0.85979499999999831</v>
      </c>
      <c r="AN65" s="121">
        <f t="shared" si="5"/>
        <v>0.55375500000000244</v>
      </c>
      <c r="AO65" s="121">
        <f t="shared" si="6"/>
        <v>1.2208000000002439E-4</v>
      </c>
      <c r="AP65" s="121">
        <f t="shared" si="7"/>
        <v>2.402200000000132E-4</v>
      </c>
      <c r="AQ65" s="87">
        <f t="shared" si="8"/>
        <v>-1.5039419999999977E-3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41.267291999999998</v>
      </c>
      <c r="G66" s="187">
        <v>45.153272999999999</v>
      </c>
      <c r="H66" s="187">
        <v>0.99341232999999995</v>
      </c>
      <c r="I66" s="62">
        <v>0.9959441</v>
      </c>
      <c r="J66" s="62">
        <v>1.0546621000000001E-2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43.028587999999999</v>
      </c>
      <c r="Y66" s="187">
        <v>46.163055</v>
      </c>
      <c r="Z66" s="187">
        <v>0.99354788999999999</v>
      </c>
      <c r="AA66" s="62">
        <v>0.99644222999999998</v>
      </c>
      <c r="AB66" s="62">
        <v>8.6357180000000006E-3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1.7612960000000015</v>
      </c>
      <c r="AN66" s="121">
        <f t="shared" si="5"/>
        <v>1.0097820000000013</v>
      </c>
      <c r="AO66" s="121">
        <f t="shared" si="6"/>
        <v>1.3556000000003454E-4</v>
      </c>
      <c r="AP66" s="121">
        <f t="shared" si="7"/>
        <v>4.9812999999998553E-4</v>
      </c>
      <c r="AQ66" s="87">
        <f t="shared" si="8"/>
        <v>-1.9109030000000003E-3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30.230981</v>
      </c>
      <c r="G68" s="96">
        <v>33.605983000000002</v>
      </c>
      <c r="H68" s="96">
        <v>0.96450990000000003</v>
      </c>
      <c r="I68" s="60">
        <v>0.96956436999999995</v>
      </c>
      <c r="J68" s="60">
        <v>7.2485820000000006E-2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30.969121999999999</v>
      </c>
      <c r="Y68" s="96">
        <v>34.542715000000001</v>
      </c>
      <c r="Z68" s="96">
        <v>0.96464592000000005</v>
      </c>
      <c r="AA68" s="60">
        <v>0.97034918000000003</v>
      </c>
      <c r="AB68" s="60">
        <v>6.2814355000000002E-2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0.73814099999999883</v>
      </c>
      <c r="AN68" s="95">
        <f t="shared" si="5"/>
        <v>0.93673199999999923</v>
      </c>
      <c r="AO68" s="95">
        <f t="shared" si="6"/>
        <v>1.3602000000001446E-4</v>
      </c>
      <c r="AP68" s="95">
        <f t="shared" si="7"/>
        <v>7.8481000000008017E-4</v>
      </c>
      <c r="AQ68" s="120">
        <f t="shared" si="8"/>
        <v>-9.6714650000000041E-3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32.758119000000001</v>
      </c>
      <c r="G69" s="187">
        <v>36.683674000000003</v>
      </c>
      <c r="H69" s="187">
        <v>0.97912297000000004</v>
      </c>
      <c r="I69" s="62">
        <v>0.98289051999999999</v>
      </c>
      <c r="J69" s="62">
        <v>5.0439596000000003E-2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34.630656999999999</v>
      </c>
      <c r="Y69" s="187">
        <v>37.961711999999999</v>
      </c>
      <c r="Z69" s="187">
        <v>0.97940157999999999</v>
      </c>
      <c r="AA69" s="62">
        <v>0.98412063999999999</v>
      </c>
      <c r="AB69" s="62">
        <v>3.9786488000000002E-2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1.8725379999999987</v>
      </c>
      <c r="AN69" s="121">
        <f t="shared" si="5"/>
        <v>1.2780379999999951</v>
      </c>
      <c r="AO69" s="121">
        <f t="shared" si="6"/>
        <v>2.7860999999995695E-4</v>
      </c>
      <c r="AP69" s="121">
        <f t="shared" si="7"/>
        <v>1.2301200000000012E-3</v>
      </c>
      <c r="AQ69" s="87">
        <f t="shared" si="8"/>
        <v>-1.0653108000000001E-2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36.166728999999997</v>
      </c>
      <c r="G70" s="187">
        <v>40.639482999999998</v>
      </c>
      <c r="H70" s="187">
        <v>0.98927388000000005</v>
      </c>
      <c r="I70" s="62">
        <v>0.99200074999999999</v>
      </c>
      <c r="J70" s="62">
        <v>2.6376831999999999E-2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38.985078999999999</v>
      </c>
      <c r="Y70" s="187">
        <v>42.388751999999997</v>
      </c>
      <c r="Z70" s="187">
        <v>0.98952618999999997</v>
      </c>
      <c r="AA70" s="62">
        <v>0.99266169000000004</v>
      </c>
      <c r="AB70" s="62">
        <v>1.871486E-2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2.8183500000000024</v>
      </c>
      <c r="AN70" s="121">
        <f t="shared" si="5"/>
        <v>1.7492689999999982</v>
      </c>
      <c r="AO70" s="121">
        <f t="shared" si="6"/>
        <v>2.5230999999992232E-4</v>
      </c>
      <c r="AP70" s="121">
        <f t="shared" si="7"/>
        <v>6.6094000000005426E-4</v>
      </c>
      <c r="AQ70" s="87">
        <f t="shared" si="8"/>
        <v>-7.6619719999999995E-3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38.754863999999998</v>
      </c>
      <c r="G71" s="187">
        <v>43.322192000000001</v>
      </c>
      <c r="H71" s="187">
        <v>0.99338307000000003</v>
      </c>
      <c r="I71" s="62">
        <v>0.99591666000000001</v>
      </c>
      <c r="J71" s="62">
        <v>1.4582675E-2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43.36533</v>
      </c>
      <c r="Y71" s="187">
        <v>46.338543000000001</v>
      </c>
      <c r="Z71" s="187">
        <v>0.99378803000000004</v>
      </c>
      <c r="AA71" s="62">
        <v>0.99654648999999995</v>
      </c>
      <c r="AB71" s="62">
        <v>7.8267059999999992E-3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4.6104660000000024</v>
      </c>
      <c r="AN71" s="121">
        <f t="shared" si="5"/>
        <v>3.0163510000000002</v>
      </c>
      <c r="AO71" s="121">
        <f t="shared" si="6"/>
        <v>4.0496000000000976E-4</v>
      </c>
      <c r="AP71" s="121">
        <f t="shared" si="7"/>
        <v>6.2982999999994238E-4</v>
      </c>
      <c r="AQ71" s="87">
        <f t="shared" si="8"/>
        <v>-6.7559690000000006E-3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31.668475000000001</v>
      </c>
      <c r="G73" s="96">
        <v>34.909165000000002</v>
      </c>
      <c r="H73" s="96">
        <v>0.96733446000000001</v>
      </c>
      <c r="I73" s="60">
        <v>0.97462247999999996</v>
      </c>
      <c r="J73" s="60">
        <v>6.1747483999999998E-2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31.222660999999999</v>
      </c>
      <c r="Y73" s="96">
        <v>35.341912999999998</v>
      </c>
      <c r="Z73" s="96">
        <v>0.96745601999999997</v>
      </c>
      <c r="AA73" s="60">
        <v>0.97491068999999997</v>
      </c>
      <c r="AB73" s="60">
        <v>5.9318509999999998E-2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-0.44581400000000215</v>
      </c>
      <c r="AN73" s="95">
        <f t="shared" si="5"/>
        <v>0.43274799999999658</v>
      </c>
      <c r="AO73" s="95">
        <f t="shared" si="6"/>
        <v>1.2155999999996503E-4</v>
      </c>
      <c r="AP73" s="95">
        <f t="shared" si="7"/>
        <v>2.8821000000001096E-4</v>
      </c>
      <c r="AQ73" s="120">
        <f t="shared" si="8"/>
        <v>-2.4289740000000004E-3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34.621749000000001</v>
      </c>
      <c r="G74" s="187">
        <v>38.115096000000001</v>
      </c>
      <c r="H74" s="187">
        <v>0.98025481000000003</v>
      </c>
      <c r="I74" s="62">
        <v>0.98522949000000004</v>
      </c>
      <c r="J74" s="62">
        <v>4.1134487999999997E-2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35.029184999999998</v>
      </c>
      <c r="Y74" s="187">
        <v>38.667380000000001</v>
      </c>
      <c r="Z74" s="187">
        <v>0.98049925999999998</v>
      </c>
      <c r="AA74" s="62">
        <v>0.98642218999999998</v>
      </c>
      <c r="AB74" s="62">
        <v>3.906097E-2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0.40743599999999702</v>
      </c>
      <c r="AN74" s="121">
        <f t="shared" si="5"/>
        <v>0.55228400000000022</v>
      </c>
      <c r="AO74" s="121">
        <f t="shared" si="6"/>
        <v>2.4444999999995165E-4</v>
      </c>
      <c r="AP74" s="121">
        <f t="shared" si="7"/>
        <v>1.1926999999999355E-3</v>
      </c>
      <c r="AQ74" s="87">
        <f t="shared" si="8"/>
        <v>-2.0735179999999964E-3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37.309820999999999</v>
      </c>
      <c r="G75" s="187">
        <v>41.412491000000003</v>
      </c>
      <c r="H75" s="187">
        <v>0.98951849000000003</v>
      </c>
      <c r="I75" s="62">
        <v>0.99274421000000002</v>
      </c>
      <c r="J75" s="62">
        <v>2.1964494000000001E-2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39.683790000000002</v>
      </c>
      <c r="Y75" s="187">
        <v>42.981200999999999</v>
      </c>
      <c r="Z75" s="187">
        <v>0.98977842999999999</v>
      </c>
      <c r="AA75" s="62">
        <v>0.99334829000000002</v>
      </c>
      <c r="AB75" s="62">
        <v>1.7031733E-2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2.3739690000000024</v>
      </c>
      <c r="AN75" s="121">
        <f t="shared" si="5"/>
        <v>1.5687099999999958</v>
      </c>
      <c r="AO75" s="121">
        <f t="shared" si="6"/>
        <v>2.5993999999995854E-4</v>
      </c>
      <c r="AP75" s="121">
        <f t="shared" si="7"/>
        <v>6.0408000000000683E-4</v>
      </c>
      <c r="AQ75" s="87">
        <f t="shared" si="8"/>
        <v>-4.9327610000000008E-3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39.383662000000001</v>
      </c>
      <c r="G76" s="187">
        <v>43.743965000000003</v>
      </c>
      <c r="H76" s="187">
        <v>0.99350227000000002</v>
      </c>
      <c r="I76" s="62">
        <v>0.99603816000000001</v>
      </c>
      <c r="J76" s="62">
        <v>1.3674468E-2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43.457144999999997</v>
      </c>
      <c r="Y76" s="187">
        <v>46.431578000000002</v>
      </c>
      <c r="Z76" s="187">
        <v>0.99386748000000003</v>
      </c>
      <c r="AA76" s="62">
        <v>0.99663599000000003</v>
      </c>
      <c r="AB76" s="62">
        <v>7.6966489999999999E-3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4.073482999999996</v>
      </c>
      <c r="AN76" s="121">
        <f t="shared" si="5"/>
        <v>2.6876129999999989</v>
      </c>
      <c r="AO76" s="121">
        <f t="shared" si="6"/>
        <v>3.652100000000047E-4</v>
      </c>
      <c r="AP76" s="121">
        <f t="shared" si="7"/>
        <v>5.978300000000214E-4</v>
      </c>
      <c r="AQ76" s="87">
        <f t="shared" si="8"/>
        <v>-5.9778190000000005E-3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31.266531000000001</v>
      </c>
      <c r="G78" s="96">
        <v>34.627155000000002</v>
      </c>
      <c r="H78" s="96">
        <v>0.96743257999999999</v>
      </c>
      <c r="I78" s="60">
        <v>0.97427896999999997</v>
      </c>
      <c r="J78" s="60">
        <v>6.2495294999999999E-2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31.525030000000001</v>
      </c>
      <c r="Y78" s="96">
        <v>35.278694000000002</v>
      </c>
      <c r="Z78" s="96">
        <v>0.96755990999999997</v>
      </c>
      <c r="AA78" s="60">
        <v>0.97493856000000001</v>
      </c>
      <c r="AB78" s="60">
        <v>5.6889486000000003E-2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0.25849900000000048</v>
      </c>
      <c r="AN78" s="95">
        <f t="shared" si="5"/>
        <v>0.65153899999999965</v>
      </c>
      <c r="AO78" s="95">
        <f t="shared" si="6"/>
        <v>1.2732999999998107E-4</v>
      </c>
      <c r="AP78" s="95">
        <f t="shared" si="7"/>
        <v>6.595900000000432E-4</v>
      </c>
      <c r="AQ78" s="120">
        <f t="shared" si="8"/>
        <v>-5.6058089999999963E-3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33.606608000000001</v>
      </c>
      <c r="G79" s="187">
        <v>37.489947000000001</v>
      </c>
      <c r="H79" s="187">
        <v>0.97971713000000005</v>
      </c>
      <c r="I79" s="62">
        <v>0.98504418000000005</v>
      </c>
      <c r="J79" s="62">
        <v>4.4450425000000002E-2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35.036884999999998</v>
      </c>
      <c r="Y79" s="187">
        <v>38.591763999999998</v>
      </c>
      <c r="Z79" s="187">
        <v>0.97995286000000004</v>
      </c>
      <c r="AA79" s="62">
        <v>0.98604974000000001</v>
      </c>
      <c r="AB79" s="62">
        <v>3.7622650000000001E-2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1.4302769999999967</v>
      </c>
      <c r="AN79" s="121">
        <f t="shared" si="5"/>
        <v>1.1018169999999969</v>
      </c>
      <c r="AO79" s="121">
        <f t="shared" si="6"/>
        <v>2.3572999999998956E-4</v>
      </c>
      <c r="AP79" s="121">
        <f t="shared" si="7"/>
        <v>1.0055599999999609E-3</v>
      </c>
      <c r="AQ79" s="87">
        <f t="shared" si="8"/>
        <v>-6.8277750000000012E-3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36.408819999999999</v>
      </c>
      <c r="G80" s="187">
        <v>40.733162</v>
      </c>
      <c r="H80" s="187">
        <v>0.98920085000000002</v>
      </c>
      <c r="I80" s="62">
        <v>0.99283918000000004</v>
      </c>
      <c r="J80" s="62">
        <v>2.3907812000000001E-2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39.311765000000001</v>
      </c>
      <c r="Y80" s="187">
        <v>42.709404999999997</v>
      </c>
      <c r="Z80" s="187">
        <v>0.98944330999999996</v>
      </c>
      <c r="AA80" s="62">
        <v>0.99317423999999999</v>
      </c>
      <c r="AB80" s="62">
        <v>1.7463672999999999E-2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2.9029450000000026</v>
      </c>
      <c r="AN80" s="121">
        <f t="shared" si="5"/>
        <v>1.9762429999999966</v>
      </c>
      <c r="AO80" s="121">
        <f t="shared" si="6"/>
        <v>2.4245999999994439E-4</v>
      </c>
      <c r="AP80" s="121">
        <f t="shared" si="7"/>
        <v>3.3505999999994263E-4</v>
      </c>
      <c r="AQ80" s="87">
        <f t="shared" si="8"/>
        <v>-6.4441390000000015E-3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38.991092000000002</v>
      </c>
      <c r="G81" s="187">
        <v>43.589452000000001</v>
      </c>
      <c r="H81" s="187">
        <v>0.99339213000000004</v>
      </c>
      <c r="I81" s="62">
        <v>0.99601726000000002</v>
      </c>
      <c r="J81" s="62">
        <v>1.4885585999999999E-2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43.009132000000001</v>
      </c>
      <c r="Y81" s="187">
        <v>46.098061999999999</v>
      </c>
      <c r="Z81" s="187">
        <v>0.99371754999999995</v>
      </c>
      <c r="AA81" s="62">
        <v>0.99655950999999998</v>
      </c>
      <c r="AB81" s="62">
        <v>8.3628590000000003E-3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4.0180399999999992</v>
      </c>
      <c r="AN81" s="121">
        <f t="shared" si="5"/>
        <v>2.5086099999999973</v>
      </c>
      <c r="AO81" s="121">
        <f t="shared" si="6"/>
        <v>3.2541999999990967E-4</v>
      </c>
      <c r="AP81" s="121">
        <f t="shared" si="7"/>
        <v>5.4224999999996637E-4</v>
      </c>
      <c r="AQ81" s="87">
        <f t="shared" si="8"/>
        <v>-6.522726999999999E-3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31.280042000000002</v>
      </c>
      <c r="G83" s="96">
        <v>34.220148999999999</v>
      </c>
      <c r="H83" s="96">
        <v>0.96727194999999999</v>
      </c>
      <c r="I83" s="60">
        <v>0.97461582000000002</v>
      </c>
      <c r="J83" s="60">
        <v>6.2819959999999994E-2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31.274695999999999</v>
      </c>
      <c r="Y83" s="96">
        <v>34.794069</v>
      </c>
      <c r="Z83" s="96">
        <v>0.96741984999999997</v>
      </c>
      <c r="AA83" s="60">
        <v>0.97534927999999999</v>
      </c>
      <c r="AB83" s="60">
        <v>5.7900723000000001E-2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-5.3460000000029595E-3</v>
      </c>
      <c r="AN83" s="95">
        <f t="shared" si="5"/>
        <v>0.5739200000000011</v>
      </c>
      <c r="AO83" s="95">
        <f t="shared" si="6"/>
        <v>1.478999999999786E-4</v>
      </c>
      <c r="AP83" s="95">
        <f t="shared" si="7"/>
        <v>7.3345999999996359E-4</v>
      </c>
      <c r="AQ83" s="120">
        <f t="shared" si="8"/>
        <v>-4.919236999999993E-3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34.051046999999997</v>
      </c>
      <c r="G84" s="187">
        <v>37.595539000000002</v>
      </c>
      <c r="H84" s="187">
        <v>0.97962547</v>
      </c>
      <c r="I84" s="62">
        <v>0.98501112000000002</v>
      </c>
      <c r="J84" s="62">
        <v>4.1994730000000001E-2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35.06767</v>
      </c>
      <c r="Y84" s="187">
        <v>38.428255999999998</v>
      </c>
      <c r="Z84" s="187">
        <v>0.97979037999999996</v>
      </c>
      <c r="AA84" s="62">
        <v>0.98601411999999999</v>
      </c>
      <c r="AB84" s="62">
        <v>3.7145294000000002E-2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1.0166230000000027</v>
      </c>
      <c r="AN84" s="121">
        <f t="shared" si="5"/>
        <v>0.83271699999999527</v>
      </c>
      <c r="AO84" s="121">
        <f t="shared" si="6"/>
        <v>1.6490999999996259E-4</v>
      </c>
      <c r="AP84" s="121">
        <f t="shared" si="7"/>
        <v>1.0029999999999761E-3</v>
      </c>
      <c r="AQ84" s="87">
        <f t="shared" si="8"/>
        <v>-4.8494359999999986E-3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37.179746000000002</v>
      </c>
      <c r="G85" s="187">
        <v>41.357368000000001</v>
      </c>
      <c r="H85" s="187">
        <v>0.98900948</v>
      </c>
      <c r="I85" s="62">
        <v>0.9927397</v>
      </c>
      <c r="J85" s="62">
        <v>2.2661034E-2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39.388674999999999</v>
      </c>
      <c r="Y85" s="187">
        <v>42.640566</v>
      </c>
      <c r="Z85" s="187">
        <v>0.98923757999999995</v>
      </c>
      <c r="AA85" s="62">
        <v>0.99314981999999996</v>
      </c>
      <c r="AB85" s="62">
        <v>1.7662317E-2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2.2089289999999977</v>
      </c>
      <c r="AN85" s="121">
        <f t="shared" si="5"/>
        <v>1.2831979999999987</v>
      </c>
      <c r="AO85" s="121">
        <f t="shared" si="6"/>
        <v>2.2809999999995334E-4</v>
      </c>
      <c r="AP85" s="121">
        <f t="shared" si="7"/>
        <v>4.101199999999583E-4</v>
      </c>
      <c r="AQ85" s="87">
        <f t="shared" si="8"/>
        <v>-4.9987169999999997E-3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39.421838999999999</v>
      </c>
      <c r="G86" s="187">
        <v>43.867417000000003</v>
      </c>
      <c r="H86" s="187">
        <v>0.99322158999999999</v>
      </c>
      <c r="I86" s="62">
        <v>0.99578597000000002</v>
      </c>
      <c r="J86" s="62">
        <v>1.3135312E-2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42.662882000000003</v>
      </c>
      <c r="Y86" s="187">
        <v>45.753208999999998</v>
      </c>
      <c r="Z86" s="187">
        <v>0.99348526999999998</v>
      </c>
      <c r="AA86" s="62">
        <v>0.99641318000000001</v>
      </c>
      <c r="AB86" s="62">
        <v>8.4988379999999999E-3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3.2410430000000048</v>
      </c>
      <c r="AN86" s="121">
        <f t="shared" si="5"/>
        <v>1.885791999999995</v>
      </c>
      <c r="AO86" s="121">
        <f t="shared" si="6"/>
        <v>2.6367999999998837E-4</v>
      </c>
      <c r="AP86" s="121">
        <f t="shared" si="7"/>
        <v>6.2720999999998917E-4</v>
      </c>
      <c r="AQ86" s="87">
        <f t="shared" si="8"/>
        <v>-4.6364739999999998E-3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31.790189000000002</v>
      </c>
      <c r="G88" s="96">
        <v>35.033932</v>
      </c>
      <c r="H88" s="96">
        <v>0.96818592000000003</v>
      </c>
      <c r="I88" s="60">
        <v>0.97581207999999997</v>
      </c>
      <c r="J88" s="60">
        <v>5.9585514999999999E-2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31.500882000000001</v>
      </c>
      <c r="Y88" s="96">
        <v>35.373885000000001</v>
      </c>
      <c r="Z88" s="96">
        <v>0.96825167999999995</v>
      </c>
      <c r="AA88" s="60">
        <v>0.97630623000000005</v>
      </c>
      <c r="AB88" s="60">
        <v>5.7291164999999998E-2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-0.28930700000000087</v>
      </c>
      <c r="AN88" s="95">
        <f t="shared" si="5"/>
        <v>0.33995300000000128</v>
      </c>
      <c r="AO88" s="95">
        <f t="shared" si="6"/>
        <v>6.5759999999914776E-5</v>
      </c>
      <c r="AP88" s="95">
        <f t="shared" si="7"/>
        <v>4.9415000000008202E-4</v>
      </c>
      <c r="AQ88" s="120">
        <f t="shared" si="8"/>
        <v>-2.2943500000000006E-3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34.845013000000002</v>
      </c>
      <c r="G89" s="187">
        <v>38.431825000000003</v>
      </c>
      <c r="H89" s="187">
        <v>0.98013795999999997</v>
      </c>
      <c r="I89" s="62">
        <v>0.98548241000000003</v>
      </c>
      <c r="J89" s="62">
        <v>3.9305244000000003E-2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35.559801999999998</v>
      </c>
      <c r="Y89" s="187">
        <v>39.039788999999999</v>
      </c>
      <c r="Z89" s="187">
        <v>0.98032560000000002</v>
      </c>
      <c r="AA89" s="62">
        <v>0.98642761000000001</v>
      </c>
      <c r="AB89" s="62">
        <v>3.7508916000000003E-2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0.71478899999999612</v>
      </c>
      <c r="AN89" s="121">
        <f t="shared" si="5"/>
        <v>0.60796399999999551</v>
      </c>
      <c r="AO89" s="121">
        <f t="shared" si="6"/>
        <v>1.8764000000004444E-4</v>
      </c>
      <c r="AP89" s="121">
        <f t="shared" si="7"/>
        <v>9.4519999999997939E-4</v>
      </c>
      <c r="AQ89" s="87">
        <f t="shared" si="8"/>
        <v>-1.7963279999999998E-3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38.209721000000002</v>
      </c>
      <c r="G90" s="187">
        <v>42.080997000000004</v>
      </c>
      <c r="H90" s="187">
        <v>0.98934670999999996</v>
      </c>
      <c r="I90" s="62">
        <v>0.99292303000000004</v>
      </c>
      <c r="J90" s="62">
        <v>2.0310282999999998E-2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39.704228999999998</v>
      </c>
      <c r="Y90" s="187">
        <v>42.990800999999998</v>
      </c>
      <c r="Z90" s="187">
        <v>0.98954461999999999</v>
      </c>
      <c r="AA90" s="62">
        <v>0.99335616999999998</v>
      </c>
      <c r="AB90" s="62">
        <v>1.7571412000000002E-2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1.4945079999999962</v>
      </c>
      <c r="AN90" s="121">
        <f t="shared" si="5"/>
        <v>0.90980399999999406</v>
      </c>
      <c r="AO90" s="121">
        <f t="shared" si="6"/>
        <v>1.9791000000002335E-4</v>
      </c>
      <c r="AP90" s="121">
        <f t="shared" si="7"/>
        <v>4.3313999999994302E-4</v>
      </c>
      <c r="AQ90" s="87">
        <f t="shared" si="8"/>
        <v>-2.7388709999999969E-3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40.180988999999997</v>
      </c>
      <c r="G91" s="187">
        <v>44.450208000000003</v>
      </c>
      <c r="H91" s="187">
        <v>0.99346849000000004</v>
      </c>
      <c r="I91" s="62">
        <v>0.99589316999999999</v>
      </c>
      <c r="J91" s="62">
        <v>1.2039019E-2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43.103645999999998</v>
      </c>
      <c r="Y91" s="187">
        <v>46.166981</v>
      </c>
      <c r="Z91" s="187">
        <v>0.99371916000000005</v>
      </c>
      <c r="AA91" s="62">
        <v>0.99655084000000005</v>
      </c>
      <c r="AB91" s="62">
        <v>8.2075529999999994E-3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2.9226570000000009</v>
      </c>
      <c r="AN91" s="121">
        <f t="shared" si="5"/>
        <v>1.7167729999999963</v>
      </c>
      <c r="AO91" s="121">
        <f t="shared" si="6"/>
        <v>2.5067000000000839E-4</v>
      </c>
      <c r="AP91" s="121">
        <f t="shared" si="7"/>
        <v>6.576700000000546E-4</v>
      </c>
      <c r="AQ91" s="87">
        <f t="shared" si="8"/>
        <v>-3.8314660000000004E-3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31.736623000000002</v>
      </c>
      <c r="G93" s="96">
        <v>35.080596999999997</v>
      </c>
      <c r="H93" s="96">
        <v>0.96771161999999999</v>
      </c>
      <c r="I93" s="60">
        <v>0.97529401999999998</v>
      </c>
      <c r="J93" s="60">
        <v>6.0931779999999998E-2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31.975787</v>
      </c>
      <c r="Y93" s="96">
        <v>35.451259</v>
      </c>
      <c r="Z93" s="96">
        <v>0.96769559999999999</v>
      </c>
      <c r="AA93" s="60">
        <v>0.97630041999999995</v>
      </c>
      <c r="AB93" s="60">
        <v>5.7827212000000003E-2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0.23916399999999882</v>
      </c>
      <c r="AN93" s="95">
        <f t="shared" si="5"/>
        <v>0.37066200000000293</v>
      </c>
      <c r="AO93" s="95">
        <f t="shared" si="6"/>
        <v>-1.6020000000005474E-5</v>
      </c>
      <c r="AP93" s="95">
        <f t="shared" si="7"/>
        <v>1.0063999999999629E-3</v>
      </c>
      <c r="AQ93" s="120">
        <f t="shared" si="8"/>
        <v>-3.1045679999999951E-3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34.393695000000001</v>
      </c>
      <c r="G94" s="187">
        <v>38.152642</v>
      </c>
      <c r="H94" s="187">
        <v>0.97989820000000005</v>
      </c>
      <c r="I94" s="62">
        <v>0.98554138999999996</v>
      </c>
      <c r="J94" s="62">
        <v>4.0351524999999999E-2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35.082985999999998</v>
      </c>
      <c r="Y94" s="187">
        <v>38.631273</v>
      </c>
      <c r="Z94" s="187">
        <v>0.97995708000000004</v>
      </c>
      <c r="AA94" s="62">
        <v>0.98608633000000001</v>
      </c>
      <c r="AB94" s="62">
        <v>3.8498512999999998E-2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0.68929099999999721</v>
      </c>
      <c r="AN94" s="121">
        <f t="shared" si="5"/>
        <v>0.47863100000000003</v>
      </c>
      <c r="AO94" s="121">
        <f t="shared" si="6"/>
        <v>5.887999999998339E-5</v>
      </c>
      <c r="AP94" s="121">
        <f t="shared" si="7"/>
        <v>5.4494000000004927E-4</v>
      </c>
      <c r="AQ94" s="87">
        <f t="shared" si="8"/>
        <v>-1.8530120000000011E-3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37.716178999999997</v>
      </c>
      <c r="G95" s="187">
        <v>41.798124000000001</v>
      </c>
      <c r="H95" s="187">
        <v>0.98934067999999997</v>
      </c>
      <c r="I95" s="62">
        <v>0.99279660000000003</v>
      </c>
      <c r="J95" s="62">
        <v>2.1083958E-2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39.463808999999998</v>
      </c>
      <c r="Y95" s="187">
        <v>42.936300000000003</v>
      </c>
      <c r="Z95" s="187">
        <v>0.98951257999999997</v>
      </c>
      <c r="AA95" s="62">
        <v>0.99326769000000004</v>
      </c>
      <c r="AB95" s="62">
        <v>1.8090907E-2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1.7476300000000009</v>
      </c>
      <c r="AN95" s="121">
        <f t="shared" si="5"/>
        <v>1.1381760000000014</v>
      </c>
      <c r="AO95" s="121">
        <f t="shared" si="6"/>
        <v>1.7190000000000261E-4</v>
      </c>
      <c r="AP95" s="121">
        <f t="shared" si="7"/>
        <v>4.7109000000000734E-4</v>
      </c>
      <c r="AQ95" s="87">
        <f t="shared" si="8"/>
        <v>-2.993051E-3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40.628843000000003</v>
      </c>
      <c r="G96" s="187">
        <v>44.811987999999999</v>
      </c>
      <c r="H96" s="187">
        <v>0.99352037000000004</v>
      </c>
      <c r="I96" s="62">
        <v>0.99589022999999999</v>
      </c>
      <c r="J96" s="62">
        <v>1.0932516E-2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43.183369999999996</v>
      </c>
      <c r="Y96" s="187">
        <v>46.349594000000003</v>
      </c>
      <c r="Z96" s="187">
        <v>0.99375500999999999</v>
      </c>
      <c r="AA96" s="62">
        <v>0.99653395</v>
      </c>
      <c r="AB96" s="62">
        <v>8.2059874999999994E-3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2.5545269999999931</v>
      </c>
      <c r="AN96" s="121">
        <f t="shared" si="5"/>
        <v>1.5376060000000038</v>
      </c>
      <c r="AO96" s="121">
        <f t="shared" si="6"/>
        <v>2.3463999999995266E-4</v>
      </c>
      <c r="AP96" s="121">
        <f t="shared" si="7"/>
        <v>6.4372000000001428E-4</v>
      </c>
      <c r="AQ96" s="87">
        <f t="shared" si="8"/>
        <v>-2.7265285000000004E-3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32.091605000000001</v>
      </c>
      <c r="G98" s="96">
        <v>35.598129</v>
      </c>
      <c r="H98" s="96">
        <v>0.96628091999999999</v>
      </c>
      <c r="I98" s="60">
        <v>0.97512290000000001</v>
      </c>
      <c r="J98" s="60">
        <v>6.1422989999999997E-2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32.260092</v>
      </c>
      <c r="Y98" s="96">
        <v>35.96707</v>
      </c>
      <c r="Z98" s="96">
        <v>0.96623932000000001</v>
      </c>
      <c r="AA98" s="60">
        <v>0.97557558</v>
      </c>
      <c r="AB98" s="60">
        <v>6.0131107000000003E-2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0.16848699999999894</v>
      </c>
      <c r="AN98" s="95">
        <f t="shared" si="15"/>
        <v>0.36894099999999952</v>
      </c>
      <c r="AO98" s="95">
        <f t="shared" si="16"/>
        <v>-4.159999999997499E-5</v>
      </c>
      <c r="AP98" s="95">
        <f t="shared" si="17"/>
        <v>4.526799999999831E-4</v>
      </c>
      <c r="AQ98" s="120">
        <f t="shared" si="18"/>
        <v>-1.2918829999999937E-3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35.087349000000003</v>
      </c>
      <c r="G99" s="187">
        <v>38.548783</v>
      </c>
      <c r="H99" s="187">
        <v>0.97941456999999998</v>
      </c>
      <c r="I99" s="62">
        <v>0.98559622999999996</v>
      </c>
      <c r="J99" s="62">
        <v>4.0276180000000002E-2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35.430549999999997</v>
      </c>
      <c r="Y99" s="187">
        <v>38.859907999999997</v>
      </c>
      <c r="Z99" s="187">
        <v>0.97946696</v>
      </c>
      <c r="AA99" s="62">
        <v>0.98576892000000005</v>
      </c>
      <c r="AB99" s="62">
        <v>3.9693520000000003E-2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0.34320099999999343</v>
      </c>
      <c r="AN99" s="121">
        <f t="shared" si="15"/>
        <v>0.31112499999999699</v>
      </c>
      <c r="AO99" s="121">
        <f t="shared" si="16"/>
        <v>5.2390000000013259E-5</v>
      </c>
      <c r="AP99" s="121">
        <f t="shared" si="17"/>
        <v>1.7269000000008639E-4</v>
      </c>
      <c r="AQ99" s="87">
        <f t="shared" si="18"/>
        <v>-5.8265999999999873E-4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38.500929999999997</v>
      </c>
      <c r="G100" s="187">
        <v>42.268802999999998</v>
      </c>
      <c r="H100" s="187">
        <v>0.98916163000000001</v>
      </c>
      <c r="I100" s="62">
        <v>0.99269960000000002</v>
      </c>
      <c r="J100" s="62">
        <v>2.0460705999999999E-2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39.589337</v>
      </c>
      <c r="Y100" s="187">
        <v>42.911292000000003</v>
      </c>
      <c r="Z100" s="187">
        <v>0.98933970999999998</v>
      </c>
      <c r="AA100" s="62">
        <v>0.99314988999999998</v>
      </c>
      <c r="AB100" s="62">
        <v>1.8990796000000001E-2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1.0884070000000037</v>
      </c>
      <c r="AN100" s="121">
        <f t="shared" si="15"/>
        <v>0.64248900000000475</v>
      </c>
      <c r="AO100" s="121">
        <f t="shared" si="16"/>
        <v>1.7807999999996937E-4</v>
      </c>
      <c r="AP100" s="121">
        <f t="shared" si="17"/>
        <v>4.5028999999996433E-4</v>
      </c>
      <c r="AQ100" s="87">
        <f t="shared" si="18"/>
        <v>-1.4699099999999979E-3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41.245407999999998</v>
      </c>
      <c r="G101" s="187">
        <v>45.123206000000003</v>
      </c>
      <c r="H101" s="187">
        <v>0.99342876000000002</v>
      </c>
      <c r="I101" s="62">
        <v>0.99583721000000003</v>
      </c>
      <c r="J101" s="62">
        <v>1.03122825E-2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43.133986999999998</v>
      </c>
      <c r="Y101" s="187">
        <v>46.234751000000003</v>
      </c>
      <c r="Z101" s="187">
        <v>0.99361482000000001</v>
      </c>
      <c r="AA101" s="62">
        <v>0.99642892000000005</v>
      </c>
      <c r="AB101" s="62">
        <v>8.6282200000000007E-3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1.888579</v>
      </c>
      <c r="AN101" s="121">
        <f t="shared" si="15"/>
        <v>1.1115449999999996</v>
      </c>
      <c r="AO101" s="121">
        <f t="shared" si="16"/>
        <v>1.860599999999879E-4</v>
      </c>
      <c r="AP101" s="121">
        <f t="shared" si="17"/>
        <v>5.9171000000002305E-4</v>
      </c>
      <c r="AQ101" s="87">
        <f t="shared" si="18"/>
        <v>-1.6840624999999998E-3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30.861974</v>
      </c>
      <c r="G103" s="96">
        <v>34.171827999999998</v>
      </c>
      <c r="H103" s="96">
        <v>0.96719478999999997</v>
      </c>
      <c r="I103" s="60">
        <v>0.97068885000000005</v>
      </c>
      <c r="J103" s="60">
        <v>7.1368164999999997E-2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31.12396</v>
      </c>
      <c r="Y103" s="96">
        <v>35.207259999999998</v>
      </c>
      <c r="Z103" s="96">
        <v>0.96730046000000003</v>
      </c>
      <c r="AA103" s="60">
        <v>0.97135592000000004</v>
      </c>
      <c r="AB103" s="60">
        <v>6.3475913999999994E-2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0.26198600000000027</v>
      </c>
      <c r="AN103" s="95">
        <f t="shared" si="15"/>
        <v>1.0354320000000001</v>
      </c>
      <c r="AO103" s="95">
        <f t="shared" si="16"/>
        <v>1.0567000000005766E-4</v>
      </c>
      <c r="AP103" s="95">
        <f t="shared" si="17"/>
        <v>6.6706999999999184E-4</v>
      </c>
      <c r="AQ103" s="120">
        <f t="shared" si="18"/>
        <v>-7.8922510000000029E-3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33.616846000000002</v>
      </c>
      <c r="G104" s="187">
        <v>37.467948</v>
      </c>
      <c r="H104" s="187">
        <v>0.97976395999999999</v>
      </c>
      <c r="I104" s="62">
        <v>0.98500268999999996</v>
      </c>
      <c r="J104" s="62">
        <v>4.8624265999999999E-2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35.438439000000002</v>
      </c>
      <c r="Y104" s="187">
        <v>38.886575000000001</v>
      </c>
      <c r="Z104" s="187">
        <v>0.98005070999999999</v>
      </c>
      <c r="AA104" s="62">
        <v>0.98606654999999999</v>
      </c>
      <c r="AB104" s="62">
        <v>3.9719716000000002E-2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1.821593</v>
      </c>
      <c r="AN104" s="121">
        <f t="shared" si="15"/>
        <v>1.4186270000000007</v>
      </c>
      <c r="AO104" s="121">
        <f t="shared" si="16"/>
        <v>2.8675000000000228E-4</v>
      </c>
      <c r="AP104" s="121">
        <f t="shared" si="17"/>
        <v>1.0638600000000276E-3</v>
      </c>
      <c r="AQ104" s="87">
        <f t="shared" si="18"/>
        <v>-8.9045499999999972E-3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36.306432999999998</v>
      </c>
      <c r="G105" s="187">
        <v>40.756062</v>
      </c>
      <c r="H105" s="187">
        <v>0.98951940000000005</v>
      </c>
      <c r="I105" s="62">
        <v>0.99286509000000001</v>
      </c>
      <c r="J105" s="62">
        <v>2.8785938E-2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39.262577999999998</v>
      </c>
      <c r="Y105" s="187">
        <v>42.548986999999997</v>
      </c>
      <c r="Z105" s="187">
        <v>0.98971556999999999</v>
      </c>
      <c r="AA105" s="62">
        <v>0.99329316999999995</v>
      </c>
      <c r="AB105" s="62">
        <v>2.0276219000000002E-2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2.9561449999999994</v>
      </c>
      <c r="AN105" s="121">
        <f t="shared" si="15"/>
        <v>1.7929249999999968</v>
      </c>
      <c r="AO105" s="121">
        <f t="shared" si="16"/>
        <v>1.9616999999994E-4</v>
      </c>
      <c r="AP105" s="121">
        <f t="shared" si="17"/>
        <v>4.2807999999994184E-4</v>
      </c>
      <c r="AQ105" s="87">
        <f t="shared" si="18"/>
        <v>-8.5097189999999989E-3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39.417589999999997</v>
      </c>
      <c r="G106" s="187">
        <v>43.929143000000003</v>
      </c>
      <c r="H106" s="187">
        <v>0.99354573999999996</v>
      </c>
      <c r="I106" s="62">
        <v>0.99618883000000003</v>
      </c>
      <c r="J106" s="62">
        <v>1.48297325E-2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43.691167</v>
      </c>
      <c r="Y106" s="187">
        <v>46.646659999999997</v>
      </c>
      <c r="Z106" s="187">
        <v>0.99387230000000004</v>
      </c>
      <c r="AA106" s="62">
        <v>0.99684704000000002</v>
      </c>
      <c r="AB106" s="62">
        <v>9.0338060000000001E-3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4.2735770000000031</v>
      </c>
      <c r="AN106" s="121">
        <f t="shared" si="15"/>
        <v>2.7175169999999937</v>
      </c>
      <c r="AO106" s="121">
        <f t="shared" si="16"/>
        <v>3.2656000000008678E-4</v>
      </c>
      <c r="AP106" s="121">
        <f t="shared" si="17"/>
        <v>6.5820999999999241E-4</v>
      </c>
      <c r="AQ106" s="87">
        <f t="shared" si="18"/>
        <v>-5.7959264999999996E-3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30.917342000000001</v>
      </c>
      <c r="G108" s="96">
        <v>34.522694999999999</v>
      </c>
      <c r="H108" s="96">
        <v>0.96884484000000004</v>
      </c>
      <c r="I108" s="60">
        <v>0.97161189999999997</v>
      </c>
      <c r="J108" s="60">
        <v>6.4977266000000006E-2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30.786223</v>
      </c>
      <c r="Y108" s="96">
        <v>35.275168999999998</v>
      </c>
      <c r="Z108" s="96">
        <v>0.96897358</v>
      </c>
      <c r="AA108" s="60">
        <v>0.97228291</v>
      </c>
      <c r="AB108" s="60">
        <v>6.0570593999999998E-2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-0.13111900000000176</v>
      </c>
      <c r="AN108" s="95">
        <f t="shared" si="15"/>
        <v>0.75247399999999942</v>
      </c>
      <c r="AO108" s="95">
        <f t="shared" si="16"/>
        <v>1.2873999999996055E-4</v>
      </c>
      <c r="AP108" s="95">
        <f t="shared" si="17"/>
        <v>6.7101000000002742E-4</v>
      </c>
      <c r="AQ108" s="120">
        <f t="shared" si="18"/>
        <v>-4.4066720000000073E-3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34.534137999999999</v>
      </c>
      <c r="G109" s="187">
        <v>38.088202000000003</v>
      </c>
      <c r="H109" s="187">
        <v>0.98030214000000004</v>
      </c>
      <c r="I109" s="62">
        <v>0.98550954000000002</v>
      </c>
      <c r="J109" s="62">
        <v>4.2360096999999999E-2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35.390613000000002</v>
      </c>
      <c r="Y109" s="187">
        <v>38.980215000000001</v>
      </c>
      <c r="Z109" s="187">
        <v>0.98056668000000002</v>
      </c>
      <c r="AA109" s="62">
        <v>0.98648111000000005</v>
      </c>
      <c r="AB109" s="62">
        <v>3.7192990000000002E-2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0.85647500000000321</v>
      </c>
      <c r="AN109" s="121">
        <f t="shared" si="15"/>
        <v>0.89201299999999861</v>
      </c>
      <c r="AO109" s="121">
        <f t="shared" si="16"/>
        <v>2.6453999999997979E-4</v>
      </c>
      <c r="AP109" s="121">
        <f t="shared" si="17"/>
        <v>9.7157000000003269E-4</v>
      </c>
      <c r="AQ109" s="87">
        <f t="shared" si="18"/>
        <v>-5.1671069999999972E-3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37.126657000000002</v>
      </c>
      <c r="G110" s="187">
        <v>41.195193000000003</v>
      </c>
      <c r="H110" s="187">
        <v>0.98957410000000001</v>
      </c>
      <c r="I110" s="62">
        <v>0.99308041000000002</v>
      </c>
      <c r="J110" s="62">
        <v>2.3715395E-2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39.567892999999998</v>
      </c>
      <c r="Y110" s="187">
        <v>42.661079999999998</v>
      </c>
      <c r="Z110" s="187">
        <v>0.98976271000000005</v>
      </c>
      <c r="AA110" s="62">
        <v>0.99334462000000001</v>
      </c>
      <c r="AB110" s="62">
        <v>1.8973988000000001E-2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2.4412359999999964</v>
      </c>
      <c r="AN110" s="121">
        <f t="shared" si="15"/>
        <v>1.4658869999999951</v>
      </c>
      <c r="AO110" s="121">
        <f t="shared" si="16"/>
        <v>1.8861000000003347E-4</v>
      </c>
      <c r="AP110" s="121">
        <f t="shared" si="17"/>
        <v>2.6420999999998696E-4</v>
      </c>
      <c r="AQ110" s="87">
        <f t="shared" si="18"/>
        <v>-4.7414069999999996E-3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39.730035000000001</v>
      </c>
      <c r="G111" s="187">
        <v>44.167189</v>
      </c>
      <c r="H111" s="187">
        <v>0.99363522000000004</v>
      </c>
      <c r="I111" s="62">
        <v>0.99629140000000005</v>
      </c>
      <c r="J111" s="62">
        <v>1.3617366000000001E-2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43.585211000000001</v>
      </c>
      <c r="Y111" s="187">
        <v>46.574503</v>
      </c>
      <c r="Z111" s="187">
        <v>0.99395266000000004</v>
      </c>
      <c r="AA111" s="62">
        <v>0.99689583000000004</v>
      </c>
      <c r="AB111" s="62">
        <v>8.68441E-3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3.8551760000000002</v>
      </c>
      <c r="AN111" s="121">
        <f t="shared" si="15"/>
        <v>2.4073139999999995</v>
      </c>
      <c r="AO111" s="121">
        <f t="shared" si="16"/>
        <v>3.1744000000000216E-4</v>
      </c>
      <c r="AP111" s="121">
        <f t="shared" si="17"/>
        <v>6.0442999999998914E-4</v>
      </c>
      <c r="AQ111" s="87">
        <f t="shared" si="18"/>
        <v>-4.9329560000000005E-3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30.935911999999998</v>
      </c>
      <c r="G113" s="96">
        <v>34.725051000000001</v>
      </c>
      <c r="H113" s="96">
        <v>0.96939136999999997</v>
      </c>
      <c r="I113" s="60">
        <v>0.97274567000000001</v>
      </c>
      <c r="J113" s="60">
        <v>6.3653104000000002E-2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31.320492999999999</v>
      </c>
      <c r="Y113" s="96">
        <v>35.531959000000001</v>
      </c>
      <c r="Z113" s="96">
        <v>0.96948405999999998</v>
      </c>
      <c r="AA113" s="60">
        <v>0.97315381000000001</v>
      </c>
      <c r="AB113" s="60">
        <v>5.9186540000000003E-2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0.38458100000000073</v>
      </c>
      <c r="AN113" s="95">
        <f t="shared" si="15"/>
        <v>0.80690799999999996</v>
      </c>
      <c r="AO113" s="95">
        <f t="shared" si="16"/>
        <v>9.2690000000006378E-5</v>
      </c>
      <c r="AP113" s="95">
        <f t="shared" si="17"/>
        <v>4.0814000000000128E-4</v>
      </c>
      <c r="AQ113" s="120">
        <f t="shared" si="18"/>
        <v>-4.4665639999999993E-3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33.782558000000002</v>
      </c>
      <c r="G114" s="187">
        <v>37.669893000000002</v>
      </c>
      <c r="H114" s="187">
        <v>0.98049209999999998</v>
      </c>
      <c r="I114" s="62">
        <v>0.98541062999999995</v>
      </c>
      <c r="J114" s="62">
        <v>4.3553202999999999E-2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35.216844000000002</v>
      </c>
      <c r="Y114" s="187">
        <v>38.854823000000003</v>
      </c>
      <c r="Z114" s="187">
        <v>0.98070636</v>
      </c>
      <c r="AA114" s="62">
        <v>0.98622111000000001</v>
      </c>
      <c r="AB114" s="62">
        <v>3.7843639999999998E-2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1.4342860000000002</v>
      </c>
      <c r="AN114" s="121">
        <f t="shared" si="15"/>
        <v>1.1849300000000014</v>
      </c>
      <c r="AO114" s="121">
        <f t="shared" si="16"/>
        <v>2.1426000000002166E-4</v>
      </c>
      <c r="AP114" s="121">
        <f t="shared" si="17"/>
        <v>8.1048000000005782E-4</v>
      </c>
      <c r="AQ114" s="87">
        <f t="shared" si="18"/>
        <v>-5.7095630000000008E-3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36.499906000000003</v>
      </c>
      <c r="G115" s="187">
        <v>40.592601999999999</v>
      </c>
      <c r="H115" s="187">
        <v>0.98953926000000003</v>
      </c>
      <c r="I115" s="62">
        <v>0.99292981000000002</v>
      </c>
      <c r="J115" s="62">
        <v>2.3929853000000001E-2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39.075029000000001</v>
      </c>
      <c r="Y115" s="187">
        <v>42.206128</v>
      </c>
      <c r="Z115" s="187">
        <v>0.98971334</v>
      </c>
      <c r="AA115" s="62">
        <v>0.99320761999999996</v>
      </c>
      <c r="AB115" s="62">
        <v>1.9296945999999999E-2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2.5751229999999978</v>
      </c>
      <c r="AN115" s="121">
        <f t="shared" si="15"/>
        <v>1.6135260000000002</v>
      </c>
      <c r="AO115" s="121">
        <f t="shared" si="16"/>
        <v>1.7407999999996537E-4</v>
      </c>
      <c r="AP115" s="121">
        <f t="shared" si="17"/>
        <v>2.7780999999993394E-4</v>
      </c>
      <c r="AQ115" s="87">
        <f t="shared" si="18"/>
        <v>-4.6329070000000021E-3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39.919710000000002</v>
      </c>
      <c r="G116" s="187">
        <v>44.245058</v>
      </c>
      <c r="H116" s="187">
        <v>0.99368338</v>
      </c>
      <c r="I116" s="62">
        <v>0.99633300000000002</v>
      </c>
      <c r="J116" s="62">
        <v>1.2762211000000001E-2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43.513224999999998</v>
      </c>
      <c r="Y116" s="187">
        <v>46.510499000000003</v>
      </c>
      <c r="Z116" s="187">
        <v>0.99396505000000002</v>
      </c>
      <c r="AA116" s="62">
        <v>0.99686136000000003</v>
      </c>
      <c r="AB116" s="62">
        <v>8.4435559999999996E-3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3.5935149999999965</v>
      </c>
      <c r="AN116" s="121">
        <f t="shared" si="15"/>
        <v>2.2654410000000027</v>
      </c>
      <c r="AO116" s="121">
        <f t="shared" si="16"/>
        <v>2.8167000000001163E-4</v>
      </c>
      <c r="AP116" s="121">
        <f t="shared" si="17"/>
        <v>5.2836000000000549E-4</v>
      </c>
      <c r="AQ116" s="87">
        <f t="shared" si="18"/>
        <v>-4.3186550000000011E-3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31.520838000000001</v>
      </c>
      <c r="G118" s="96">
        <v>35.314286000000003</v>
      </c>
      <c r="H118" s="96">
        <v>0.97034474000000004</v>
      </c>
      <c r="I118" s="60">
        <v>0.97554668</v>
      </c>
      <c r="J118" s="60">
        <v>6.3365489999999997E-2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31.242528</v>
      </c>
      <c r="Y118" s="96">
        <v>35.578940000000003</v>
      </c>
      <c r="Z118" s="96">
        <v>0.97056887999999997</v>
      </c>
      <c r="AA118" s="60">
        <v>0.97621219000000004</v>
      </c>
      <c r="AB118" s="60">
        <v>6.1907522E-2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-0.27831000000000117</v>
      </c>
      <c r="AN118" s="95">
        <f t="shared" si="15"/>
        <v>0.26465400000000017</v>
      </c>
      <c r="AO118" s="95">
        <f t="shared" si="16"/>
        <v>2.2413999999992829E-4</v>
      </c>
      <c r="AP118" s="95">
        <f t="shared" si="17"/>
        <v>6.655100000000358E-4</v>
      </c>
      <c r="AQ118" s="120">
        <f t="shared" si="18"/>
        <v>-1.457967999999997E-3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35.239381000000002</v>
      </c>
      <c r="G119" s="187">
        <v>38.693091000000003</v>
      </c>
      <c r="H119" s="187">
        <v>0.98090168</v>
      </c>
      <c r="I119" s="62">
        <v>0.98598061999999997</v>
      </c>
      <c r="J119" s="62">
        <v>4.1382223000000003E-2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35.453328999999997</v>
      </c>
      <c r="Y119" s="187">
        <v>39.059038000000001</v>
      </c>
      <c r="Z119" s="187">
        <v>0.98104921</v>
      </c>
      <c r="AA119" s="62">
        <v>0.98702403999999999</v>
      </c>
      <c r="AB119" s="62">
        <v>3.9691023999999998E-2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0.21394799999999492</v>
      </c>
      <c r="AN119" s="121">
        <f t="shared" si="15"/>
        <v>0.36594699999999847</v>
      </c>
      <c r="AO119" s="121">
        <f t="shared" si="16"/>
        <v>1.4753000000000682E-4</v>
      </c>
      <c r="AP119" s="121">
        <f t="shared" si="17"/>
        <v>1.0434200000000171E-3</v>
      </c>
      <c r="AQ119" s="87">
        <f t="shared" si="18"/>
        <v>-1.6911990000000043E-3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38.649065</v>
      </c>
      <c r="G120" s="187">
        <v>42.211373999999999</v>
      </c>
      <c r="H120" s="187">
        <v>0.98969035999999999</v>
      </c>
      <c r="I120" s="62">
        <v>0.99320025999999995</v>
      </c>
      <c r="J120" s="62">
        <v>2.2453377E-2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39.358761999999999</v>
      </c>
      <c r="Y120" s="187">
        <v>42.554740000000002</v>
      </c>
      <c r="Z120" s="187">
        <v>0.98984050999999995</v>
      </c>
      <c r="AA120" s="62">
        <v>0.99354368999999998</v>
      </c>
      <c r="AB120" s="62">
        <v>2.1072272E-2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0.70969699999999847</v>
      </c>
      <c r="AN120" s="121">
        <f t="shared" si="15"/>
        <v>0.34336600000000317</v>
      </c>
      <c r="AO120" s="121">
        <f t="shared" si="16"/>
        <v>1.5014999999996004E-4</v>
      </c>
      <c r="AP120" s="121">
        <f t="shared" si="17"/>
        <v>3.4343000000003343E-4</v>
      </c>
      <c r="AQ120" s="87">
        <f t="shared" si="18"/>
        <v>-1.3811050000000005E-3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40.675637999999999</v>
      </c>
      <c r="G121" s="187">
        <v>44.918062999999997</v>
      </c>
      <c r="H121" s="187">
        <v>0.99371821000000005</v>
      </c>
      <c r="I121" s="62">
        <v>0.99647342000000005</v>
      </c>
      <c r="J121" s="62">
        <v>1.2679007000000001E-2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43.389023999999999</v>
      </c>
      <c r="Y121" s="187">
        <v>46.452001000000003</v>
      </c>
      <c r="Z121" s="187">
        <v>0.99397285999999996</v>
      </c>
      <c r="AA121" s="62">
        <v>0.99691507999999995</v>
      </c>
      <c r="AB121" s="62">
        <v>9.3394979999999999E-3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2.7133859999999999</v>
      </c>
      <c r="AN121" s="121">
        <f t="shared" si="15"/>
        <v>1.5339380000000062</v>
      </c>
      <c r="AO121" s="121">
        <f t="shared" si="16"/>
        <v>2.5464999999991189E-4</v>
      </c>
      <c r="AP121" s="121">
        <f t="shared" si="17"/>
        <v>4.4165999999989936E-4</v>
      </c>
      <c r="AQ121" s="87">
        <f t="shared" si="18"/>
        <v>-3.3395090000000009E-3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32.182076000000002</v>
      </c>
      <c r="G123" s="96">
        <v>35.667127999999998</v>
      </c>
      <c r="H123" s="96">
        <v>0.96938047000000005</v>
      </c>
      <c r="I123" s="60">
        <v>0.97608576999999996</v>
      </c>
      <c r="J123" s="60">
        <v>6.5088889999999996E-2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32.311892</v>
      </c>
      <c r="Y123" s="96">
        <v>36.214948</v>
      </c>
      <c r="Z123" s="96">
        <v>0.96953571999999999</v>
      </c>
      <c r="AA123" s="60">
        <v>0.97709709</v>
      </c>
      <c r="AB123" s="60">
        <v>6.2676460000000003E-2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0.12981599999999816</v>
      </c>
      <c r="AN123" s="95">
        <f t="shared" si="15"/>
        <v>0.54782000000000153</v>
      </c>
      <c r="AO123" s="95">
        <f t="shared" si="16"/>
        <v>1.5524999999994016E-4</v>
      </c>
      <c r="AP123" s="95">
        <f t="shared" si="17"/>
        <v>1.0113200000000377E-3</v>
      </c>
      <c r="AQ123" s="120">
        <f t="shared" si="18"/>
        <v>-2.4124299999999932E-3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34.965173</v>
      </c>
      <c r="G124" s="187">
        <v>38.475969999999997</v>
      </c>
      <c r="H124" s="187">
        <v>0.97978500999999996</v>
      </c>
      <c r="I124" s="62">
        <v>0.98519643999999995</v>
      </c>
      <c r="J124" s="62">
        <v>4.3965230000000001E-2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35.777853999999998</v>
      </c>
      <c r="Y124" s="187">
        <v>39.142192999999999</v>
      </c>
      <c r="Z124" s="187">
        <v>0.97992257000000005</v>
      </c>
      <c r="AA124" s="62">
        <v>0.98600211000000004</v>
      </c>
      <c r="AB124" s="62">
        <v>4.2053136999999997E-2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0.81268099999999777</v>
      </c>
      <c r="AN124" s="121">
        <f t="shared" si="15"/>
        <v>0.66622300000000223</v>
      </c>
      <c r="AO124" s="121">
        <f t="shared" si="16"/>
        <v>1.3756000000009205E-4</v>
      </c>
      <c r="AP124" s="121">
        <f t="shared" si="17"/>
        <v>8.0567000000009159E-4</v>
      </c>
      <c r="AQ124" s="87">
        <f t="shared" si="18"/>
        <v>-1.9120930000000036E-3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37.947814000000001</v>
      </c>
      <c r="G125" s="187">
        <v>41.750974999999997</v>
      </c>
      <c r="H125" s="187">
        <v>0.98945424000000004</v>
      </c>
      <c r="I125" s="62">
        <v>0.99288272</v>
      </c>
      <c r="J125" s="62">
        <v>2.3765575000000001E-2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39.516306999999998</v>
      </c>
      <c r="Y125" s="187">
        <v>42.60351</v>
      </c>
      <c r="Z125" s="187">
        <v>0.98960177999999999</v>
      </c>
      <c r="AA125" s="62">
        <v>0.99318227999999997</v>
      </c>
      <c r="AB125" s="62">
        <v>2.1514176999999999E-2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1.5684929999999966</v>
      </c>
      <c r="AN125" s="121">
        <f t="shared" si="15"/>
        <v>0.85253500000000315</v>
      </c>
      <c r="AO125" s="121">
        <f t="shared" si="16"/>
        <v>1.4753999999994605E-4</v>
      </c>
      <c r="AP125" s="121">
        <f t="shared" si="17"/>
        <v>2.9955999999997651E-4</v>
      </c>
      <c r="AQ125" s="87">
        <f t="shared" si="18"/>
        <v>-2.2513980000000017E-3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40.784385</v>
      </c>
      <c r="G126" s="187">
        <v>44.927523000000001</v>
      </c>
      <c r="H126" s="187">
        <v>0.99366748999999999</v>
      </c>
      <c r="I126" s="62">
        <v>0.99629924000000003</v>
      </c>
      <c r="J126" s="62">
        <v>1.2280842E-2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43.475755999999997</v>
      </c>
      <c r="Y126" s="187">
        <v>46.555405</v>
      </c>
      <c r="Z126" s="187">
        <v>0.99389262</v>
      </c>
      <c r="AA126" s="62">
        <v>0.99682795000000002</v>
      </c>
      <c r="AB126" s="62">
        <v>9.5847060000000001E-3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2.6913709999999966</v>
      </c>
      <c r="AN126" s="121">
        <f t="shared" si="15"/>
        <v>1.6278819999999996</v>
      </c>
      <c r="AO126" s="121">
        <f t="shared" si="16"/>
        <v>2.2513000000001782E-4</v>
      </c>
      <c r="AP126" s="121">
        <f t="shared" si="17"/>
        <v>5.287099999999878E-4</v>
      </c>
      <c r="AQ126" s="87">
        <f t="shared" si="18"/>
        <v>-2.696136E-3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32.192726</v>
      </c>
      <c r="G128" s="96">
        <v>35.534934</v>
      </c>
      <c r="H128" s="96">
        <v>0.96836166999999995</v>
      </c>
      <c r="I128" s="60">
        <v>0.97699378000000003</v>
      </c>
      <c r="J128" s="60">
        <v>6.6679970000000005E-2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32.620041999999998</v>
      </c>
      <c r="Y128" s="96">
        <v>36.074553999999999</v>
      </c>
      <c r="Z128" s="96">
        <v>0.96845590999999998</v>
      </c>
      <c r="AA128" s="60">
        <v>0.97754560000000001</v>
      </c>
      <c r="AB128" s="60">
        <v>6.3250184000000001E-2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0.42731599999999759</v>
      </c>
      <c r="AN128" s="95">
        <f t="shared" si="15"/>
        <v>0.53961999999999932</v>
      </c>
      <c r="AO128" s="95">
        <f t="shared" si="16"/>
        <v>9.4240000000023194E-5</v>
      </c>
      <c r="AP128" s="95">
        <f t="shared" si="17"/>
        <v>5.5181999999998066E-4</v>
      </c>
      <c r="AQ128" s="120">
        <f t="shared" si="18"/>
        <v>-3.4297860000000041E-3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34.469907999999997</v>
      </c>
      <c r="G129" s="187">
        <v>38.099578999999999</v>
      </c>
      <c r="H129" s="187">
        <v>0.97912147999999999</v>
      </c>
      <c r="I129" s="62">
        <v>0.98519776999999997</v>
      </c>
      <c r="J129" s="62">
        <v>4.5571025000000001E-2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35.168379999999999</v>
      </c>
      <c r="Y129" s="187">
        <v>38.632229000000002</v>
      </c>
      <c r="Z129" s="187">
        <v>0.97924352999999997</v>
      </c>
      <c r="AA129" s="62">
        <v>0.98558973000000005</v>
      </c>
      <c r="AB129" s="62">
        <v>4.3750285999999999E-2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0.69847200000000242</v>
      </c>
      <c r="AN129" s="121">
        <f t="shared" si="15"/>
        <v>0.53265000000000384</v>
      </c>
      <c r="AO129" s="121">
        <f t="shared" si="16"/>
        <v>1.2204999999998467E-4</v>
      </c>
      <c r="AP129" s="121">
        <f t="shared" si="17"/>
        <v>3.9196000000008002E-4</v>
      </c>
      <c r="AQ129" s="87">
        <f t="shared" si="18"/>
        <v>-1.8207390000000018E-3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37.124014000000003</v>
      </c>
      <c r="G130" s="187">
        <v>41.258375999999998</v>
      </c>
      <c r="H130" s="187">
        <v>0.98923636000000004</v>
      </c>
      <c r="I130" s="62">
        <v>0.99284753999999997</v>
      </c>
      <c r="J130" s="62">
        <v>2.5154251999999998E-2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38.654474</v>
      </c>
      <c r="Y130" s="187">
        <v>42.204602999999999</v>
      </c>
      <c r="Z130" s="187">
        <v>0.98933176</v>
      </c>
      <c r="AA130" s="62">
        <v>0.99304764000000001</v>
      </c>
      <c r="AB130" s="62">
        <v>2.2308271000000001E-2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1.5304599999999979</v>
      </c>
      <c r="AN130" s="121">
        <f t="shared" si="15"/>
        <v>0.94622700000000037</v>
      </c>
      <c r="AO130" s="121">
        <f t="shared" si="16"/>
        <v>9.5399999999967733E-5</v>
      </c>
      <c r="AP130" s="121">
        <f t="shared" si="17"/>
        <v>2.0010000000003636E-4</v>
      </c>
      <c r="AQ130" s="87">
        <f t="shared" si="18"/>
        <v>-2.8459809999999974E-3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41.019641999999997</v>
      </c>
      <c r="G131" s="187">
        <v>45.180233000000001</v>
      </c>
      <c r="H131" s="187">
        <v>0.99362214999999998</v>
      </c>
      <c r="I131" s="62">
        <v>0.99639253999999999</v>
      </c>
      <c r="J131" s="62">
        <v>1.1525288999999999E-2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43.141460000000002</v>
      </c>
      <c r="Y131" s="187">
        <v>46.465634999999999</v>
      </c>
      <c r="Z131" s="187">
        <v>0.99380860000000004</v>
      </c>
      <c r="AA131" s="62">
        <v>0.99676103999999999</v>
      </c>
      <c r="AB131" s="62">
        <v>9.7390089999999999E-3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2.1218180000000046</v>
      </c>
      <c r="AN131" s="121">
        <f t="shared" si="15"/>
        <v>1.2854019999999977</v>
      </c>
      <c r="AO131" s="121">
        <f t="shared" si="16"/>
        <v>1.8645000000006018E-4</v>
      </c>
      <c r="AP131" s="121">
        <f t="shared" si="17"/>
        <v>3.6849999999999383E-4</v>
      </c>
      <c r="AQ131" s="87">
        <f t="shared" si="18"/>
        <v>-1.7862799999999995E-3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32.840758000000001</v>
      </c>
      <c r="G133" s="96">
        <v>36.058444999999999</v>
      </c>
      <c r="H133" s="96">
        <v>0.96916625999999995</v>
      </c>
      <c r="I133" s="60">
        <v>0.97852691000000003</v>
      </c>
      <c r="J133" s="60">
        <v>6.3644454000000003E-2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32.792394999999999</v>
      </c>
      <c r="Y133" s="96">
        <v>36.448267000000001</v>
      </c>
      <c r="Z133" s="96">
        <v>0.96932987000000004</v>
      </c>
      <c r="AA133" s="60">
        <v>0.97867398999999999</v>
      </c>
      <c r="AB133" s="60">
        <v>6.1964669999999999E-2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-4.8363000000001932E-2</v>
      </c>
      <c r="AN133" s="95">
        <f t="shared" si="15"/>
        <v>0.38982200000000233</v>
      </c>
      <c r="AO133" s="95">
        <f t="shared" si="16"/>
        <v>1.6361000000009174E-4</v>
      </c>
      <c r="AP133" s="95">
        <f t="shared" si="17"/>
        <v>1.4707999999996613E-4</v>
      </c>
      <c r="AQ133" s="120">
        <f t="shared" si="18"/>
        <v>-1.6797840000000036E-3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35.448411999999998</v>
      </c>
      <c r="G134" s="187">
        <v>38.752876000000001</v>
      </c>
      <c r="H134" s="187">
        <v>0.97972729000000003</v>
      </c>
      <c r="I134" s="62">
        <v>0.98616700999999996</v>
      </c>
      <c r="J134" s="62">
        <v>4.4279949999999998E-2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35.596653000000003</v>
      </c>
      <c r="Y134" s="187">
        <v>39.026876000000001</v>
      </c>
      <c r="Z134" s="187">
        <v>0.97974618999999996</v>
      </c>
      <c r="AA134" s="62">
        <v>0.98619555000000003</v>
      </c>
      <c r="AB134" s="62">
        <v>4.3918409999999998E-2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0.14824100000000584</v>
      </c>
      <c r="AN134" s="121">
        <f t="shared" si="15"/>
        <v>0.27400000000000091</v>
      </c>
      <c r="AO134" s="121">
        <f t="shared" si="16"/>
        <v>1.8899999999932859E-5</v>
      </c>
      <c r="AP134" s="121">
        <f t="shared" si="17"/>
        <v>2.8540000000076837E-5</v>
      </c>
      <c r="AQ134" s="87">
        <f t="shared" si="18"/>
        <v>-3.6154000000000047E-4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38.446033999999997</v>
      </c>
      <c r="G135" s="187">
        <v>42.256746999999997</v>
      </c>
      <c r="H135" s="187">
        <v>0.98947231000000002</v>
      </c>
      <c r="I135" s="62">
        <v>0.99336674000000003</v>
      </c>
      <c r="J135" s="62">
        <v>2.4215637000000002E-2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39.508578999999997</v>
      </c>
      <c r="Y135" s="187">
        <v>42.849837000000001</v>
      </c>
      <c r="Z135" s="187">
        <v>0.9895486</v>
      </c>
      <c r="AA135" s="62">
        <v>0.99350008999999995</v>
      </c>
      <c r="AB135" s="62">
        <v>2.2708765999999998E-2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1.0625450000000001</v>
      </c>
      <c r="AN135" s="121">
        <f t="shared" si="15"/>
        <v>0.59309000000000367</v>
      </c>
      <c r="AO135" s="121">
        <f t="shared" si="16"/>
        <v>7.6289999999978875E-5</v>
      </c>
      <c r="AP135" s="121">
        <f t="shared" si="17"/>
        <v>1.3334999999992103E-4</v>
      </c>
      <c r="AQ135" s="87">
        <f t="shared" si="18"/>
        <v>-1.5068710000000034E-3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41.959001000000001</v>
      </c>
      <c r="G136" s="187">
        <v>45.814520999999999</v>
      </c>
      <c r="H136" s="187">
        <v>0.99363100000000004</v>
      </c>
      <c r="I136" s="62">
        <v>0.99655883000000001</v>
      </c>
      <c r="J136" s="62">
        <v>1.1375466000000001E-2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43.526155000000003</v>
      </c>
      <c r="Y136" s="187">
        <v>46.653910000000003</v>
      </c>
      <c r="Z136" s="187">
        <v>0.99379627999999998</v>
      </c>
      <c r="AA136" s="62">
        <v>0.99683560999999998</v>
      </c>
      <c r="AB136" s="62">
        <v>1.0172407E-2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1.5671540000000022</v>
      </c>
      <c r="AN136" s="121">
        <f t="shared" si="15"/>
        <v>0.83938900000000416</v>
      </c>
      <c r="AO136" s="121">
        <f t="shared" si="16"/>
        <v>1.6527999999993437E-4</v>
      </c>
      <c r="AP136" s="121">
        <f t="shared" si="17"/>
        <v>2.7677999999997649E-4</v>
      </c>
      <c r="AQ136" s="87">
        <f t="shared" si="18"/>
        <v>-1.2030590000000011E-3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30.230981</v>
      </c>
      <c r="G641" s="135">
        <f t="shared" si="59"/>
        <v>33.605983000000002</v>
      </c>
      <c r="H641" s="135">
        <f t="shared" si="59"/>
        <v>0.96450990000000003</v>
      </c>
      <c r="I641" s="135">
        <f t="shared" si="59"/>
        <v>0.96956436999999995</v>
      </c>
      <c r="J641" s="135">
        <f t="shared" si="59"/>
        <v>5.7477130000000001E-2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30.786223</v>
      </c>
      <c r="Y641" s="135">
        <f t="shared" si="60"/>
        <v>34.446008999999997</v>
      </c>
      <c r="Z641" s="135">
        <f t="shared" si="60"/>
        <v>0.96464592000000005</v>
      </c>
      <c r="AA641" s="135">
        <f t="shared" si="60"/>
        <v>0.97034918000000003</v>
      </c>
      <c r="AB641" s="135">
        <f t="shared" si="60"/>
        <v>5.3944062000000001E-2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32.758119000000001</v>
      </c>
      <c r="G642" s="18">
        <f t="shared" si="59"/>
        <v>36.683674000000003</v>
      </c>
      <c r="H642" s="18">
        <f t="shared" si="59"/>
        <v>0.97912147999999999</v>
      </c>
      <c r="I642" s="18">
        <f t="shared" si="59"/>
        <v>0.98289051999999999</v>
      </c>
      <c r="J642" s="18">
        <f t="shared" si="59"/>
        <v>3.8262226000000003E-2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34.540934</v>
      </c>
      <c r="Y642" s="18">
        <f t="shared" si="60"/>
        <v>37.803491000000001</v>
      </c>
      <c r="Z642" s="18">
        <f t="shared" si="60"/>
        <v>0.97924352999999997</v>
      </c>
      <c r="AA642" s="18">
        <f t="shared" si="60"/>
        <v>0.98412063999999999</v>
      </c>
      <c r="AB642" s="18">
        <f t="shared" si="60"/>
        <v>3.5035647000000003E-2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36.166728999999997</v>
      </c>
      <c r="G643" s="18">
        <f t="shared" si="59"/>
        <v>40.592601999999999</v>
      </c>
      <c r="H643" s="18">
        <f t="shared" si="59"/>
        <v>0.98900948</v>
      </c>
      <c r="I643" s="18">
        <f t="shared" si="59"/>
        <v>0.99199844999999998</v>
      </c>
      <c r="J643" s="18">
        <f t="shared" si="59"/>
        <v>2.0310282999999998E-2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38.654474</v>
      </c>
      <c r="Y643" s="18">
        <f t="shared" si="60"/>
        <v>42.123066000000001</v>
      </c>
      <c r="Z643" s="18">
        <f t="shared" si="60"/>
        <v>0.98923757999999995</v>
      </c>
      <c r="AA643" s="18">
        <f t="shared" si="60"/>
        <v>0.99261787000000001</v>
      </c>
      <c r="AB643" s="18">
        <f t="shared" si="60"/>
        <v>1.7031733E-2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38.754863999999998</v>
      </c>
      <c r="G644" s="18">
        <f t="shared" si="59"/>
        <v>43.322192000000001</v>
      </c>
      <c r="H644" s="18">
        <f t="shared" si="59"/>
        <v>0.99322158999999999</v>
      </c>
      <c r="I644" s="18">
        <f t="shared" si="59"/>
        <v>0.99578597000000002</v>
      </c>
      <c r="J644" s="18">
        <f t="shared" si="59"/>
        <v>1.03122825E-2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42.662882000000003</v>
      </c>
      <c r="Y644" s="18">
        <f t="shared" si="60"/>
        <v>45.753208999999998</v>
      </c>
      <c r="Z644" s="18">
        <f t="shared" si="60"/>
        <v>0.99348526999999998</v>
      </c>
      <c r="AA644" s="18">
        <f t="shared" si="60"/>
        <v>0.99641318000000001</v>
      </c>
      <c r="AB644" s="18">
        <f t="shared" si="60"/>
        <v>7.5421715E-3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32.840758000000001</v>
      </c>
      <c r="G646" s="135">
        <f t="shared" si="61"/>
        <v>36.058444999999999</v>
      </c>
      <c r="H646" s="135">
        <f t="shared" si="61"/>
        <v>0.97034474000000004</v>
      </c>
      <c r="I646" s="135">
        <f t="shared" si="61"/>
        <v>0.97852691000000003</v>
      </c>
      <c r="J646" s="135">
        <f t="shared" si="61"/>
        <v>7.2485820000000006E-2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32.792394999999999</v>
      </c>
      <c r="Y646" s="135">
        <f t="shared" si="62"/>
        <v>36.448267000000001</v>
      </c>
      <c r="Z646" s="135">
        <f t="shared" si="62"/>
        <v>0.97056887999999997</v>
      </c>
      <c r="AA646" s="135">
        <f t="shared" si="62"/>
        <v>0.97867398999999999</v>
      </c>
      <c r="AB646" s="135">
        <f t="shared" si="62"/>
        <v>6.3475913999999994E-2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35.448411999999998</v>
      </c>
      <c r="G647" s="18">
        <f t="shared" si="61"/>
        <v>38.752876000000001</v>
      </c>
      <c r="H647" s="18">
        <f t="shared" si="61"/>
        <v>0.98090168</v>
      </c>
      <c r="I647" s="18">
        <f t="shared" si="61"/>
        <v>0.98616700999999996</v>
      </c>
      <c r="J647" s="18">
        <f t="shared" si="61"/>
        <v>5.0439596000000003E-2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35.777853999999998</v>
      </c>
      <c r="Y647" s="18">
        <f t="shared" si="62"/>
        <v>39.142192999999999</v>
      </c>
      <c r="Z647" s="18">
        <f t="shared" si="62"/>
        <v>0.98104921</v>
      </c>
      <c r="AA647" s="18">
        <f t="shared" si="62"/>
        <v>0.98702403999999999</v>
      </c>
      <c r="AB647" s="18">
        <f t="shared" si="62"/>
        <v>4.3918409999999998E-2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38.783540000000002</v>
      </c>
      <c r="G648" s="18">
        <f t="shared" si="61"/>
        <v>42.370452999999998</v>
      </c>
      <c r="H648" s="18">
        <f t="shared" si="61"/>
        <v>0.98969035999999999</v>
      </c>
      <c r="I648" s="18">
        <f t="shared" si="61"/>
        <v>0.99336674000000003</v>
      </c>
      <c r="J648" s="18">
        <f t="shared" si="61"/>
        <v>2.8785938E-2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39.704228999999998</v>
      </c>
      <c r="Y648" s="18">
        <f t="shared" si="62"/>
        <v>42.990800999999998</v>
      </c>
      <c r="Z648" s="18">
        <f t="shared" si="62"/>
        <v>0.98984050999999995</v>
      </c>
      <c r="AA648" s="18">
        <f t="shared" si="62"/>
        <v>0.99354368999999998</v>
      </c>
      <c r="AB648" s="18">
        <f t="shared" si="62"/>
        <v>2.2708765999999998E-2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41.959001000000001</v>
      </c>
      <c r="G649" s="18">
        <f t="shared" si="61"/>
        <v>45.814520999999999</v>
      </c>
      <c r="H649" s="18">
        <f t="shared" si="61"/>
        <v>0.99371821000000005</v>
      </c>
      <c r="I649" s="18">
        <f t="shared" si="61"/>
        <v>0.99655883000000001</v>
      </c>
      <c r="J649" s="18">
        <f t="shared" si="61"/>
        <v>1.4885585999999999E-2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43.691167</v>
      </c>
      <c r="Y649" s="18">
        <f t="shared" si="62"/>
        <v>46.653910000000003</v>
      </c>
      <c r="Z649" s="18">
        <f t="shared" si="62"/>
        <v>0.99397285999999996</v>
      </c>
      <c r="AA649" s="18">
        <f t="shared" si="62"/>
        <v>0.99691507999999995</v>
      </c>
      <c r="AB649" s="18">
        <f t="shared" si="62"/>
        <v>1.0172407E-2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2.6097770000000011</v>
      </c>
      <c r="G651" s="135">
        <f t="shared" si="63"/>
        <v>2.452461999999997</v>
      </c>
      <c r="H651" s="135">
        <f t="shared" si="63"/>
        <v>5.8348400000000078E-3</v>
      </c>
      <c r="I651" s="135">
        <f t="shared" si="63"/>
        <v>8.9625400000000743E-3</v>
      </c>
      <c r="J651" s="135">
        <f t="shared" si="63"/>
        <v>1.5008690000000005E-2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2.0061719999999994</v>
      </c>
      <c r="Y651" s="135">
        <f t="shared" si="64"/>
        <v>2.0022580000000048</v>
      </c>
      <c r="Z651" s="135">
        <f t="shared" si="64"/>
        <v>5.9229599999999216E-3</v>
      </c>
      <c r="AA651" s="135">
        <f t="shared" si="64"/>
        <v>8.3248099999999603E-3</v>
      </c>
      <c r="AB651" s="135">
        <f t="shared" si="64"/>
        <v>9.5318519999999934E-3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2.6902929999999969</v>
      </c>
      <c r="G652" s="18">
        <f t="shared" si="63"/>
        <v>2.0692019999999971</v>
      </c>
      <c r="H652" s="18">
        <f t="shared" si="63"/>
        <v>1.7802000000000096E-3</v>
      </c>
      <c r="I652" s="18">
        <f t="shared" si="63"/>
        <v>3.2764899999999653E-3</v>
      </c>
      <c r="J652" s="18">
        <f t="shared" si="63"/>
        <v>1.217737E-2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1.2369199999999978</v>
      </c>
      <c r="Y652" s="18">
        <f t="shared" si="64"/>
        <v>1.3387019999999978</v>
      </c>
      <c r="Z652" s="18">
        <f t="shared" si="64"/>
        <v>1.8056800000000317E-3</v>
      </c>
      <c r="AA652" s="18">
        <f t="shared" si="64"/>
        <v>2.9034000000000004E-3</v>
      </c>
      <c r="AB652" s="18">
        <f t="shared" si="64"/>
        <v>8.8827629999999949E-3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2.6168110000000055</v>
      </c>
      <c r="G653" s="18">
        <f t="shared" si="63"/>
        <v>1.7778509999999983</v>
      </c>
      <c r="H653" s="18">
        <f t="shared" si="63"/>
        <v>6.8087999999999482E-4</v>
      </c>
      <c r="I653" s="18">
        <f t="shared" si="63"/>
        <v>1.3682900000000497E-3</v>
      </c>
      <c r="J653" s="18">
        <f t="shared" si="63"/>
        <v>8.4756550000000021E-3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1.0497549999999976</v>
      </c>
      <c r="Y653" s="18">
        <f t="shared" si="64"/>
        <v>0.86773499999999615</v>
      </c>
      <c r="Z653" s="18">
        <f t="shared" si="64"/>
        <v>6.0293000000000152E-4</v>
      </c>
      <c r="AA653" s="18">
        <f t="shared" si="64"/>
        <v>9.2581999999996611E-4</v>
      </c>
      <c r="AB653" s="18">
        <f t="shared" si="64"/>
        <v>5.677032999999998E-3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3.2041370000000029</v>
      </c>
      <c r="G654" s="18">
        <f t="shared" si="63"/>
        <v>2.492328999999998</v>
      </c>
      <c r="H654" s="18">
        <f t="shared" si="63"/>
        <v>4.9662000000005868E-4</v>
      </c>
      <c r="I654" s="18">
        <f t="shared" si="63"/>
        <v>7.7285999999998634E-4</v>
      </c>
      <c r="J654" s="18">
        <f t="shared" si="63"/>
        <v>4.5733034999999988E-3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1.0282849999999968</v>
      </c>
      <c r="Y654" s="18">
        <f t="shared" si="64"/>
        <v>0.90070100000000508</v>
      </c>
      <c r="Z654" s="18">
        <f t="shared" si="64"/>
        <v>4.875899999999822E-4</v>
      </c>
      <c r="AA654" s="18">
        <f t="shared" si="64"/>
        <v>5.0189999999994406E-4</v>
      </c>
      <c r="AB654" s="18">
        <f t="shared" si="64"/>
        <v>2.6302354999999996E-3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T388:T392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T288:T292"/>
    <mergeCell ref="T58:T62"/>
    <mergeCell ref="AL338:AL34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2025-06-25T14:49:42Z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