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F330CA68-2631-4B9F-B12F-5E3B2E93E5D9}" xr6:coauthVersionLast="47" xr6:coauthVersionMax="47" xr10:uidLastSave="{00000000-0000-0000-0000-000000000000}"/>
  <bookViews>
    <workbookView xWindow="384" yWindow="384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3" i="16" l="1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I654" i="16" s="1"/>
  <c r="H649" i="16"/>
  <c r="H654" i="16" s="1"/>
  <c r="G649" i="16"/>
  <c r="G654" i="16" s="1"/>
  <c r="F649" i="16"/>
  <c r="F654" i="16" s="1"/>
  <c r="AB648" i="16"/>
  <c r="AB653" i="16" s="1"/>
  <c r="AA648" i="16"/>
  <c r="AA653" i="16" s="1"/>
  <c r="Z648" i="16"/>
  <c r="Z653" i="16" s="1"/>
  <c r="Y648" i="16"/>
  <c r="Y653" i="16" s="1"/>
  <c r="X648" i="16"/>
  <c r="X653" i="16" s="1"/>
  <c r="J648" i="16"/>
  <c r="J653" i="16" s="1"/>
  <c r="I648" i="16"/>
  <c r="H648" i="16"/>
  <c r="H653" i="16" s="1"/>
  <c r="G648" i="16"/>
  <c r="G653" i="16" s="1"/>
  <c r="F648" i="16"/>
  <c r="F653" i="16" s="1"/>
  <c r="AB647" i="16"/>
  <c r="AB652" i="16" s="1"/>
  <c r="AA647" i="16"/>
  <c r="AA652" i="16" s="1"/>
  <c r="Z647" i="16"/>
  <c r="Z652" i="16" s="1"/>
  <c r="Y647" i="16"/>
  <c r="Y652" i="16" s="1"/>
  <c r="X647" i="16"/>
  <c r="X652" i="16" s="1"/>
  <c r="J647" i="16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J651" i="16" s="1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J643" i="16"/>
  <c r="I643" i="16"/>
  <c r="H643" i="16"/>
  <c r="G643" i="16"/>
  <c r="F643" i="16"/>
  <c r="AB642" i="16"/>
  <c r="AA642" i="16"/>
  <c r="Z642" i="16"/>
  <c r="Y642" i="16"/>
  <c r="X642" i="16"/>
  <c r="J642" i="16"/>
  <c r="J652" i="16" s="1"/>
  <c r="I642" i="16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W7" i="16" s="1"/>
  <c r="E25" i="16"/>
  <c r="W24" i="16"/>
  <c r="E24" i="16"/>
  <c r="W23" i="16"/>
  <c r="W5" i="16" s="1"/>
  <c r="E23" i="16"/>
  <c r="U13" i="16"/>
  <c r="C13" i="16"/>
  <c r="AJ10" i="16"/>
  <c r="R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I5" i="16"/>
  <c r="AI10" i="16" s="1"/>
  <c r="AH5" i="16"/>
  <c r="AH10" i="16" s="1"/>
  <c r="AB5" i="16"/>
  <c r="AA5" i="16"/>
  <c r="Z5" i="16"/>
  <c r="Y5" i="16"/>
  <c r="X5" i="16"/>
  <c r="R5" i="16"/>
  <c r="Q5" i="16"/>
  <c r="Q10" i="16" s="1"/>
  <c r="P5" i="16"/>
  <c r="P10" i="16" s="1"/>
  <c r="J5" i="16"/>
  <c r="I5" i="16"/>
  <c r="H5" i="16"/>
  <c r="G5" i="16"/>
  <c r="F5" i="16"/>
  <c r="E5" i="16"/>
  <c r="AL2" i="16"/>
  <c r="U2" i="16"/>
  <c r="T2" i="16"/>
  <c r="C2" i="16"/>
  <c r="H654" i="15"/>
  <c r="AB653" i="15"/>
  <c r="J653" i="15"/>
  <c r="H653" i="15"/>
  <c r="G653" i="15"/>
  <c r="X652" i="15"/>
  <c r="J652" i="15"/>
  <c r="J651" i="15"/>
  <c r="G651" i="15"/>
  <c r="AB649" i="15"/>
  <c r="AA649" i="15"/>
  <c r="AA654" i="15" s="1"/>
  <c r="Z649" i="15"/>
  <c r="Z654" i="15" s="1"/>
  <c r="Y649" i="15"/>
  <c r="Y654" i="15" s="1"/>
  <c r="X649" i="15"/>
  <c r="J649" i="15"/>
  <c r="J654" i="15" s="1"/>
  <c r="I649" i="15"/>
  <c r="I654" i="15" s="1"/>
  <c r="H649" i="15"/>
  <c r="G649" i="15"/>
  <c r="G654" i="15" s="1"/>
  <c r="F649" i="15"/>
  <c r="F654" i="15" s="1"/>
  <c r="AB648" i="15"/>
  <c r="AA648" i="15"/>
  <c r="Z648" i="15"/>
  <c r="Z653" i="15" s="1"/>
  <c r="Y648" i="15"/>
  <c r="Y653" i="15" s="1"/>
  <c r="X648" i="15"/>
  <c r="X653" i="15" s="1"/>
  <c r="J648" i="15"/>
  <c r="I648" i="15"/>
  <c r="I653" i="15" s="1"/>
  <c r="H648" i="15"/>
  <c r="G648" i="15"/>
  <c r="F648" i="15"/>
  <c r="F653" i="15" s="1"/>
  <c r="AB647" i="15"/>
  <c r="AB652" i="15" s="1"/>
  <c r="AA647" i="15"/>
  <c r="AA652" i="15" s="1"/>
  <c r="Z647" i="15"/>
  <c r="Z652" i="15" s="1"/>
  <c r="Y647" i="15"/>
  <c r="Y652" i="15" s="1"/>
  <c r="X647" i="15"/>
  <c r="J647" i="15"/>
  <c r="I647" i="15"/>
  <c r="I652" i="15" s="1"/>
  <c r="H647" i="15"/>
  <c r="H652" i="15" s="1"/>
  <c r="G647" i="15"/>
  <c r="F647" i="15"/>
  <c r="F652" i="15" s="1"/>
  <c r="AB646" i="15"/>
  <c r="AB651" i="15" s="1"/>
  <c r="AA646" i="15"/>
  <c r="AA651" i="15" s="1"/>
  <c r="Z646" i="15"/>
  <c r="Y646" i="15"/>
  <c r="Y651" i="15" s="1"/>
  <c r="X646" i="15"/>
  <c r="X651" i="15" s="1"/>
  <c r="J646" i="15"/>
  <c r="I646" i="15"/>
  <c r="I651" i="15" s="1"/>
  <c r="H646" i="15"/>
  <c r="H651" i="15" s="1"/>
  <c r="G646" i="15"/>
  <c r="F646" i="15"/>
  <c r="AB644" i="15"/>
  <c r="AB654" i="15" s="1"/>
  <c r="AA644" i="15"/>
  <c r="Z644" i="15"/>
  <c r="Y644" i="15"/>
  <c r="X644" i="15"/>
  <c r="X654" i="15" s="1"/>
  <c r="J644" i="15"/>
  <c r="I644" i="15"/>
  <c r="H644" i="15"/>
  <c r="G644" i="15"/>
  <c r="F644" i="15"/>
  <c r="AB643" i="15"/>
  <c r="AA643" i="15"/>
  <c r="AA653" i="15" s="1"/>
  <c r="Z643" i="15"/>
  <c r="Y643" i="15"/>
  <c r="X643" i="15"/>
  <c r="J643" i="15"/>
  <c r="I643" i="15"/>
  <c r="H643" i="15"/>
  <c r="G643" i="15"/>
  <c r="F643" i="15"/>
  <c r="AB642" i="15"/>
  <c r="AA642" i="15"/>
  <c r="Z642" i="15"/>
  <c r="Y642" i="15"/>
  <c r="X642" i="15"/>
  <c r="J642" i="15"/>
  <c r="I642" i="15"/>
  <c r="H642" i="15"/>
  <c r="G642" i="15"/>
  <c r="G652" i="15" s="1"/>
  <c r="F642" i="15"/>
  <c r="AB641" i="15"/>
  <c r="AA641" i="15"/>
  <c r="Z641" i="15"/>
  <c r="Z651" i="15" s="1"/>
  <c r="Y641" i="15"/>
  <c r="X641" i="15"/>
  <c r="J641" i="15"/>
  <c r="I641" i="15"/>
  <c r="H641" i="15"/>
  <c r="G641" i="15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E7" i="15" s="1"/>
  <c r="W24" i="15"/>
  <c r="W6" i="15" s="1"/>
  <c r="E24" i="15"/>
  <c r="E6" i="15" s="1"/>
  <c r="W23" i="15"/>
  <c r="W5" i="15" s="1"/>
  <c r="E23" i="15"/>
  <c r="E5" i="15" s="1"/>
  <c r="U13" i="15"/>
  <c r="C13" i="15"/>
  <c r="AJ10" i="15"/>
  <c r="AH10" i="15"/>
  <c r="Q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AJ6" i="15"/>
  <c r="AI6" i="15"/>
  <c r="AH6" i="15"/>
  <c r="AB6" i="15"/>
  <c r="AA6" i="15"/>
  <c r="Z6" i="15"/>
  <c r="Y6" i="15"/>
  <c r="X6" i="15"/>
  <c r="R6" i="15"/>
  <c r="Q6" i="15"/>
  <c r="P6" i="15"/>
  <c r="P10" i="15" s="1"/>
  <c r="J6" i="15"/>
  <c r="I6" i="15"/>
  <c r="H6" i="15"/>
  <c r="G6" i="15"/>
  <c r="F6" i="15"/>
  <c r="AJ5" i="15"/>
  <c r="AI5" i="15"/>
  <c r="AI10" i="15" s="1"/>
  <c r="AH5" i="15"/>
  <c r="AB5" i="15"/>
  <c r="AA5" i="15"/>
  <c r="Z5" i="15"/>
  <c r="Y5" i="15"/>
  <c r="X5" i="15"/>
  <c r="R5" i="15"/>
  <c r="R10" i="15" s="1"/>
  <c r="Q5" i="15"/>
  <c r="P5" i="15"/>
  <c r="J5" i="15"/>
  <c r="I5" i="15"/>
  <c r="H5" i="15"/>
  <c r="G5" i="15"/>
  <c r="F5" i="15"/>
  <c r="AL2" i="15"/>
  <c r="U2" i="15"/>
  <c r="T2" i="15"/>
  <c r="C2" i="15"/>
  <c r="AA654" i="14"/>
  <c r="X654" i="14"/>
  <c r="F654" i="14"/>
  <c r="AA653" i="14"/>
  <c r="Z653" i="14"/>
  <c r="G653" i="14"/>
  <c r="F653" i="14"/>
  <c r="AA652" i="14"/>
  <c r="J652" i="14"/>
  <c r="F652" i="14"/>
  <c r="Z651" i="14"/>
  <c r="H651" i="14"/>
  <c r="F651" i="14"/>
  <c r="AB649" i="14"/>
  <c r="AB654" i="14" s="1"/>
  <c r="AA649" i="14"/>
  <c r="Z649" i="14"/>
  <c r="Z654" i="14" s="1"/>
  <c r="Y649" i="14"/>
  <c r="Y654" i="14" s="1"/>
  <c r="X649" i="14"/>
  <c r="J649" i="14"/>
  <c r="I649" i="14"/>
  <c r="I654" i="14" s="1"/>
  <c r="H649" i="14"/>
  <c r="H654" i="14" s="1"/>
  <c r="G649" i="14"/>
  <c r="G654" i="14" s="1"/>
  <c r="F649" i="14"/>
  <c r="AB648" i="14"/>
  <c r="AB653" i="14" s="1"/>
  <c r="AA648" i="14"/>
  <c r="Z648" i="14"/>
  <c r="Y648" i="14"/>
  <c r="Y653" i="14" s="1"/>
  <c r="X648" i="14"/>
  <c r="X653" i="14" s="1"/>
  <c r="J648" i="14"/>
  <c r="J653" i="14" s="1"/>
  <c r="I648" i="14"/>
  <c r="I653" i="14" s="1"/>
  <c r="H648" i="14"/>
  <c r="H653" i="14" s="1"/>
  <c r="G648" i="14"/>
  <c r="F648" i="14"/>
  <c r="AB647" i="14"/>
  <c r="AB652" i="14" s="1"/>
  <c r="AA647" i="14"/>
  <c r="Z647" i="14"/>
  <c r="Y647" i="14"/>
  <c r="Y652" i="14" s="1"/>
  <c r="X647" i="14"/>
  <c r="J647" i="14"/>
  <c r="I647" i="14"/>
  <c r="H647" i="14"/>
  <c r="H652" i="14" s="1"/>
  <c r="G647" i="14"/>
  <c r="G652" i="14" s="1"/>
  <c r="F647" i="14"/>
  <c r="AB646" i="14"/>
  <c r="AB651" i="14" s="1"/>
  <c r="AA646" i="14"/>
  <c r="AA651" i="14" s="1"/>
  <c r="Z646" i="14"/>
  <c r="Y646" i="14"/>
  <c r="X646" i="14"/>
  <c r="X651" i="14" s="1"/>
  <c r="J646" i="14"/>
  <c r="J651" i="14" s="1"/>
  <c r="I646" i="14"/>
  <c r="I651" i="14" s="1"/>
  <c r="H646" i="14"/>
  <c r="G646" i="14"/>
  <c r="G651" i="14" s="1"/>
  <c r="F646" i="14"/>
  <c r="AB644" i="14"/>
  <c r="AA644" i="14"/>
  <c r="Z644" i="14"/>
  <c r="Y644" i="14"/>
  <c r="X644" i="14"/>
  <c r="J644" i="14"/>
  <c r="J654" i="14" s="1"/>
  <c r="I644" i="14"/>
  <c r="H644" i="14"/>
  <c r="G644" i="14"/>
  <c r="F644" i="14"/>
  <c r="AB643" i="14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Z652" i="14" s="1"/>
  <c r="Y642" i="14"/>
  <c r="X642" i="14"/>
  <c r="X652" i="14" s="1"/>
  <c r="J642" i="14"/>
  <c r="I642" i="14"/>
  <c r="I652" i="14" s="1"/>
  <c r="H642" i="14"/>
  <c r="G642" i="14"/>
  <c r="F642" i="14"/>
  <c r="AB641" i="14"/>
  <c r="AA641" i="14"/>
  <c r="Z641" i="14"/>
  <c r="Y641" i="14"/>
  <c r="Y651" i="14" s="1"/>
  <c r="X641" i="14"/>
  <c r="J641" i="14"/>
  <c r="I641" i="14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E8" i="14" s="1"/>
  <c r="W25" i="14"/>
  <c r="E25" i="14"/>
  <c r="E7" i="14" s="1"/>
  <c r="W24" i="14"/>
  <c r="E24" i="14"/>
  <c r="E6" i="14" s="1"/>
  <c r="W23" i="14"/>
  <c r="W5" i="14" s="1"/>
  <c r="E23" i="14"/>
  <c r="U13" i="14"/>
  <c r="C13" i="14"/>
  <c r="AJ8" i="14"/>
  <c r="AI8" i="14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AJ7" i="14"/>
  <c r="AI7" i="14"/>
  <c r="AH7" i="14"/>
  <c r="AB7" i="14"/>
  <c r="AA7" i="14"/>
  <c r="Z7" i="14"/>
  <c r="Y7" i="14"/>
  <c r="X7" i="14"/>
  <c r="W7" i="14"/>
  <c r="R7" i="14"/>
  <c r="Q7" i="14"/>
  <c r="P7" i="14"/>
  <c r="J7" i="14"/>
  <c r="I7" i="14"/>
  <c r="H7" i="14"/>
  <c r="G7" i="14"/>
  <c r="F7" i="14"/>
  <c r="AJ6" i="14"/>
  <c r="AI6" i="14"/>
  <c r="AI10" i="14" s="1"/>
  <c r="AH6" i="14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J10" i="14" s="1"/>
  <c r="AI5" i="14"/>
  <c r="AH5" i="14"/>
  <c r="AB5" i="14"/>
  <c r="AA5" i="14"/>
  <c r="Z5" i="14"/>
  <c r="Y5" i="14"/>
  <c r="X5" i="14"/>
  <c r="R5" i="14"/>
  <c r="R10" i="14" s="1"/>
  <c r="Q5" i="14"/>
  <c r="P5" i="14"/>
  <c r="P10" i="14" s="1"/>
  <c r="J5" i="14"/>
  <c r="I5" i="14"/>
  <c r="H5" i="14"/>
  <c r="G5" i="14"/>
  <c r="F5" i="14"/>
  <c r="E5" i="14"/>
  <c r="AL2" i="14"/>
  <c r="U2" i="14"/>
  <c r="T2" i="14"/>
  <c r="C2" i="14"/>
  <c r="Y654" i="13"/>
  <c r="J654" i="13"/>
  <c r="Z653" i="13"/>
  <c r="Y653" i="13"/>
  <c r="J653" i="13"/>
  <c r="F653" i="13"/>
  <c r="Z652" i="13"/>
  <c r="Y652" i="13"/>
  <c r="I652" i="13"/>
  <c r="Y651" i="13"/>
  <c r="AB649" i="13"/>
  <c r="AB654" i="13" s="1"/>
  <c r="AA649" i="13"/>
  <c r="AA654" i="13" s="1"/>
  <c r="Z649" i="13"/>
  <c r="Z654" i="13" s="1"/>
  <c r="Y649" i="13"/>
  <c r="X649" i="13"/>
  <c r="X654" i="13" s="1"/>
  <c r="J649" i="13"/>
  <c r="I649" i="13"/>
  <c r="I654" i="13" s="1"/>
  <c r="H649" i="13"/>
  <c r="H654" i="13" s="1"/>
  <c r="G649" i="13"/>
  <c r="G654" i="13" s="1"/>
  <c r="F649" i="13"/>
  <c r="F654" i="13" s="1"/>
  <c r="AB648" i="13"/>
  <c r="AB653" i="13" s="1"/>
  <c r="AA648" i="13"/>
  <c r="AA653" i="13" s="1"/>
  <c r="Z648" i="13"/>
  <c r="Y648" i="13"/>
  <c r="X648" i="13"/>
  <c r="X653" i="13" s="1"/>
  <c r="J648" i="13"/>
  <c r="I648" i="13"/>
  <c r="H648" i="13"/>
  <c r="H653" i="13" s="1"/>
  <c r="G648" i="13"/>
  <c r="F648" i="13"/>
  <c r="AB647" i="13"/>
  <c r="AA647" i="13"/>
  <c r="AA652" i="13" s="1"/>
  <c r="Z647" i="13"/>
  <c r="Y647" i="13"/>
  <c r="X647" i="13"/>
  <c r="X652" i="13" s="1"/>
  <c r="J647" i="13"/>
  <c r="J652" i="13" s="1"/>
  <c r="I647" i="13"/>
  <c r="H647" i="13"/>
  <c r="G647" i="13"/>
  <c r="G652" i="13" s="1"/>
  <c r="F647" i="13"/>
  <c r="F652" i="13" s="1"/>
  <c r="AB646" i="13"/>
  <c r="AB651" i="13" s="1"/>
  <c r="AA646" i="13"/>
  <c r="AA651" i="13" s="1"/>
  <c r="Z646" i="13"/>
  <c r="Z651" i="13" s="1"/>
  <c r="Y646" i="13"/>
  <c r="X646" i="13"/>
  <c r="X651" i="13" s="1"/>
  <c r="J646" i="13"/>
  <c r="J651" i="13" s="1"/>
  <c r="I646" i="13"/>
  <c r="I651" i="13" s="1"/>
  <c r="H646" i="13"/>
  <c r="H651" i="13" s="1"/>
  <c r="G646" i="13"/>
  <c r="G651" i="13" s="1"/>
  <c r="F646" i="13"/>
  <c r="F651" i="13" s="1"/>
  <c r="AB644" i="13"/>
  <c r="AA644" i="13"/>
  <c r="Z644" i="13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J643" i="13"/>
  <c r="I643" i="13"/>
  <c r="I653" i="13" s="1"/>
  <c r="H643" i="13"/>
  <c r="G643" i="13"/>
  <c r="G653" i="13" s="1"/>
  <c r="F643" i="13"/>
  <c r="AB642" i="13"/>
  <c r="AB652" i="13" s="1"/>
  <c r="AA642" i="13"/>
  <c r="Z642" i="13"/>
  <c r="Y642" i="13"/>
  <c r="X642" i="13"/>
  <c r="J642" i="13"/>
  <c r="I642" i="13"/>
  <c r="H642" i="13"/>
  <c r="H652" i="13" s="1"/>
  <c r="G642" i="13"/>
  <c r="F642" i="13"/>
  <c r="AB641" i="13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W7" i="13" s="1"/>
  <c r="E25" i="13"/>
  <c r="W24" i="13"/>
  <c r="E24" i="13"/>
  <c r="E6" i="13" s="1"/>
  <c r="W23" i="13"/>
  <c r="E23" i="13"/>
  <c r="U13" i="13"/>
  <c r="C13" i="13"/>
  <c r="AH10" i="13"/>
  <c r="AJ8" i="13"/>
  <c r="AI8" i="13"/>
  <c r="AH8" i="13"/>
  <c r="AB8" i="13"/>
  <c r="AA8" i="13"/>
  <c r="Z8" i="13"/>
  <c r="Y8" i="13"/>
  <c r="X8" i="13"/>
  <c r="R8" i="13"/>
  <c r="Q8" i="13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E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AJ5" i="13"/>
  <c r="AJ10" i="13" s="1"/>
  <c r="AI5" i="13"/>
  <c r="AI10" i="13" s="1"/>
  <c r="AH5" i="13"/>
  <c r="AB5" i="13"/>
  <c r="AA5" i="13"/>
  <c r="Z5" i="13"/>
  <c r="Y5" i="13"/>
  <c r="X5" i="13"/>
  <c r="W5" i="13"/>
  <c r="R5" i="13"/>
  <c r="R10" i="13" s="1"/>
  <c r="Q5" i="13"/>
  <c r="Q10" i="13" s="1"/>
  <c r="P5" i="13"/>
  <c r="P10" i="13" s="1"/>
  <c r="J5" i="13"/>
  <c r="I5" i="13"/>
  <c r="H5" i="13"/>
  <c r="G5" i="13"/>
  <c r="F5" i="13"/>
  <c r="E5" i="13"/>
  <c r="AL2" i="13"/>
  <c r="U2" i="13"/>
  <c r="T2" i="13"/>
  <c r="C2" i="13"/>
  <c r="I654" i="12"/>
  <c r="H654" i="12"/>
  <c r="G654" i="12"/>
  <c r="F654" i="12"/>
  <c r="Y653" i="12"/>
  <c r="I653" i="12"/>
  <c r="H653" i="12"/>
  <c r="AB652" i="12"/>
  <c r="J652" i="12"/>
  <c r="H652" i="12"/>
  <c r="X651" i="12"/>
  <c r="J651" i="12"/>
  <c r="H651" i="12"/>
  <c r="AB649" i="12"/>
  <c r="AB654" i="12" s="1"/>
  <c r="AA649" i="12"/>
  <c r="AA654" i="12" s="1"/>
  <c r="Z649" i="12"/>
  <c r="Z654" i="12" s="1"/>
  <c r="Y649" i="12"/>
  <c r="Y654" i="12" s="1"/>
  <c r="X649" i="12"/>
  <c r="X654" i="12" s="1"/>
  <c r="J649" i="12"/>
  <c r="J654" i="12" s="1"/>
  <c r="I649" i="12"/>
  <c r="H649" i="12"/>
  <c r="G649" i="12"/>
  <c r="F649" i="12"/>
  <c r="AB648" i="12"/>
  <c r="AA648" i="12"/>
  <c r="AA653" i="12" s="1"/>
  <c r="Z648" i="12"/>
  <c r="Y648" i="12"/>
  <c r="X648" i="12"/>
  <c r="J648" i="12"/>
  <c r="J653" i="12" s="1"/>
  <c r="I648" i="12"/>
  <c r="H648" i="12"/>
  <c r="G648" i="12"/>
  <c r="G653" i="12" s="1"/>
  <c r="F648" i="12"/>
  <c r="F653" i="12" s="1"/>
  <c r="AB647" i="12"/>
  <c r="AA647" i="12"/>
  <c r="Z647" i="12"/>
  <c r="Z652" i="12" s="1"/>
  <c r="Y647" i="12"/>
  <c r="Y652" i="12" s="1"/>
  <c r="X647" i="12"/>
  <c r="X652" i="12" s="1"/>
  <c r="J647" i="12"/>
  <c r="I647" i="12"/>
  <c r="I652" i="12" s="1"/>
  <c r="H647" i="12"/>
  <c r="G647" i="12"/>
  <c r="G652" i="12" s="1"/>
  <c r="F647" i="12"/>
  <c r="F652" i="12" s="1"/>
  <c r="AB646" i="12"/>
  <c r="AB651" i="12" s="1"/>
  <c r="AA646" i="12"/>
  <c r="AA651" i="12" s="1"/>
  <c r="Z646" i="12"/>
  <c r="Z651" i="12" s="1"/>
  <c r="Y646" i="12"/>
  <c r="Y651" i="12" s="1"/>
  <c r="X646" i="12"/>
  <c r="J646" i="12"/>
  <c r="I646" i="12"/>
  <c r="I651" i="12" s="1"/>
  <c r="H646" i="12"/>
  <c r="G646" i="12"/>
  <c r="F646" i="12"/>
  <c r="F651" i="12" s="1"/>
  <c r="AB644" i="12"/>
  <c r="AA644" i="12"/>
  <c r="Z644" i="12"/>
  <c r="Y644" i="12"/>
  <c r="X644" i="12"/>
  <c r="J644" i="12"/>
  <c r="I644" i="12"/>
  <c r="H644" i="12"/>
  <c r="G644" i="12"/>
  <c r="F644" i="12"/>
  <c r="AB643" i="12"/>
  <c r="AB653" i="12" s="1"/>
  <c r="AA643" i="12"/>
  <c r="Z643" i="12"/>
  <c r="Z653" i="12" s="1"/>
  <c r="Y643" i="12"/>
  <c r="X643" i="12"/>
  <c r="X653" i="12" s="1"/>
  <c r="J643" i="12"/>
  <c r="I643" i="12"/>
  <c r="H643" i="12"/>
  <c r="G643" i="12"/>
  <c r="F643" i="12"/>
  <c r="AB642" i="12"/>
  <c r="AA642" i="12"/>
  <c r="AA652" i="12" s="1"/>
  <c r="Z642" i="12"/>
  <c r="Y642" i="12"/>
  <c r="X642" i="12"/>
  <c r="J642" i="12"/>
  <c r="I642" i="12"/>
  <c r="H642" i="12"/>
  <c r="G642" i="12"/>
  <c r="F642" i="12"/>
  <c r="AB641" i="12"/>
  <c r="AA641" i="12"/>
  <c r="Z641" i="12"/>
  <c r="Y641" i="12"/>
  <c r="X641" i="12"/>
  <c r="J641" i="12"/>
  <c r="I641" i="12"/>
  <c r="H641" i="12"/>
  <c r="G641" i="12"/>
  <c r="G651" i="12" s="1"/>
  <c r="F641" i="12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E25" i="12"/>
  <c r="W24" i="12"/>
  <c r="E24" i="12"/>
  <c r="W23" i="12"/>
  <c r="W5" i="12" s="1"/>
  <c r="E23" i="12"/>
  <c r="U13" i="12"/>
  <c r="C13" i="12"/>
  <c r="R10" i="12"/>
  <c r="Q10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E7" i="12"/>
  <c r="AJ6" i="12"/>
  <c r="AI6" i="12"/>
  <c r="AH6" i="12"/>
  <c r="AB6" i="12"/>
  <c r="AA6" i="12"/>
  <c r="Z6" i="12"/>
  <c r="Y6" i="12"/>
  <c r="X6" i="12"/>
  <c r="W6" i="12"/>
  <c r="R6" i="12"/>
  <c r="Q6" i="12"/>
  <c r="P6" i="12"/>
  <c r="J6" i="12"/>
  <c r="I6" i="12"/>
  <c r="H6" i="12"/>
  <c r="G6" i="12"/>
  <c r="F6" i="12"/>
  <c r="E6" i="12"/>
  <c r="AJ5" i="12"/>
  <c r="AJ10" i="12" s="1"/>
  <c r="AI5" i="12"/>
  <c r="AI10" i="12" s="1"/>
  <c r="AH5" i="12"/>
  <c r="AH10" i="12" s="1"/>
  <c r="AB5" i="12"/>
  <c r="AA5" i="12"/>
  <c r="Z5" i="12"/>
  <c r="Y5" i="12"/>
  <c r="X5" i="12"/>
  <c r="R5" i="12"/>
  <c r="Q5" i="12"/>
  <c r="P5" i="12"/>
  <c r="P10" i="12" s="1"/>
  <c r="J5" i="12"/>
  <c r="I5" i="12"/>
  <c r="H5" i="12"/>
  <c r="G5" i="12"/>
  <c r="F5" i="12"/>
  <c r="E5" i="12"/>
  <c r="AL2" i="12"/>
  <c r="U2" i="12"/>
  <c r="T2" i="12"/>
  <c r="C2" i="12"/>
  <c r="AB654" i="11"/>
  <c r="AA654" i="11"/>
  <c r="Z654" i="11"/>
  <c r="Y654" i="11"/>
  <c r="AB653" i="11"/>
  <c r="AA653" i="11"/>
  <c r="X653" i="11"/>
  <c r="F653" i="11"/>
  <c r="AA652" i="11"/>
  <c r="G652" i="11"/>
  <c r="F652" i="11"/>
  <c r="AB651" i="11"/>
  <c r="AA651" i="11"/>
  <c r="G651" i="11"/>
  <c r="F651" i="11"/>
  <c r="AB649" i="11"/>
  <c r="AA649" i="11"/>
  <c r="Z649" i="11"/>
  <c r="Y649" i="11"/>
  <c r="X649" i="11"/>
  <c r="J649" i="11"/>
  <c r="I649" i="11"/>
  <c r="H649" i="11"/>
  <c r="H654" i="11" s="1"/>
  <c r="G649" i="11"/>
  <c r="F649" i="11"/>
  <c r="F654" i="11" s="1"/>
  <c r="AB648" i="11"/>
  <c r="AA648" i="11"/>
  <c r="Z648" i="11"/>
  <c r="Y648" i="11"/>
  <c r="Y653" i="11" s="1"/>
  <c r="X648" i="11"/>
  <c r="J648" i="11"/>
  <c r="I648" i="11"/>
  <c r="I653" i="11" s="1"/>
  <c r="H648" i="11"/>
  <c r="H653" i="11" s="1"/>
  <c r="G648" i="11"/>
  <c r="G653" i="11" s="1"/>
  <c r="F648" i="11"/>
  <c r="AB647" i="11"/>
  <c r="AB652" i="11" s="1"/>
  <c r="AA647" i="11"/>
  <c r="Z647" i="11"/>
  <c r="Z652" i="11" s="1"/>
  <c r="Y647" i="11"/>
  <c r="Y652" i="11" s="1"/>
  <c r="X647" i="11"/>
  <c r="X652" i="11" s="1"/>
  <c r="J647" i="11"/>
  <c r="J652" i="11" s="1"/>
  <c r="I647" i="11"/>
  <c r="I652" i="11" s="1"/>
  <c r="H647" i="11"/>
  <c r="H652" i="11" s="1"/>
  <c r="G647" i="11"/>
  <c r="F647" i="11"/>
  <c r="AB646" i="11"/>
  <c r="AA646" i="11"/>
  <c r="Z646" i="11"/>
  <c r="Y646" i="11"/>
  <c r="X646" i="11"/>
  <c r="J646" i="11"/>
  <c r="J651" i="11" s="1"/>
  <c r="I646" i="11"/>
  <c r="H646" i="11"/>
  <c r="H651" i="11" s="1"/>
  <c r="G646" i="11"/>
  <c r="F646" i="11"/>
  <c r="AB644" i="11"/>
  <c r="AA644" i="11"/>
  <c r="Z644" i="11"/>
  <c r="Y644" i="11"/>
  <c r="X644" i="11"/>
  <c r="X654" i="11" s="1"/>
  <c r="J644" i="11"/>
  <c r="I644" i="11"/>
  <c r="I654" i="11" s="1"/>
  <c r="H644" i="11"/>
  <c r="G644" i="11"/>
  <c r="G654" i="11" s="1"/>
  <c r="F644" i="11"/>
  <c r="AB643" i="11"/>
  <c r="AA643" i="11"/>
  <c r="Z643" i="11"/>
  <c r="Z653" i="11" s="1"/>
  <c r="Y643" i="11"/>
  <c r="X643" i="11"/>
  <c r="J643" i="11"/>
  <c r="J653" i="11" s="1"/>
  <c r="I643" i="11"/>
  <c r="H643" i="11"/>
  <c r="G643" i="1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Z641" i="11"/>
  <c r="Z651" i="11" s="1"/>
  <c r="Y641" i="11"/>
  <c r="X641" i="11"/>
  <c r="X651" i="11" s="1"/>
  <c r="J641" i="11"/>
  <c r="I641" i="11"/>
  <c r="I651" i="11" s="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E25" i="11"/>
  <c r="W24" i="11"/>
  <c r="E24" i="11"/>
  <c r="W23" i="11"/>
  <c r="E23" i="11"/>
  <c r="E5" i="11" s="1"/>
  <c r="U13" i="11"/>
  <c r="C13" i="11"/>
  <c r="AJ10" i="11"/>
  <c r="AJ8" i="11"/>
  <c r="AI8" i="11"/>
  <c r="AH8" i="11"/>
  <c r="AB8" i="11"/>
  <c r="AA8" i="11"/>
  <c r="Z8" i="11"/>
  <c r="Y8" i="11"/>
  <c r="X8" i="11"/>
  <c r="W8" i="11"/>
  <c r="R8" i="11"/>
  <c r="Q8" i="11"/>
  <c r="P8" i="11"/>
  <c r="J8" i="11"/>
  <c r="I8" i="11"/>
  <c r="H8" i="11"/>
  <c r="G8" i="11"/>
  <c r="F8" i="11"/>
  <c r="AJ7" i="11"/>
  <c r="AI7" i="11"/>
  <c r="AI10" i="11" s="1"/>
  <c r="AH7" i="11"/>
  <c r="AH10" i="11" s="1"/>
  <c r="AB7" i="11"/>
  <c r="AA7" i="11"/>
  <c r="Z7" i="11"/>
  <c r="Y7" i="11"/>
  <c r="X7" i="11"/>
  <c r="W7" i="11"/>
  <c r="R7" i="11"/>
  <c r="Q7" i="11"/>
  <c r="Q10" i="11" s="1"/>
  <c r="P7" i="1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W6" i="11"/>
  <c r="R6" i="11"/>
  <c r="Q6" i="11"/>
  <c r="P6" i="11"/>
  <c r="P10" i="11" s="1"/>
  <c r="J6" i="11"/>
  <c r="I6" i="11"/>
  <c r="H6" i="11"/>
  <c r="G6" i="11"/>
  <c r="F6" i="11"/>
  <c r="E6" i="11"/>
  <c r="AJ5" i="11"/>
  <c r="AI5" i="11"/>
  <c r="AH5" i="11"/>
  <c r="AB5" i="11"/>
  <c r="AA5" i="11"/>
  <c r="Z5" i="11"/>
  <c r="Y5" i="11"/>
  <c r="X5" i="11"/>
  <c r="W5" i="11"/>
  <c r="R5" i="11"/>
  <c r="R10" i="11" s="1"/>
  <c r="Q5" i="11"/>
  <c r="P5" i="11"/>
  <c r="J5" i="11"/>
  <c r="I5" i="11"/>
  <c r="H5" i="11"/>
  <c r="G5" i="11"/>
  <c r="F5" i="11"/>
  <c r="AL2" i="11"/>
  <c r="U2" i="11"/>
  <c r="T2" i="11"/>
  <c r="C2" i="11"/>
  <c r="AA654" i="10"/>
  <c r="Y654" i="10"/>
  <c r="X654" i="10"/>
  <c r="J654" i="10"/>
  <c r="G654" i="10"/>
  <c r="Z652" i="10"/>
  <c r="Y652" i="10"/>
  <c r="X652" i="10"/>
  <c r="J652" i="10"/>
  <c r="AA651" i="10"/>
  <c r="Z651" i="10"/>
  <c r="Y651" i="10"/>
  <c r="I651" i="10"/>
  <c r="AB649" i="10"/>
  <c r="AA649" i="10"/>
  <c r="Z649" i="10"/>
  <c r="Y649" i="10"/>
  <c r="X649" i="10"/>
  <c r="J649" i="10"/>
  <c r="I649" i="10"/>
  <c r="H649" i="10"/>
  <c r="H654" i="10" s="1"/>
  <c r="G649" i="10"/>
  <c r="F649" i="10"/>
  <c r="F654" i="10" s="1"/>
  <c r="AB648" i="10"/>
  <c r="AB653" i="10" s="1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G653" i="10" s="1"/>
  <c r="F648" i="10"/>
  <c r="F653" i="10" s="1"/>
  <c r="AB647" i="10"/>
  <c r="AB652" i="10" s="1"/>
  <c r="AA647" i="10"/>
  <c r="AA652" i="10" s="1"/>
  <c r="Z647" i="10"/>
  <c r="Y647" i="10"/>
  <c r="X647" i="10"/>
  <c r="J647" i="10"/>
  <c r="I647" i="10"/>
  <c r="H647" i="10"/>
  <c r="H652" i="10" s="1"/>
  <c r="G647" i="10"/>
  <c r="F647" i="10"/>
  <c r="AB646" i="10"/>
  <c r="AA646" i="10"/>
  <c r="Z646" i="10"/>
  <c r="Y646" i="10"/>
  <c r="X646" i="10"/>
  <c r="J646" i="10"/>
  <c r="J651" i="10" s="1"/>
  <c r="I646" i="10"/>
  <c r="H646" i="10"/>
  <c r="H651" i="10" s="1"/>
  <c r="G646" i="10"/>
  <c r="G651" i="10" s="1"/>
  <c r="F646" i="10"/>
  <c r="F651" i="10" s="1"/>
  <c r="AB644" i="10"/>
  <c r="AB654" i="10" s="1"/>
  <c r="AA644" i="10"/>
  <c r="Z644" i="10"/>
  <c r="Z654" i="10" s="1"/>
  <c r="Y644" i="10"/>
  <c r="X644" i="10"/>
  <c r="J644" i="10"/>
  <c r="I644" i="10"/>
  <c r="I654" i="10" s="1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Y642" i="10"/>
  <c r="X642" i="10"/>
  <c r="J642" i="10"/>
  <c r="I642" i="10"/>
  <c r="I652" i="10" s="1"/>
  <c r="H642" i="10"/>
  <c r="G642" i="10"/>
  <c r="G652" i="10" s="1"/>
  <c r="F642" i="10"/>
  <c r="F652" i="10" s="1"/>
  <c r="AB641" i="10"/>
  <c r="AB651" i="10" s="1"/>
  <c r="AA641" i="10"/>
  <c r="Z641" i="10"/>
  <c r="Y641" i="10"/>
  <c r="X641" i="10"/>
  <c r="X651" i="10" s="1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W8" i="10" s="1"/>
  <c r="E26" i="10"/>
  <c r="E8" i="10" s="1"/>
  <c r="W25" i="10"/>
  <c r="W7" i="10" s="1"/>
  <c r="E25" i="10"/>
  <c r="E7" i="10" s="1"/>
  <c r="W24" i="10"/>
  <c r="E24" i="10"/>
  <c r="E6" i="10" s="1"/>
  <c r="W23" i="10"/>
  <c r="W5" i="10" s="1"/>
  <c r="E23" i="10"/>
  <c r="U13" i="10"/>
  <c r="C13" i="10"/>
  <c r="AJ10" i="10"/>
  <c r="AH10" i="10"/>
  <c r="AJ8" i="10"/>
  <c r="AI8" i="10"/>
  <c r="AH8" i="10"/>
  <c r="AB8" i="10"/>
  <c r="AA8" i="10"/>
  <c r="Z8" i="10"/>
  <c r="Y8" i="10"/>
  <c r="X8" i="10"/>
  <c r="R8" i="10"/>
  <c r="Q8" i="10"/>
  <c r="P8" i="10"/>
  <c r="J8" i="10"/>
  <c r="I8" i="10"/>
  <c r="H8" i="10"/>
  <c r="G8" i="10"/>
  <c r="F8" i="10"/>
  <c r="AJ7" i="10"/>
  <c r="AI7" i="10"/>
  <c r="AH7" i="10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P6" i="10"/>
  <c r="J6" i="10"/>
  <c r="I6" i="10"/>
  <c r="H6" i="10"/>
  <c r="G6" i="10"/>
  <c r="F6" i="10"/>
  <c r="AJ5" i="10"/>
  <c r="AI5" i="10"/>
  <c r="AI10" i="10" s="1"/>
  <c r="AH5" i="10"/>
  <c r="AB5" i="10"/>
  <c r="AA5" i="10"/>
  <c r="Z5" i="10"/>
  <c r="Y5" i="10"/>
  <c r="X5" i="10"/>
  <c r="R5" i="10"/>
  <c r="R10" i="10" s="1"/>
  <c r="Q5" i="10"/>
  <c r="P5" i="10"/>
  <c r="P10" i="10" s="1"/>
  <c r="J5" i="10"/>
  <c r="I5" i="10"/>
  <c r="H5" i="10"/>
  <c r="G5" i="10"/>
  <c r="F5" i="10"/>
  <c r="E5" i="10"/>
  <c r="AL2" i="10"/>
  <c r="U2" i="10"/>
  <c r="T2" i="10"/>
  <c r="C2" i="10"/>
  <c r="J654" i="9"/>
  <c r="H654" i="9"/>
  <c r="I653" i="9"/>
  <c r="H653" i="9"/>
  <c r="G653" i="9"/>
  <c r="F653" i="9"/>
  <c r="AA652" i="9"/>
  <c r="Y652" i="9"/>
  <c r="I652" i="9"/>
  <c r="Y651" i="9"/>
  <c r="J651" i="9"/>
  <c r="AB649" i="9"/>
  <c r="AA649" i="9"/>
  <c r="Z649" i="9"/>
  <c r="Y649" i="9"/>
  <c r="X649" i="9"/>
  <c r="X654" i="9" s="1"/>
  <c r="J649" i="9"/>
  <c r="I649" i="9"/>
  <c r="I654" i="9" s="1"/>
  <c r="H649" i="9"/>
  <c r="G649" i="9"/>
  <c r="G654" i="9" s="1"/>
  <c r="F649" i="9"/>
  <c r="F654" i="9" s="1"/>
  <c r="AB648" i="9"/>
  <c r="AB653" i="9" s="1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H648" i="9"/>
  <c r="G648" i="9"/>
  <c r="F648" i="9"/>
  <c r="AB647" i="9"/>
  <c r="AA647" i="9"/>
  <c r="Z647" i="9"/>
  <c r="Y647" i="9"/>
  <c r="X647" i="9"/>
  <c r="J647" i="9"/>
  <c r="I647" i="9"/>
  <c r="H647" i="9"/>
  <c r="G647" i="9"/>
  <c r="F647" i="9"/>
  <c r="AB646" i="9"/>
  <c r="AA646" i="9"/>
  <c r="Z646" i="9"/>
  <c r="Z651" i="9" s="1"/>
  <c r="Y646" i="9"/>
  <c r="X646" i="9"/>
  <c r="X651" i="9" s="1"/>
  <c r="J646" i="9"/>
  <c r="I646" i="9"/>
  <c r="I651" i="9" s="1"/>
  <c r="H646" i="9"/>
  <c r="H651" i="9" s="1"/>
  <c r="G646" i="9"/>
  <c r="G651" i="9" s="1"/>
  <c r="F646" i="9"/>
  <c r="F651" i="9" s="1"/>
  <c r="AB644" i="9"/>
  <c r="AB654" i="9" s="1"/>
  <c r="AA644" i="9"/>
  <c r="Z644" i="9"/>
  <c r="Z654" i="9" s="1"/>
  <c r="Y644" i="9"/>
  <c r="X644" i="9"/>
  <c r="J644" i="9"/>
  <c r="I644" i="9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B652" i="9" s="1"/>
  <c r="AA642" i="9"/>
  <c r="Z642" i="9"/>
  <c r="Z652" i="9" s="1"/>
  <c r="Y642" i="9"/>
  <c r="X642" i="9"/>
  <c r="X652" i="9" s="1"/>
  <c r="J642" i="9"/>
  <c r="J652" i="9" s="1"/>
  <c r="I642" i="9"/>
  <c r="H642" i="9"/>
  <c r="H652" i="9" s="1"/>
  <c r="G642" i="9"/>
  <c r="G652" i="9" s="1"/>
  <c r="F642" i="9"/>
  <c r="AB641" i="9"/>
  <c r="AB651" i="9" s="1"/>
  <c r="AA641" i="9"/>
  <c r="Z641" i="9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W25" i="9"/>
  <c r="E25" i="9"/>
  <c r="E7" i="9" s="1"/>
  <c r="W24" i="9"/>
  <c r="W6" i="9" s="1"/>
  <c r="E24" i="9"/>
  <c r="E6" i="9" s="1"/>
  <c r="W23" i="9"/>
  <c r="W5" i="9" s="1"/>
  <c r="E23" i="9"/>
  <c r="E5" i="9" s="1"/>
  <c r="U13" i="9"/>
  <c r="C13" i="9"/>
  <c r="AJ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E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R6" i="9"/>
  <c r="Q6" i="9"/>
  <c r="Q10" i="9" s="1"/>
  <c r="P6" i="9"/>
  <c r="J6" i="9"/>
  <c r="I6" i="9"/>
  <c r="H6" i="9"/>
  <c r="G6" i="9"/>
  <c r="F6" i="9"/>
  <c r="AJ5" i="9"/>
  <c r="AI5" i="9"/>
  <c r="AH5" i="9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AL2" i="9"/>
  <c r="U2" i="9"/>
  <c r="T2" i="9"/>
  <c r="C2" i="9"/>
  <c r="AB653" i="8"/>
  <c r="AA653" i="8"/>
  <c r="Y653" i="8"/>
  <c r="G653" i="8"/>
  <c r="H652" i="8"/>
  <c r="G651" i="8"/>
  <c r="F651" i="8"/>
  <c r="AB649" i="8"/>
  <c r="AB654" i="8" s="1"/>
  <c r="AA649" i="8"/>
  <c r="AA654" i="8" s="1"/>
  <c r="Z649" i="8"/>
  <c r="Z654" i="8" s="1"/>
  <c r="Y649" i="8"/>
  <c r="Y654" i="8" s="1"/>
  <c r="X649" i="8"/>
  <c r="X654" i="8" s="1"/>
  <c r="J649" i="8"/>
  <c r="J654" i="8" s="1"/>
  <c r="I649" i="8"/>
  <c r="I654" i="8" s="1"/>
  <c r="H649" i="8"/>
  <c r="H654" i="8" s="1"/>
  <c r="G649" i="8"/>
  <c r="G654" i="8" s="1"/>
  <c r="F649" i="8"/>
  <c r="F654" i="8" s="1"/>
  <c r="AB648" i="8"/>
  <c r="AA648" i="8"/>
  <c r="Z648" i="8"/>
  <c r="Z653" i="8" s="1"/>
  <c r="Y648" i="8"/>
  <c r="X648" i="8"/>
  <c r="J648" i="8"/>
  <c r="I648" i="8"/>
  <c r="H648" i="8"/>
  <c r="H653" i="8" s="1"/>
  <c r="G648" i="8"/>
  <c r="F648" i="8"/>
  <c r="F653" i="8" s="1"/>
  <c r="AB647" i="8"/>
  <c r="AA647" i="8"/>
  <c r="Z647" i="8"/>
  <c r="Y647" i="8"/>
  <c r="X647" i="8"/>
  <c r="J647" i="8"/>
  <c r="I647" i="8"/>
  <c r="I652" i="8" s="1"/>
  <c r="H647" i="8"/>
  <c r="G647" i="8"/>
  <c r="G652" i="8" s="1"/>
  <c r="F647" i="8"/>
  <c r="F652" i="8" s="1"/>
  <c r="AB646" i="8"/>
  <c r="AB651" i="8" s="1"/>
  <c r="AA646" i="8"/>
  <c r="AA651" i="8" s="1"/>
  <c r="Z646" i="8"/>
  <c r="Z651" i="8" s="1"/>
  <c r="Y646" i="8"/>
  <c r="Y651" i="8" s="1"/>
  <c r="X646" i="8"/>
  <c r="X651" i="8" s="1"/>
  <c r="J646" i="8"/>
  <c r="J651" i="8" s="1"/>
  <c r="I646" i="8"/>
  <c r="I651" i="8" s="1"/>
  <c r="H646" i="8"/>
  <c r="H651" i="8" s="1"/>
  <c r="G646" i="8"/>
  <c r="F646" i="8"/>
  <c r="AB644" i="8"/>
  <c r="AA644" i="8"/>
  <c r="Z644" i="8"/>
  <c r="Y644" i="8"/>
  <c r="X644" i="8"/>
  <c r="J644" i="8"/>
  <c r="I644" i="8"/>
  <c r="H644" i="8"/>
  <c r="G644" i="8"/>
  <c r="F644" i="8"/>
  <c r="AB643" i="8"/>
  <c r="AA643" i="8"/>
  <c r="Z643" i="8"/>
  <c r="Y643" i="8"/>
  <c r="X643" i="8"/>
  <c r="X653" i="8" s="1"/>
  <c r="J643" i="8"/>
  <c r="J653" i="8" s="1"/>
  <c r="I643" i="8"/>
  <c r="I653" i="8" s="1"/>
  <c r="H643" i="8"/>
  <c r="G643" i="8"/>
  <c r="F643" i="8"/>
  <c r="AB642" i="8"/>
  <c r="AB652" i="8" s="1"/>
  <c r="AA642" i="8"/>
  <c r="AA652" i="8" s="1"/>
  <c r="Z642" i="8"/>
  <c r="Z652" i="8" s="1"/>
  <c r="Y642" i="8"/>
  <c r="X642" i="8"/>
  <c r="X652" i="8" s="1"/>
  <c r="J642" i="8"/>
  <c r="I642" i="8"/>
  <c r="H642" i="8"/>
  <c r="G642" i="8"/>
  <c r="F642" i="8"/>
  <c r="AB641" i="8"/>
  <c r="AA641" i="8"/>
  <c r="Z641" i="8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E25" i="8"/>
  <c r="E7" i="8" s="1"/>
  <c r="W24" i="8"/>
  <c r="W6" i="8" s="1"/>
  <c r="E24" i="8"/>
  <c r="E6" i="8" s="1"/>
  <c r="W23" i="8"/>
  <c r="E23" i="8"/>
  <c r="U13" i="8"/>
  <c r="C13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W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R6" i="8"/>
  <c r="Q6" i="8"/>
  <c r="Q10" i="8" s="1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W5" i="8"/>
  <c r="R5" i="8"/>
  <c r="R10" i="8" s="1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X654" i="7"/>
  <c r="F654" i="7"/>
  <c r="X653" i="7"/>
  <c r="J653" i="7"/>
  <c r="F653" i="7"/>
  <c r="AB652" i="7"/>
  <c r="AA652" i="7"/>
  <c r="I652" i="7"/>
  <c r="Z651" i="7"/>
  <c r="AB649" i="7"/>
  <c r="AB654" i="7" s="1"/>
  <c r="AA649" i="7"/>
  <c r="Z649" i="7"/>
  <c r="Z654" i="7" s="1"/>
  <c r="Y649" i="7"/>
  <c r="Y654" i="7" s="1"/>
  <c r="X649" i="7"/>
  <c r="J649" i="7"/>
  <c r="I649" i="7"/>
  <c r="I654" i="7" s="1"/>
  <c r="H649" i="7"/>
  <c r="H654" i="7" s="1"/>
  <c r="G649" i="7"/>
  <c r="G654" i="7" s="1"/>
  <c r="F649" i="7"/>
  <c r="AB648" i="7"/>
  <c r="AA648" i="7"/>
  <c r="AA653" i="7" s="1"/>
  <c r="Z648" i="7"/>
  <c r="Z653" i="7" s="1"/>
  <c r="Y648" i="7"/>
  <c r="Y653" i="7" s="1"/>
  <c r="X648" i="7"/>
  <c r="J648" i="7"/>
  <c r="I648" i="7"/>
  <c r="H648" i="7"/>
  <c r="G648" i="7"/>
  <c r="F648" i="7"/>
  <c r="AB647" i="7"/>
  <c r="AA647" i="7"/>
  <c r="Z647" i="7"/>
  <c r="Y647" i="7"/>
  <c r="X647" i="7"/>
  <c r="J647" i="7"/>
  <c r="I647" i="7"/>
  <c r="H647" i="7"/>
  <c r="G647" i="7"/>
  <c r="G652" i="7" s="1"/>
  <c r="F647" i="7"/>
  <c r="AB646" i="7"/>
  <c r="AB651" i="7" s="1"/>
  <c r="AA646" i="7"/>
  <c r="AA651" i="7" s="1"/>
  <c r="Z646" i="7"/>
  <c r="Y646" i="7"/>
  <c r="X646" i="7"/>
  <c r="X651" i="7" s="1"/>
  <c r="J646" i="7"/>
  <c r="J651" i="7" s="1"/>
  <c r="I646" i="7"/>
  <c r="I651" i="7" s="1"/>
  <c r="H646" i="7"/>
  <c r="H651" i="7" s="1"/>
  <c r="G646" i="7"/>
  <c r="F646" i="7"/>
  <c r="F651" i="7" s="1"/>
  <c r="AB644" i="7"/>
  <c r="AA644" i="7"/>
  <c r="Z644" i="7"/>
  <c r="Y644" i="7"/>
  <c r="X644" i="7"/>
  <c r="J644" i="7"/>
  <c r="J654" i="7" s="1"/>
  <c r="I644" i="7"/>
  <c r="H644" i="7"/>
  <c r="G644" i="7"/>
  <c r="F644" i="7"/>
  <c r="AB643" i="7"/>
  <c r="AB653" i="7" s="1"/>
  <c r="AA643" i="7"/>
  <c r="Z643" i="7"/>
  <c r="Y643" i="7"/>
  <c r="X643" i="7"/>
  <c r="J643" i="7"/>
  <c r="I643" i="7"/>
  <c r="I653" i="7" s="1"/>
  <c r="H643" i="7"/>
  <c r="G643" i="7"/>
  <c r="G653" i="7" s="1"/>
  <c r="F643" i="7"/>
  <c r="AB642" i="7"/>
  <c r="AA642" i="7"/>
  <c r="Z642" i="7"/>
  <c r="Y642" i="7"/>
  <c r="Y652" i="7" s="1"/>
  <c r="X642" i="7"/>
  <c r="X652" i="7" s="1"/>
  <c r="J642" i="7"/>
  <c r="J652" i="7" s="1"/>
  <c r="I642" i="7"/>
  <c r="H642" i="7"/>
  <c r="G642" i="7"/>
  <c r="F642" i="7"/>
  <c r="AB641" i="7"/>
  <c r="AA641" i="7"/>
  <c r="Z641" i="7"/>
  <c r="Y641" i="7"/>
  <c r="Y651" i="7" s="1"/>
  <c r="X641" i="7"/>
  <c r="J641" i="7"/>
  <c r="I641" i="7"/>
  <c r="H641" i="7"/>
  <c r="G641" i="7"/>
  <c r="G651" i="7" s="1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W7" i="7" s="1"/>
  <c r="E25" i="7"/>
  <c r="W24" i="7"/>
  <c r="W6" i="7" s="1"/>
  <c r="E24" i="7"/>
  <c r="W23" i="7"/>
  <c r="E23" i="7"/>
  <c r="U13" i="7"/>
  <c r="C13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R7" i="7"/>
  <c r="Q7" i="7"/>
  <c r="P7" i="7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E6" i="7"/>
  <c r="AJ5" i="7"/>
  <c r="AJ10" i="7" s="1"/>
  <c r="AI5" i="7"/>
  <c r="AH5" i="7"/>
  <c r="AB5" i="7"/>
  <c r="AA5" i="7"/>
  <c r="Z5" i="7"/>
  <c r="Y5" i="7"/>
  <c r="X5" i="7"/>
  <c r="W5" i="7"/>
  <c r="R5" i="7"/>
  <c r="R10" i="7" s="1"/>
  <c r="Q5" i="7"/>
  <c r="Q10" i="7" s="1"/>
  <c r="P5" i="7"/>
  <c r="P10" i="7" s="1"/>
  <c r="J5" i="7"/>
  <c r="I5" i="7"/>
  <c r="H5" i="7"/>
  <c r="G5" i="7"/>
  <c r="F5" i="7"/>
  <c r="E5" i="7"/>
  <c r="AL2" i="7"/>
  <c r="U2" i="7"/>
  <c r="T2" i="7"/>
  <c r="C2" i="7"/>
  <c r="M112" i="6"/>
  <c r="L112" i="6"/>
  <c r="F108" i="6"/>
  <c r="F109" i="6" s="1"/>
  <c r="F106" i="6"/>
  <c r="F107" i="6" s="1"/>
  <c r="B106" i="6"/>
  <c r="M105" i="6"/>
  <c r="L103" i="6"/>
  <c r="F103" i="6"/>
  <c r="M101" i="6"/>
  <c r="L101" i="6"/>
  <c r="F97" i="6"/>
  <c r="F98" i="6" s="1"/>
  <c r="F96" i="6"/>
  <c r="B96" i="6"/>
  <c r="F95" i="6"/>
  <c r="B95" i="6"/>
  <c r="F92" i="6"/>
  <c r="L92" i="6" s="1"/>
  <c r="M90" i="6"/>
  <c r="L90" i="6"/>
  <c r="F85" i="6"/>
  <c r="F86" i="6" s="1"/>
  <c r="F87" i="6" s="1"/>
  <c r="F84" i="6"/>
  <c r="B84" i="6"/>
  <c r="F81" i="6"/>
  <c r="L81" i="6" s="1"/>
  <c r="M79" i="6"/>
  <c r="L79" i="6"/>
  <c r="F75" i="6"/>
  <c r="F76" i="6" s="1"/>
  <c r="F73" i="6"/>
  <c r="F74" i="6" s="1"/>
  <c r="B73" i="6"/>
  <c r="L70" i="6"/>
  <c r="F70" i="6"/>
  <c r="M68" i="6"/>
  <c r="L68" i="6"/>
  <c r="B62" i="6"/>
  <c r="F59" i="6"/>
  <c r="M57" i="6"/>
  <c r="L57" i="6"/>
  <c r="F53" i="6"/>
  <c r="F54" i="6" s="1"/>
  <c r="F51" i="6"/>
  <c r="F52" i="6" s="1"/>
  <c r="B51" i="6"/>
  <c r="L48" i="6"/>
  <c r="F48" i="6"/>
  <c r="M46" i="6"/>
  <c r="L46" i="6"/>
  <c r="F41" i="6"/>
  <c r="F42" i="6" s="1"/>
  <c r="F43" i="6" s="1"/>
  <c r="B41" i="6"/>
  <c r="F40" i="6"/>
  <c r="B40" i="6"/>
  <c r="M39" i="6"/>
  <c r="L39" i="6"/>
  <c r="F37" i="6"/>
  <c r="L37" i="6" s="1"/>
  <c r="M35" i="6"/>
  <c r="L35" i="6"/>
  <c r="F31" i="6"/>
  <c r="F32" i="6" s="1"/>
  <c r="F30" i="6"/>
  <c r="F29" i="6"/>
  <c r="B29" i="6"/>
  <c r="L28" i="6"/>
  <c r="F26" i="6"/>
  <c r="L26" i="6" s="1"/>
  <c r="M24" i="6"/>
  <c r="L24" i="6"/>
  <c r="B18" i="6"/>
  <c r="B19" i="6" s="1"/>
  <c r="F15" i="6"/>
  <c r="F18" i="6" s="1"/>
  <c r="F19" i="6" s="1"/>
  <c r="F20" i="6" s="1"/>
  <c r="F21" i="6" s="1"/>
  <c r="M13" i="6"/>
  <c r="L13" i="6"/>
  <c r="B7" i="6"/>
  <c r="F4" i="6"/>
  <c r="F7" i="6" s="1"/>
  <c r="F8" i="6" s="1"/>
  <c r="F9" i="6" s="1"/>
  <c r="F10" i="6" s="1"/>
  <c r="F2" i="6"/>
  <c r="M83" i="6" s="1"/>
  <c r="B2" i="6"/>
  <c r="M112" i="5"/>
  <c r="L112" i="5"/>
  <c r="F106" i="5"/>
  <c r="F107" i="5" s="1"/>
  <c r="F108" i="5" s="1"/>
  <c r="F109" i="5" s="1"/>
  <c r="B106" i="5"/>
  <c r="L103" i="5"/>
  <c r="M105" i="5" s="1"/>
  <c r="F103" i="5"/>
  <c r="M101" i="5"/>
  <c r="L101" i="5"/>
  <c r="F95" i="5"/>
  <c r="F96" i="5" s="1"/>
  <c r="F97" i="5" s="1"/>
  <c r="F98" i="5" s="1"/>
  <c r="B95" i="5"/>
  <c r="L94" i="5"/>
  <c r="F92" i="5"/>
  <c r="L92" i="5" s="1"/>
  <c r="M94" i="5" s="1"/>
  <c r="M90" i="5"/>
  <c r="L90" i="5"/>
  <c r="B84" i="5"/>
  <c r="F81" i="5"/>
  <c r="L81" i="5" s="1"/>
  <c r="M79" i="5"/>
  <c r="L79" i="5"/>
  <c r="F73" i="5"/>
  <c r="F74" i="5" s="1"/>
  <c r="F75" i="5" s="1"/>
  <c r="F76" i="5" s="1"/>
  <c r="B73" i="5"/>
  <c r="M72" i="5"/>
  <c r="L72" i="5"/>
  <c r="L70" i="5"/>
  <c r="F70" i="5"/>
  <c r="M68" i="5"/>
  <c r="L68" i="5"/>
  <c r="B63" i="5"/>
  <c r="B62" i="5"/>
  <c r="F59" i="5"/>
  <c r="M57" i="5"/>
  <c r="L57" i="5"/>
  <c r="F53" i="5"/>
  <c r="F54" i="5" s="1"/>
  <c r="B51" i="5"/>
  <c r="M50" i="5"/>
  <c r="L50" i="5"/>
  <c r="L48" i="5"/>
  <c r="F48" i="5"/>
  <c r="F51" i="5" s="1"/>
  <c r="F52" i="5" s="1"/>
  <c r="M46" i="5"/>
  <c r="L46" i="5"/>
  <c r="F41" i="5"/>
  <c r="F42" i="5" s="1"/>
  <c r="F43" i="5" s="1"/>
  <c r="F40" i="5"/>
  <c r="B40" i="5"/>
  <c r="F37" i="5"/>
  <c r="L37" i="5" s="1"/>
  <c r="M39" i="5" s="1"/>
  <c r="M35" i="5"/>
  <c r="L35" i="5"/>
  <c r="F30" i="5"/>
  <c r="F31" i="5" s="1"/>
  <c r="F32" i="5" s="1"/>
  <c r="F29" i="5"/>
  <c r="B29" i="5"/>
  <c r="M28" i="5"/>
  <c r="F26" i="5"/>
  <c r="L26" i="5" s="1"/>
  <c r="M24" i="5"/>
  <c r="L24" i="5"/>
  <c r="F21" i="5"/>
  <c r="F20" i="5"/>
  <c r="F19" i="5"/>
  <c r="F18" i="5"/>
  <c r="B18" i="5"/>
  <c r="B19" i="5" s="1"/>
  <c r="L15" i="5"/>
  <c r="M17" i="5" s="1"/>
  <c r="F15" i="5"/>
  <c r="M13" i="5"/>
  <c r="L13" i="5"/>
  <c r="B9" i="5"/>
  <c r="B8" i="5"/>
  <c r="B7" i="5"/>
  <c r="F4" i="5"/>
  <c r="F2" i="5"/>
  <c r="B2" i="5"/>
  <c r="L28" i="5" s="1"/>
  <c r="M112" i="4"/>
  <c r="L112" i="4"/>
  <c r="B106" i="4"/>
  <c r="F103" i="4"/>
  <c r="F106" i="4" s="1"/>
  <c r="F107" i="4" s="1"/>
  <c r="F108" i="4" s="1"/>
  <c r="F109" i="4" s="1"/>
  <c r="M101" i="4"/>
  <c r="L101" i="4"/>
  <c r="F95" i="4"/>
  <c r="F96" i="4" s="1"/>
  <c r="F97" i="4" s="1"/>
  <c r="F98" i="4" s="1"/>
  <c r="B95" i="4"/>
  <c r="F92" i="4"/>
  <c r="L92" i="4" s="1"/>
  <c r="M90" i="4"/>
  <c r="L90" i="4"/>
  <c r="F87" i="4"/>
  <c r="F85" i="4"/>
  <c r="F86" i="4" s="1"/>
  <c r="B85" i="4"/>
  <c r="F84" i="4"/>
  <c r="B84" i="4"/>
  <c r="L81" i="4"/>
  <c r="F81" i="4"/>
  <c r="M79" i="4"/>
  <c r="L79" i="4"/>
  <c r="F73" i="4"/>
  <c r="F74" i="4" s="1"/>
  <c r="F75" i="4" s="1"/>
  <c r="F76" i="4" s="1"/>
  <c r="B73" i="4"/>
  <c r="L70" i="4"/>
  <c r="L72" i="4" s="1"/>
  <c r="F70" i="4"/>
  <c r="M68" i="4"/>
  <c r="L68" i="4"/>
  <c r="F63" i="4"/>
  <c r="F64" i="4" s="1"/>
  <c r="F65" i="4" s="1"/>
  <c r="B63" i="4"/>
  <c r="B64" i="4" s="1"/>
  <c r="F62" i="4"/>
  <c r="B62" i="4"/>
  <c r="F59" i="4"/>
  <c r="L59" i="4" s="1"/>
  <c r="M57" i="4"/>
  <c r="L57" i="4"/>
  <c r="F52" i="4"/>
  <c r="F53" i="4" s="1"/>
  <c r="F54" i="4" s="1"/>
  <c r="B52" i="4"/>
  <c r="F51" i="4"/>
  <c r="B51" i="4"/>
  <c r="L48" i="4"/>
  <c r="M50" i="4" s="1"/>
  <c r="F48" i="4"/>
  <c r="M46" i="4"/>
  <c r="L46" i="4"/>
  <c r="B43" i="4"/>
  <c r="F41" i="4"/>
  <c r="F42" i="4" s="1"/>
  <c r="F43" i="4" s="1"/>
  <c r="B41" i="4"/>
  <c r="B42" i="4" s="1"/>
  <c r="F40" i="4"/>
  <c r="B40" i="4"/>
  <c r="L37" i="4"/>
  <c r="F37" i="4"/>
  <c r="M35" i="4"/>
  <c r="L35" i="4"/>
  <c r="B29" i="4"/>
  <c r="L26" i="4"/>
  <c r="L28" i="4" s="1"/>
  <c r="F26" i="4"/>
  <c r="F29" i="4" s="1"/>
  <c r="F30" i="4" s="1"/>
  <c r="F31" i="4" s="1"/>
  <c r="F32" i="4" s="1"/>
  <c r="M24" i="4"/>
  <c r="L24" i="4"/>
  <c r="F18" i="4"/>
  <c r="F19" i="4" s="1"/>
  <c r="F20" i="4" s="1"/>
  <c r="F21" i="4" s="1"/>
  <c r="B18" i="4"/>
  <c r="B19" i="4" s="1"/>
  <c r="M17" i="4"/>
  <c r="L17" i="4"/>
  <c r="L15" i="4"/>
  <c r="F15" i="4"/>
  <c r="M13" i="4"/>
  <c r="L13" i="4"/>
  <c r="F8" i="4"/>
  <c r="F9" i="4" s="1"/>
  <c r="F10" i="4" s="1"/>
  <c r="B8" i="4"/>
  <c r="B9" i="4" s="1"/>
  <c r="B7" i="4"/>
  <c r="M6" i="4"/>
  <c r="L6" i="4"/>
  <c r="L4" i="4"/>
  <c r="F4" i="4"/>
  <c r="F7" i="4" s="1"/>
  <c r="F2" i="4"/>
  <c r="B2" i="4"/>
  <c r="M112" i="3"/>
  <c r="L112" i="3"/>
  <c r="F109" i="3"/>
  <c r="B109" i="3"/>
  <c r="B108" i="3"/>
  <c r="F107" i="3"/>
  <c r="F108" i="3" s="1"/>
  <c r="F106" i="3"/>
  <c r="B106" i="3"/>
  <c r="B107" i="3" s="1"/>
  <c r="L103" i="3"/>
  <c r="L105" i="3" s="1"/>
  <c r="F103" i="3"/>
  <c r="M101" i="3"/>
  <c r="L101" i="3"/>
  <c r="B95" i="3"/>
  <c r="F92" i="3"/>
  <c r="M90" i="3"/>
  <c r="L90" i="3"/>
  <c r="F84" i="3"/>
  <c r="F85" i="3" s="1"/>
  <c r="F86" i="3" s="1"/>
  <c r="F87" i="3" s="1"/>
  <c r="B84" i="3"/>
  <c r="F81" i="3"/>
  <c r="L81" i="3" s="1"/>
  <c r="M79" i="3"/>
  <c r="L79" i="3"/>
  <c r="B74" i="3"/>
  <c r="B73" i="3"/>
  <c r="F70" i="3"/>
  <c r="F73" i="3" s="1"/>
  <c r="F74" i="3" s="1"/>
  <c r="F75" i="3" s="1"/>
  <c r="F76" i="3" s="1"/>
  <c r="M68" i="3"/>
  <c r="L68" i="3"/>
  <c r="B63" i="3"/>
  <c r="B64" i="3" s="1"/>
  <c r="F62" i="3"/>
  <c r="F63" i="3" s="1"/>
  <c r="F64" i="3" s="1"/>
  <c r="F65" i="3" s="1"/>
  <c r="B62" i="3"/>
  <c r="F59" i="3"/>
  <c r="L59" i="3" s="1"/>
  <c r="M57" i="3"/>
  <c r="L57" i="3"/>
  <c r="B52" i="3"/>
  <c r="F51" i="3"/>
  <c r="F52" i="3" s="1"/>
  <c r="F53" i="3" s="1"/>
  <c r="F54" i="3" s="1"/>
  <c r="B51" i="3"/>
  <c r="L48" i="3"/>
  <c r="F48" i="3"/>
  <c r="M46" i="3"/>
  <c r="L46" i="3"/>
  <c r="B40" i="3"/>
  <c r="F37" i="3"/>
  <c r="M35" i="3"/>
  <c r="L35" i="3"/>
  <c r="B30" i="3"/>
  <c r="F29" i="3"/>
  <c r="F30" i="3" s="1"/>
  <c r="F31" i="3" s="1"/>
  <c r="F32" i="3" s="1"/>
  <c r="B29" i="3"/>
  <c r="F26" i="3"/>
  <c r="L26" i="3" s="1"/>
  <c r="M24" i="3"/>
  <c r="L24" i="3"/>
  <c r="B19" i="3"/>
  <c r="F18" i="3"/>
  <c r="F19" i="3" s="1"/>
  <c r="F20" i="3" s="1"/>
  <c r="F21" i="3" s="1"/>
  <c r="B18" i="3"/>
  <c r="L15" i="3"/>
  <c r="M17" i="3" s="1"/>
  <c r="F15" i="3"/>
  <c r="M13" i="3"/>
  <c r="L13" i="3"/>
  <c r="F8" i="3"/>
  <c r="F9" i="3" s="1"/>
  <c r="F10" i="3" s="1"/>
  <c r="F7" i="3"/>
  <c r="B7" i="3"/>
  <c r="F4" i="3"/>
  <c r="L4" i="3" s="1"/>
  <c r="L6" i="3" s="1"/>
  <c r="F2" i="3"/>
  <c r="M50" i="3" s="1"/>
  <c r="B2" i="3"/>
  <c r="L50" i="3" s="1"/>
  <c r="M112" i="2"/>
  <c r="L112" i="2"/>
  <c r="F109" i="2"/>
  <c r="B109" i="2"/>
  <c r="B108" i="2"/>
  <c r="F107" i="2"/>
  <c r="F108" i="2" s="1"/>
  <c r="B107" i="2"/>
  <c r="F106" i="2"/>
  <c r="B106" i="2"/>
  <c r="L105" i="2"/>
  <c r="L103" i="2"/>
  <c r="F103" i="2"/>
  <c r="M101" i="2"/>
  <c r="L101" i="2"/>
  <c r="F97" i="2"/>
  <c r="F98" i="2" s="1"/>
  <c r="B97" i="2"/>
  <c r="F96" i="2"/>
  <c r="F95" i="2"/>
  <c r="B95" i="2"/>
  <c r="B96" i="2" s="1"/>
  <c r="L92" i="2"/>
  <c r="F92" i="2"/>
  <c r="M90" i="2"/>
  <c r="L90" i="2"/>
  <c r="F84" i="2"/>
  <c r="F85" i="2" s="1"/>
  <c r="F86" i="2" s="1"/>
  <c r="F87" i="2" s="1"/>
  <c r="B84" i="2"/>
  <c r="B85" i="2" s="1"/>
  <c r="M83" i="2"/>
  <c r="L83" i="2"/>
  <c r="L81" i="2"/>
  <c r="F81" i="2"/>
  <c r="M79" i="2"/>
  <c r="L79" i="2"/>
  <c r="B73" i="2"/>
  <c r="F70" i="2"/>
  <c r="M68" i="2"/>
  <c r="L68" i="2"/>
  <c r="F62" i="2"/>
  <c r="F63" i="2" s="1"/>
  <c r="F64" i="2" s="1"/>
  <c r="F65" i="2" s="1"/>
  <c r="B62" i="2"/>
  <c r="L59" i="2"/>
  <c r="L61" i="2" s="1"/>
  <c r="F59" i="2"/>
  <c r="M57" i="2"/>
  <c r="L57" i="2"/>
  <c r="B54" i="2"/>
  <c r="B51" i="2"/>
  <c r="B52" i="2" s="1"/>
  <c r="B53" i="2" s="1"/>
  <c r="F48" i="2"/>
  <c r="F51" i="2" s="1"/>
  <c r="F52" i="2" s="1"/>
  <c r="F53" i="2" s="1"/>
  <c r="F54" i="2" s="1"/>
  <c r="M46" i="2"/>
  <c r="L46" i="2"/>
  <c r="B42" i="2"/>
  <c r="B41" i="2"/>
  <c r="F40" i="2"/>
  <c r="F41" i="2" s="1"/>
  <c r="F42" i="2" s="1"/>
  <c r="F43" i="2" s="1"/>
  <c r="B40" i="2"/>
  <c r="F37" i="2"/>
  <c r="L37" i="2" s="1"/>
  <c r="M35" i="2"/>
  <c r="L35" i="2"/>
  <c r="F29" i="2"/>
  <c r="F30" i="2" s="1"/>
  <c r="F31" i="2" s="1"/>
  <c r="F32" i="2" s="1"/>
  <c r="B29" i="2"/>
  <c r="B30" i="2" s="1"/>
  <c r="M28" i="2"/>
  <c r="L28" i="2"/>
  <c r="L26" i="2"/>
  <c r="F26" i="2"/>
  <c r="M24" i="2"/>
  <c r="L24" i="2"/>
  <c r="F19" i="2"/>
  <c r="F20" i="2" s="1"/>
  <c r="F21" i="2" s="1"/>
  <c r="B19" i="2"/>
  <c r="B20" i="2" s="1"/>
  <c r="F18" i="2"/>
  <c r="B18" i="2"/>
  <c r="L15" i="2"/>
  <c r="F15" i="2"/>
  <c r="M13" i="2"/>
  <c r="L13" i="2"/>
  <c r="B10" i="2"/>
  <c r="B9" i="2"/>
  <c r="B8" i="2"/>
  <c r="B7" i="2"/>
  <c r="F4" i="2"/>
  <c r="F2" i="2"/>
  <c r="B2" i="2"/>
  <c r="AQ5" i="9"/>
  <c r="AP5" i="9"/>
  <c r="AO5" i="9"/>
  <c r="AQ5" i="13"/>
  <c r="AN5" i="9"/>
  <c r="AP5" i="13"/>
  <c r="AM5" i="9"/>
  <c r="AO5" i="13"/>
  <c r="AQ5" i="10"/>
  <c r="AN5" i="13"/>
  <c r="AQ5" i="12"/>
  <c r="AP5" i="10"/>
  <c r="AM5" i="13"/>
  <c r="AP5" i="12"/>
  <c r="AO5" i="10"/>
  <c r="AQ5" i="14"/>
  <c r="AO5" i="12"/>
  <c r="AQ5" i="11"/>
  <c r="AN5" i="10"/>
  <c r="AP5" i="14"/>
  <c r="AN5" i="12"/>
  <c r="AP5" i="11"/>
  <c r="AM5" i="10"/>
  <c r="AO5" i="14"/>
  <c r="AM5" i="12"/>
  <c r="AO5" i="11"/>
  <c r="AN5" i="14"/>
  <c r="AN5" i="11"/>
  <c r="AQ5" i="7"/>
  <c r="AN5" i="15"/>
  <c r="AM5" i="14"/>
  <c r="AM5" i="11"/>
  <c r="AP5" i="7"/>
  <c r="AQ5" i="15"/>
  <c r="AO5" i="7"/>
  <c r="AP5" i="15"/>
  <c r="AN5" i="7"/>
  <c r="AO5" i="15"/>
  <c r="AM5" i="7"/>
  <c r="AQ5" i="16"/>
  <c r="AM5" i="15"/>
  <c r="AQ5" i="8"/>
  <c r="AP5" i="16"/>
  <c r="AP5" i="8"/>
  <c r="AO5" i="16"/>
  <c r="AO5" i="8"/>
  <c r="AN5" i="16"/>
  <c r="AN5" i="8"/>
  <c r="AM5" i="16"/>
  <c r="AM5" i="8"/>
  <c r="H14" i="1"/>
  <c r="D10" i="1"/>
  <c r="M7" i="3"/>
  <c r="F14" i="1"/>
  <c r="H9" i="1"/>
  <c r="D7" i="3"/>
  <c r="F18" i="1"/>
  <c r="H13" i="1"/>
  <c r="D9" i="1"/>
  <c r="L7" i="3"/>
  <c r="E18" i="1"/>
  <c r="G13" i="1"/>
  <c r="B9" i="1"/>
  <c r="D18" i="1"/>
  <c r="F13" i="1"/>
  <c r="L95" i="2"/>
  <c r="L40" i="2"/>
  <c r="G14" i="1"/>
  <c r="D40" i="4"/>
  <c r="H18" i="6"/>
  <c r="M29" i="4"/>
  <c r="D40" i="2"/>
  <c r="B14" i="1"/>
  <c r="M40" i="2"/>
  <c r="E13" i="1"/>
  <c r="H62" i="5"/>
  <c r="H19" i="5"/>
  <c r="M7" i="4"/>
  <c r="L73" i="3"/>
  <c r="L52" i="2"/>
  <c r="L18" i="2"/>
  <c r="D17" i="1"/>
  <c r="G11" i="1"/>
  <c r="M8" i="5"/>
  <c r="M41" i="4"/>
  <c r="M107" i="3"/>
  <c r="H18" i="2"/>
  <c r="B17" i="1"/>
  <c r="F11" i="1"/>
  <c r="D106" i="6"/>
  <c r="L95" i="6"/>
  <c r="M73" i="6"/>
  <c r="D8" i="5"/>
  <c r="D41" i="4"/>
  <c r="M62" i="3"/>
  <c r="M96" i="2"/>
  <c r="M51" i="2"/>
  <c r="L41" i="2"/>
  <c r="L7" i="2"/>
  <c r="D16" i="1"/>
  <c r="G10" i="1"/>
  <c r="M106" i="4"/>
  <c r="B16" i="1"/>
  <c r="F10" i="1"/>
  <c r="M84" i="6"/>
  <c r="H19" i="6"/>
  <c r="H15" i="1"/>
  <c r="B10" i="1"/>
  <c r="H95" i="6"/>
  <c r="M40" i="6"/>
  <c r="H41" i="2"/>
  <c r="H7" i="2"/>
  <c r="E10" i="1"/>
  <c r="H51" i="2"/>
  <c r="H73" i="6"/>
  <c r="M51" i="6"/>
  <c r="L40" i="6"/>
  <c r="D18" i="5"/>
  <c r="D51" i="4"/>
  <c r="D51" i="3"/>
  <c r="H96" i="2"/>
  <c r="G15" i="1"/>
  <c r="D95" i="6"/>
  <c r="D84" i="6"/>
  <c r="D19" i="6"/>
  <c r="M7" i="5"/>
  <c r="M40" i="4"/>
  <c r="L51" i="3"/>
  <c r="D41" i="2"/>
  <c r="D7" i="2"/>
  <c r="F15" i="1"/>
  <c r="G9" i="1"/>
  <c r="B15" i="1"/>
  <c r="L7" i="5"/>
  <c r="L40" i="4"/>
  <c r="D96" i="2"/>
  <c r="E15" i="1"/>
  <c r="F9" i="1"/>
  <c r="E9" i="1"/>
  <c r="D40" i="6"/>
  <c r="M18" i="6"/>
  <c r="D15" i="1"/>
  <c r="L18" i="6"/>
  <c r="H40" i="4"/>
  <c r="H62" i="6"/>
  <c r="M95" i="2"/>
  <c r="D106" i="5"/>
  <c r="M51" i="5"/>
  <c r="H84" i="4"/>
  <c r="D8" i="4"/>
  <c r="M73" i="3"/>
  <c r="D14" i="1"/>
  <c r="D84" i="4"/>
  <c r="H95" i="2"/>
  <c r="M52" i="2"/>
  <c r="D13" i="1"/>
  <c r="H73" i="3"/>
  <c r="H52" i="2"/>
  <c r="B13" i="1"/>
  <c r="L96" i="2"/>
  <c r="H41" i="6"/>
  <c r="D7" i="4"/>
  <c r="D52" i="2"/>
  <c r="L96" i="6"/>
  <c r="M62" i="5"/>
  <c r="L19" i="5"/>
  <c r="D73" i="3"/>
  <c r="M9" i="2"/>
  <c r="M84" i="4"/>
  <c r="H12" i="1"/>
  <c r="M29" i="6"/>
  <c r="D19" i="5"/>
  <c r="G12" i="1"/>
  <c r="H40" i="6"/>
  <c r="E11" i="1"/>
  <c r="D62" i="2"/>
  <c r="B11" i="1"/>
  <c r="L73" i="5"/>
  <c r="E14" i="1"/>
  <c r="D107" i="2"/>
  <c r="M8" i="2"/>
  <c r="F12" i="1"/>
  <c r="M18" i="5"/>
  <c r="E12" i="1"/>
  <c r="L18" i="5"/>
  <c r="M106" i="2"/>
  <c r="H11" i="1"/>
  <c r="M108" i="3"/>
  <c r="D18" i="3"/>
  <c r="D12" i="1"/>
  <c r="D63" i="5"/>
  <c r="M7" i="2"/>
  <c r="F17" i="1"/>
  <c r="B12" i="1"/>
  <c r="M62" i="2"/>
  <c r="M29" i="5"/>
  <c r="D63" i="4"/>
  <c r="D11" i="1"/>
  <c r="H19" i="3"/>
  <c r="G17" i="1"/>
  <c r="L62" i="5"/>
  <c r="M62" i="4"/>
  <c r="H7" i="3"/>
  <c r="H10" i="1"/>
  <c r="L73" i="2"/>
  <c r="H18" i="1"/>
  <c r="H107" i="3"/>
  <c r="D62" i="5"/>
  <c r="H62" i="4"/>
  <c r="L95" i="5"/>
  <c r="M18" i="3"/>
  <c r="D18" i="2"/>
  <c r="H109" i="3"/>
  <c r="D9" i="5"/>
  <c r="L84" i="2"/>
  <c r="L84" i="4"/>
  <c r="H53" i="2"/>
  <c r="M51" i="3"/>
  <c r="L18" i="3"/>
  <c r="M18" i="2"/>
  <c r="G18" i="1"/>
  <c r="B18" i="1"/>
  <c r="H95" i="3"/>
  <c r="H54" i="2"/>
  <c r="D109" i="3"/>
  <c r="D73" i="2"/>
  <c r="M95" i="6"/>
  <c r="L109" i="3"/>
  <c r="H18" i="3"/>
  <c r="H17" i="1"/>
  <c r="M97" i="2"/>
  <c r="D40" i="5"/>
  <c r="M42" i="4"/>
  <c r="D9" i="4"/>
  <c r="L108" i="3"/>
  <c r="E17" i="1"/>
  <c r="D108" i="3"/>
  <c r="H62" i="3"/>
  <c r="L8" i="5"/>
  <c r="L42" i="4"/>
  <c r="M8" i="4"/>
  <c r="H108" i="3"/>
  <c r="L62" i="3"/>
  <c r="M41" i="2"/>
  <c r="H16" i="1"/>
  <c r="L8" i="4"/>
  <c r="L54" i="2"/>
  <c r="G16" i="1"/>
  <c r="L41" i="4"/>
  <c r="M106" i="6"/>
  <c r="H8" i="5"/>
  <c r="D74" i="3"/>
  <c r="H97" i="2"/>
  <c r="M53" i="2"/>
  <c r="F16" i="1"/>
  <c r="D84" i="2"/>
  <c r="M106" i="5"/>
  <c r="H41" i="4"/>
  <c r="H8" i="4"/>
  <c r="D62" i="3"/>
  <c r="H40" i="2"/>
  <c r="E16" i="1"/>
  <c r="D29" i="3"/>
  <c r="M43" i="4"/>
  <c r="D84" i="3"/>
  <c r="L42" i="2"/>
  <c r="H109" i="2"/>
  <c r="D95" i="4"/>
  <c r="J40" i="2" l="1"/>
  <c r="J8" i="4"/>
  <c r="J41" i="4"/>
  <c r="J8" i="5"/>
  <c r="N41" i="2"/>
  <c r="J108" i="3"/>
  <c r="N8" i="4"/>
  <c r="J62" i="3"/>
  <c r="N42" i="4"/>
  <c r="J18" i="3"/>
  <c r="N95" i="6"/>
  <c r="N18" i="2"/>
  <c r="N51" i="3"/>
  <c r="J109" i="3"/>
  <c r="N18" i="3"/>
  <c r="J7" i="3"/>
  <c r="N7" i="2"/>
  <c r="N108" i="3"/>
  <c r="N18" i="5"/>
  <c r="J40" i="6"/>
  <c r="N84" i="4"/>
  <c r="N62" i="5"/>
  <c r="J52" i="2"/>
  <c r="J73" i="3"/>
  <c r="N52" i="2"/>
  <c r="N73" i="3"/>
  <c r="J84" i="4"/>
  <c r="N95" i="2"/>
  <c r="J40" i="4"/>
  <c r="N18" i="6"/>
  <c r="E19" i="1"/>
  <c r="F19" i="1"/>
  <c r="G19" i="1"/>
  <c r="N40" i="4"/>
  <c r="N7" i="5"/>
  <c r="J96" i="2"/>
  <c r="J7" i="2"/>
  <c r="J41" i="2"/>
  <c r="N40" i="6"/>
  <c r="J95" i="6"/>
  <c r="J19" i="6"/>
  <c r="N96" i="2"/>
  <c r="N62" i="3"/>
  <c r="J18" i="2"/>
  <c r="N41" i="4"/>
  <c r="N8" i="5"/>
  <c r="J19" i="5"/>
  <c r="J62" i="5"/>
  <c r="N40" i="2"/>
  <c r="D19" i="1"/>
  <c r="H19" i="1"/>
  <c r="N7" i="3"/>
  <c r="M83" i="3"/>
  <c r="L83" i="3"/>
  <c r="B31" i="2"/>
  <c r="B20" i="4"/>
  <c r="B65" i="3"/>
  <c r="M28" i="3"/>
  <c r="L28" i="3"/>
  <c r="L94" i="4"/>
  <c r="M94" i="4"/>
  <c r="B86" i="2"/>
  <c r="B75" i="3"/>
  <c r="L15" i="6"/>
  <c r="B31" i="3"/>
  <c r="L39" i="5"/>
  <c r="B74" i="5"/>
  <c r="L92" i="3"/>
  <c r="L94" i="3" s="1"/>
  <c r="F95" i="3"/>
  <c r="F96" i="3" s="1"/>
  <c r="F97" i="3" s="1"/>
  <c r="F98" i="3" s="1"/>
  <c r="B86" i="4"/>
  <c r="L17" i="3"/>
  <c r="M72" i="4"/>
  <c r="L103" i="4"/>
  <c r="B96" i="3"/>
  <c r="B10" i="5"/>
  <c r="B74" i="2"/>
  <c r="B98" i="2"/>
  <c r="B96" i="5"/>
  <c r="M61" i="4"/>
  <c r="L61" i="4"/>
  <c r="AH10" i="7"/>
  <c r="B43" i="2"/>
  <c r="L83" i="6"/>
  <c r="L105" i="6"/>
  <c r="L94" i="6"/>
  <c r="L72" i="6"/>
  <c r="L50" i="6"/>
  <c r="B74" i="4"/>
  <c r="B53" i="3"/>
  <c r="B30" i="5"/>
  <c r="B97" i="6"/>
  <c r="B41" i="5"/>
  <c r="B20" i="3"/>
  <c r="B8" i="6"/>
  <c r="L4" i="2"/>
  <c r="L6" i="2" s="1"/>
  <c r="F7" i="2"/>
  <c r="F8" i="2" s="1"/>
  <c r="F9" i="2" s="1"/>
  <c r="F10" i="2" s="1"/>
  <c r="L37" i="3"/>
  <c r="L39" i="3" s="1"/>
  <c r="F40" i="3"/>
  <c r="F41" i="3" s="1"/>
  <c r="F42" i="3" s="1"/>
  <c r="F43" i="3" s="1"/>
  <c r="B65" i="4"/>
  <c r="B21" i="2"/>
  <c r="B85" i="3"/>
  <c r="B64" i="5"/>
  <c r="B85" i="5"/>
  <c r="L70" i="2"/>
  <c r="L72" i="2" s="1"/>
  <c r="F73" i="2"/>
  <c r="F74" i="2" s="1"/>
  <c r="F75" i="2" s="1"/>
  <c r="F76" i="2" s="1"/>
  <c r="B42" i="6"/>
  <c r="L48" i="2"/>
  <c r="L50" i="2" s="1"/>
  <c r="L70" i="3"/>
  <c r="F84" i="5"/>
  <c r="F85" i="5" s="1"/>
  <c r="F86" i="5" s="1"/>
  <c r="F87" i="5" s="1"/>
  <c r="B96" i="4"/>
  <c r="B41" i="3"/>
  <c r="M39" i="4"/>
  <c r="L39" i="4"/>
  <c r="B53" i="4"/>
  <c r="L105" i="5"/>
  <c r="M39" i="2"/>
  <c r="M17" i="2"/>
  <c r="M105" i="2"/>
  <c r="M61" i="2"/>
  <c r="M50" i="2"/>
  <c r="M94" i="2"/>
  <c r="B10" i="4"/>
  <c r="B52" i="5"/>
  <c r="B107" i="5"/>
  <c r="F7" i="5"/>
  <c r="F8" i="5" s="1"/>
  <c r="F9" i="5" s="1"/>
  <c r="F10" i="5" s="1"/>
  <c r="L4" i="5"/>
  <c r="L50" i="4"/>
  <c r="L17" i="5"/>
  <c r="AH10" i="8"/>
  <c r="B52" i="6"/>
  <c r="B74" i="6"/>
  <c r="B85" i="6"/>
  <c r="AI10" i="8"/>
  <c r="L61" i="3"/>
  <c r="B20" i="5"/>
  <c r="L83" i="4"/>
  <c r="M61" i="3"/>
  <c r="M6" i="3"/>
  <c r="M83" i="4"/>
  <c r="B107" i="6"/>
  <c r="B30" i="6"/>
  <c r="B63" i="2"/>
  <c r="B63" i="6"/>
  <c r="F62" i="5"/>
  <c r="F63" i="5" s="1"/>
  <c r="F64" i="5" s="1"/>
  <c r="F65" i="5" s="1"/>
  <c r="L59" i="5"/>
  <c r="M61" i="5" s="1"/>
  <c r="F652" i="7"/>
  <c r="AA654" i="7"/>
  <c r="B107" i="4"/>
  <c r="B20" i="6"/>
  <c r="H652" i="7"/>
  <c r="L83" i="5"/>
  <c r="L94" i="2"/>
  <c r="L39" i="2"/>
  <c r="L17" i="2"/>
  <c r="AI10" i="7"/>
  <c r="M105" i="3"/>
  <c r="F62" i="6"/>
  <c r="F63" i="6" s="1"/>
  <c r="F64" i="6" s="1"/>
  <c r="F65" i="6" s="1"/>
  <c r="L59" i="6"/>
  <c r="L61" i="6" s="1"/>
  <c r="Z652" i="7"/>
  <c r="J652" i="8"/>
  <c r="Y651" i="11"/>
  <c r="J654" i="11"/>
  <c r="Y652" i="8"/>
  <c r="AA651" i="9"/>
  <c r="Y654" i="9"/>
  <c r="M28" i="4"/>
  <c r="Q10" i="14"/>
  <c r="F652" i="9"/>
  <c r="AA654" i="9"/>
  <c r="Q10" i="10"/>
  <c r="M83" i="5"/>
  <c r="AI10" i="9"/>
  <c r="M94" i="6"/>
  <c r="M72" i="6"/>
  <c r="M50" i="6"/>
  <c r="M28" i="6"/>
  <c r="AH10" i="14"/>
  <c r="B8" i="3"/>
  <c r="B30" i="4"/>
  <c r="L4" i="6"/>
  <c r="L6" i="6" s="1"/>
  <c r="M61" i="6"/>
  <c r="H653" i="7"/>
  <c r="P10" i="9"/>
  <c r="L97" i="2"/>
  <c r="L40" i="5"/>
  <c r="M96" i="6"/>
  <c r="M41" i="6"/>
  <c r="H51" i="5"/>
  <c r="L84" i="6"/>
  <c r="L30" i="2"/>
  <c r="L30" i="3"/>
  <c r="L95" i="3"/>
  <c r="D96" i="6"/>
  <c r="L84" i="3"/>
  <c r="M40" i="3"/>
  <c r="H84" i="6"/>
  <c r="L73" i="6"/>
  <c r="D95" i="3"/>
  <c r="H30" i="2"/>
  <c r="H30" i="3"/>
  <c r="M95" i="3"/>
  <c r="M29" i="2"/>
  <c r="M30" i="2"/>
  <c r="D30" i="2"/>
  <c r="M30" i="3"/>
  <c r="H73" i="4"/>
  <c r="M40" i="5"/>
  <c r="H19" i="2"/>
  <c r="M108" i="2"/>
  <c r="H106" i="5"/>
  <c r="H106" i="2"/>
  <c r="D29" i="6"/>
  <c r="D106" i="4"/>
  <c r="L19" i="3"/>
  <c r="M84" i="3"/>
  <c r="L18" i="4"/>
  <c r="H9" i="2"/>
  <c r="L73" i="4"/>
  <c r="L108" i="2"/>
  <c r="L64" i="3"/>
  <c r="H19" i="4"/>
  <c r="D73" i="5"/>
  <c r="D73" i="4"/>
  <c r="D19" i="3"/>
  <c r="M63" i="5"/>
  <c r="H106" i="3"/>
  <c r="L29" i="6"/>
  <c r="D18" i="6"/>
  <c r="H63" i="5"/>
  <c r="H8" i="2"/>
  <c r="L29" i="3"/>
  <c r="L51" i="4"/>
  <c r="D19" i="4"/>
  <c r="H9" i="5"/>
  <c r="D7" i="6"/>
  <c r="M29" i="3"/>
  <c r="L62" i="2"/>
  <c r="H7" i="6"/>
  <c r="H29" i="3"/>
  <c r="H62" i="2"/>
  <c r="M73" i="5"/>
  <c r="M107" i="2"/>
  <c r="M64" i="3"/>
  <c r="M109" i="2"/>
  <c r="L62" i="6"/>
  <c r="H73" i="2"/>
  <c r="L109" i="2"/>
  <c r="H85" i="4"/>
  <c r="L19" i="4"/>
  <c r="H73" i="5"/>
  <c r="L85" i="4"/>
  <c r="M19" i="3"/>
  <c r="L8" i="2"/>
  <c r="D64" i="4"/>
  <c r="L9" i="2"/>
  <c r="H51" i="4"/>
  <c r="H29" i="6"/>
  <c r="M19" i="4"/>
  <c r="M54" i="2"/>
  <c r="L10" i="2"/>
  <c r="D8" i="2"/>
  <c r="M51" i="4"/>
  <c r="M19" i="2"/>
  <c r="M19" i="5"/>
  <c r="D64" i="3"/>
  <c r="H29" i="2"/>
  <c r="H84" i="5"/>
  <c r="D106" i="3"/>
  <c r="L62" i="4"/>
  <c r="L107" i="2"/>
  <c r="D62" i="4"/>
  <c r="L7" i="6"/>
  <c r="D7" i="5"/>
  <c r="L52" i="3"/>
  <c r="H64" i="3"/>
  <c r="D10" i="2"/>
  <c r="D63" i="3"/>
  <c r="L84" i="5"/>
  <c r="D97" i="2"/>
  <c r="M7" i="6"/>
  <c r="M73" i="2"/>
  <c r="H107" i="2"/>
  <c r="M62" i="6"/>
  <c r="M10" i="2"/>
  <c r="L53" i="2"/>
  <c r="H43" i="4"/>
  <c r="H52" i="3"/>
  <c r="D52" i="4"/>
  <c r="D85" i="4"/>
  <c r="M73" i="4"/>
  <c r="M52" i="3"/>
  <c r="D19" i="2"/>
  <c r="L43" i="4"/>
  <c r="L63" i="4"/>
  <c r="M9" i="5"/>
  <c r="D43" i="4"/>
  <c r="M85" i="4"/>
  <c r="D95" i="5"/>
  <c r="M63" i="3"/>
  <c r="H63" i="4"/>
  <c r="L63" i="5"/>
  <c r="D9" i="2"/>
  <c r="D106" i="2"/>
  <c r="D42" i="2"/>
  <c r="H108" i="2"/>
  <c r="M19" i="6"/>
  <c r="H42" i="2"/>
  <c r="D20" i="2"/>
  <c r="L51" i="2"/>
  <c r="L29" i="2"/>
  <c r="L19" i="2"/>
  <c r="H51" i="3"/>
  <c r="H63" i="3"/>
  <c r="L52" i="4"/>
  <c r="M9" i="4"/>
  <c r="L85" i="2"/>
  <c r="D54" i="2"/>
  <c r="H95" i="5"/>
  <c r="M109" i="3"/>
  <c r="D18" i="4"/>
  <c r="M95" i="4"/>
  <c r="M84" i="5"/>
  <c r="D108" i="2"/>
  <c r="D51" i="2"/>
  <c r="L106" i="4"/>
  <c r="L64" i="4"/>
  <c r="L106" i="2"/>
  <c r="H29" i="4"/>
  <c r="L74" i="3"/>
  <c r="H64" i="4"/>
  <c r="H20" i="2"/>
  <c r="H9" i="4"/>
  <c r="L19" i="6"/>
  <c r="M95" i="5"/>
  <c r="L9" i="5"/>
  <c r="M106" i="3"/>
  <c r="L106" i="5"/>
  <c r="D85" i="2"/>
  <c r="H84" i="2"/>
  <c r="D29" i="5"/>
  <c r="D84" i="5"/>
  <c r="D41" i="6"/>
  <c r="D51" i="6"/>
  <c r="H106" i="4"/>
  <c r="M42" i="2"/>
  <c r="H29" i="5"/>
  <c r="M64" i="4"/>
  <c r="H40" i="5"/>
  <c r="L106" i="3"/>
  <c r="L29" i="4"/>
  <c r="M85" i="2"/>
  <c r="M84" i="2"/>
  <c r="L51" i="6"/>
  <c r="D109" i="2"/>
  <c r="L29" i="5"/>
  <c r="M63" i="4"/>
  <c r="H51" i="6"/>
  <c r="D73" i="6"/>
  <c r="H106" i="6"/>
  <c r="D53" i="2"/>
  <c r="H74" i="3"/>
  <c r="H10" i="2"/>
  <c r="L63" i="3"/>
  <c r="M20" i="2"/>
  <c r="H52" i="4"/>
  <c r="D40" i="3"/>
  <c r="L9" i="4"/>
  <c r="H42" i="4"/>
  <c r="D29" i="4"/>
  <c r="M74" i="3"/>
  <c r="H40" i="3"/>
  <c r="D42" i="4"/>
  <c r="H18" i="5"/>
  <c r="H7" i="4"/>
  <c r="H84" i="3"/>
  <c r="L41" i="6"/>
  <c r="L51" i="5"/>
  <c r="D30" i="3"/>
  <c r="H18" i="4"/>
  <c r="L107" i="3"/>
  <c r="D95" i="2"/>
  <c r="H85" i="2"/>
  <c r="L95" i="4"/>
  <c r="D62" i="6"/>
  <c r="D29" i="2"/>
  <c r="L20" i="2"/>
  <c r="M52" i="4"/>
  <c r="D51" i="5"/>
  <c r="D52" i="3"/>
  <c r="L40" i="3"/>
  <c r="L7" i="4"/>
  <c r="H95" i="4"/>
  <c r="L106" i="6"/>
  <c r="H96" i="6"/>
  <c r="D107" i="3"/>
  <c r="M18" i="4"/>
  <c r="H7" i="5"/>
  <c r="P109" i="2"/>
  <c r="P106" i="2"/>
  <c r="P51" i="2"/>
  <c r="P54" i="2"/>
  <c r="P7" i="2"/>
  <c r="P10" i="2"/>
  <c r="P43" i="4"/>
  <c r="P40" i="4"/>
  <c r="P109" i="3"/>
  <c r="P106" i="3"/>
  <c r="J7" i="5" l="1"/>
  <c r="N18" i="4"/>
  <c r="J107" i="3"/>
  <c r="J96" i="6"/>
  <c r="N106" i="6"/>
  <c r="J95" i="4"/>
  <c r="N7" i="4"/>
  <c r="N52" i="4"/>
  <c r="J62" i="6"/>
  <c r="J85" i="2"/>
  <c r="J95" i="2"/>
  <c r="N107" i="3"/>
  <c r="J18" i="4"/>
  <c r="N51" i="5"/>
  <c r="J84" i="3"/>
  <c r="J7" i="4"/>
  <c r="J18" i="5"/>
  <c r="J46" i="4"/>
  <c r="J45" i="4"/>
  <c r="J40" i="3"/>
  <c r="N74" i="3"/>
  <c r="J42" i="4"/>
  <c r="J52" i="4"/>
  <c r="N20" i="2"/>
  <c r="J10" i="2"/>
  <c r="J74" i="3"/>
  <c r="J53" i="2"/>
  <c r="J106" i="6"/>
  <c r="J73" i="6"/>
  <c r="J51" i="6"/>
  <c r="N63" i="4"/>
  <c r="N29" i="5"/>
  <c r="J109" i="2"/>
  <c r="N51" i="6"/>
  <c r="N84" i="2"/>
  <c r="N85" i="2"/>
  <c r="N29" i="4"/>
  <c r="J40" i="5"/>
  <c r="N64" i="4"/>
  <c r="J29" i="5"/>
  <c r="N42" i="2"/>
  <c r="J106" i="4"/>
  <c r="J41" i="6"/>
  <c r="J84" i="2"/>
  <c r="N106" i="5"/>
  <c r="N106" i="3"/>
  <c r="N95" i="5"/>
  <c r="J9" i="4"/>
  <c r="J20" i="2"/>
  <c r="J64" i="4"/>
  <c r="J29" i="4"/>
  <c r="N106" i="2"/>
  <c r="N106" i="4"/>
  <c r="J57" i="2"/>
  <c r="J56" i="2"/>
  <c r="J51" i="2"/>
  <c r="N84" i="5"/>
  <c r="N95" i="4"/>
  <c r="N109" i="3"/>
  <c r="J95" i="5"/>
  <c r="J54" i="2"/>
  <c r="N9" i="4"/>
  <c r="J63" i="3"/>
  <c r="J51" i="3"/>
  <c r="N51" i="2"/>
  <c r="J42" i="2"/>
  <c r="N19" i="6"/>
  <c r="J108" i="2"/>
  <c r="J111" i="2"/>
  <c r="J112" i="2"/>
  <c r="J63" i="4"/>
  <c r="N63" i="3"/>
  <c r="N85" i="4"/>
  <c r="N9" i="5"/>
  <c r="N43" i="4"/>
  <c r="N52" i="3"/>
  <c r="N73" i="4"/>
  <c r="J52" i="3"/>
  <c r="J43" i="4"/>
  <c r="N53" i="2"/>
  <c r="N10" i="2"/>
  <c r="N62" i="6"/>
  <c r="J107" i="2"/>
  <c r="N73" i="2"/>
  <c r="N7" i="6"/>
  <c r="J97" i="2"/>
  <c r="J64" i="3"/>
  <c r="J62" i="4"/>
  <c r="N62" i="4"/>
  <c r="J112" i="3"/>
  <c r="J111" i="3"/>
  <c r="J84" i="5"/>
  <c r="J29" i="2"/>
  <c r="N19" i="5"/>
  <c r="N19" i="2"/>
  <c r="N51" i="4"/>
  <c r="J13" i="2"/>
  <c r="J12" i="2"/>
  <c r="N54" i="2"/>
  <c r="N19" i="4"/>
  <c r="J29" i="6"/>
  <c r="J51" i="4"/>
  <c r="N9" i="2"/>
  <c r="N8" i="2"/>
  <c r="N19" i="3"/>
  <c r="J73" i="5"/>
  <c r="J85" i="4"/>
  <c r="J73" i="2"/>
  <c r="N109" i="2"/>
  <c r="N64" i="3"/>
  <c r="N107" i="2"/>
  <c r="N73" i="5"/>
  <c r="J62" i="2"/>
  <c r="J29" i="3"/>
  <c r="J7" i="6"/>
  <c r="N62" i="2"/>
  <c r="N29" i="3"/>
  <c r="J9" i="5"/>
  <c r="J8" i="2"/>
  <c r="J63" i="5"/>
  <c r="J18" i="6"/>
  <c r="N29" i="6"/>
  <c r="J106" i="3"/>
  <c r="N63" i="5"/>
  <c r="J19" i="3"/>
  <c r="J19" i="4"/>
  <c r="J9" i="2"/>
  <c r="N84" i="3"/>
  <c r="J106" i="2"/>
  <c r="J106" i="5"/>
  <c r="N108" i="2"/>
  <c r="J19" i="2"/>
  <c r="N40" i="5"/>
  <c r="J73" i="4"/>
  <c r="N30" i="3"/>
  <c r="N30" i="2"/>
  <c r="N29" i="2"/>
  <c r="N95" i="3"/>
  <c r="J30" i="3"/>
  <c r="J30" i="2"/>
  <c r="J95" i="3"/>
  <c r="N73" i="6"/>
  <c r="J84" i="6"/>
  <c r="N40" i="3"/>
  <c r="N84" i="6"/>
  <c r="J51" i="5"/>
  <c r="N41" i="6"/>
  <c r="N96" i="6"/>
  <c r="N97" i="2"/>
  <c r="B97" i="3"/>
  <c r="B32" i="2"/>
  <c r="B86" i="6"/>
  <c r="B98" i="6"/>
  <c r="M39" i="3"/>
  <c r="B32" i="3"/>
  <c r="B108" i="5"/>
  <c r="L61" i="5"/>
  <c r="B75" i="6"/>
  <c r="B76" i="3"/>
  <c r="B31" i="5"/>
  <c r="B87" i="2"/>
  <c r="B97" i="5"/>
  <c r="B21" i="6"/>
  <c r="B53" i="6"/>
  <c r="M105" i="4"/>
  <c r="L105" i="4"/>
  <c r="B108" i="4"/>
  <c r="M94" i="3"/>
  <c r="M6" i="2"/>
  <c r="B87" i="4"/>
  <c r="B54" i="3"/>
  <c r="B97" i="4"/>
  <c r="B64" i="6"/>
  <c r="B75" i="2"/>
  <c r="B9" i="3"/>
  <c r="B64" i="2"/>
  <c r="B65" i="5"/>
  <c r="B75" i="4"/>
  <c r="B21" i="5"/>
  <c r="B9" i="6"/>
  <c r="B31" i="4"/>
  <c r="M72" i="2"/>
  <c r="B86" i="5"/>
  <c r="B75" i="5"/>
  <c r="M6" i="6"/>
  <c r="M6" i="5"/>
  <c r="L6" i="5"/>
  <c r="B54" i="4"/>
  <c r="B21" i="4"/>
  <c r="B31" i="6"/>
  <c r="M72" i="3"/>
  <c r="L72" i="3"/>
  <c r="B21" i="3"/>
  <c r="B108" i="6"/>
  <c r="B53" i="5"/>
  <c r="B43" i="6"/>
  <c r="B42" i="5"/>
  <c r="B42" i="3"/>
  <c r="B86" i="3"/>
  <c r="M17" i="6"/>
  <c r="L17" i="6"/>
  <c r="L74" i="6"/>
  <c r="L96" i="5"/>
  <c r="H86" i="4"/>
  <c r="H74" i="2"/>
  <c r="L20" i="5"/>
  <c r="H53" i="4"/>
  <c r="D52" i="5"/>
  <c r="M21" i="2"/>
  <c r="L8" i="6"/>
  <c r="H8" i="6"/>
  <c r="D8" i="6"/>
  <c r="H42" i="6"/>
  <c r="M65" i="3"/>
  <c r="H75" i="3"/>
  <c r="L41" i="5"/>
  <c r="D31" i="3"/>
  <c r="H41" i="5"/>
  <c r="L96" i="4"/>
  <c r="L85" i="6"/>
  <c r="H74" i="6"/>
  <c r="D96" i="5"/>
  <c r="D86" i="4"/>
  <c r="D74" i="2"/>
  <c r="L53" i="4"/>
  <c r="L53" i="3"/>
  <c r="D42" i="6"/>
  <c r="M10" i="4"/>
  <c r="M30" i="4"/>
  <c r="M96" i="3"/>
  <c r="H85" i="6"/>
  <c r="H21" i="2"/>
  <c r="H20" i="6"/>
  <c r="D8" i="3"/>
  <c r="M20" i="5"/>
  <c r="H52" i="5"/>
  <c r="D53" i="3"/>
  <c r="L8" i="3"/>
  <c r="D20" i="4"/>
  <c r="M20" i="4"/>
  <c r="D63" i="2"/>
  <c r="L30" i="6"/>
  <c r="D65" i="3"/>
  <c r="H63" i="2"/>
  <c r="M96" i="4"/>
  <c r="M30" i="6"/>
  <c r="M31" i="3"/>
  <c r="L10" i="5"/>
  <c r="L31" i="3"/>
  <c r="M86" i="2"/>
  <c r="D107" i="5"/>
  <c r="L31" i="2"/>
  <c r="D85" i="6"/>
  <c r="D21" i="2"/>
  <c r="D20" i="6"/>
  <c r="M53" i="3"/>
  <c r="M53" i="4"/>
  <c r="M42" i="6"/>
  <c r="M8" i="3"/>
  <c r="L42" i="6"/>
  <c r="M20" i="6"/>
  <c r="L20" i="4"/>
  <c r="M63" i="2"/>
  <c r="L63" i="2"/>
  <c r="D30" i="4"/>
  <c r="M97" i="6"/>
  <c r="M8" i="6"/>
  <c r="H31" i="3"/>
  <c r="M10" i="5"/>
  <c r="H10" i="5"/>
  <c r="M107" i="5"/>
  <c r="M41" i="3"/>
  <c r="M64" i="5"/>
  <c r="H41" i="3"/>
  <c r="L86" i="2"/>
  <c r="L97" i="6"/>
  <c r="L21" i="2"/>
  <c r="D10" i="4"/>
  <c r="D30" i="5"/>
  <c r="M30" i="5"/>
  <c r="L30" i="5"/>
  <c r="D10" i="5"/>
  <c r="H85" i="5"/>
  <c r="L64" i="5"/>
  <c r="D85" i="5"/>
  <c r="D74" i="4"/>
  <c r="L75" i="3"/>
  <c r="L20" i="6"/>
  <c r="H53" i="3"/>
  <c r="H8" i="3"/>
  <c r="H30" i="4"/>
  <c r="M52" i="6"/>
  <c r="D41" i="5"/>
  <c r="M85" i="5"/>
  <c r="D20" i="3"/>
  <c r="L85" i="5"/>
  <c r="M98" i="2"/>
  <c r="H97" i="6"/>
  <c r="D75" i="3"/>
  <c r="L65" i="3"/>
  <c r="L52" i="6"/>
  <c r="D52" i="6"/>
  <c r="D41" i="3"/>
  <c r="L41" i="3"/>
  <c r="L96" i="3"/>
  <c r="H85" i="3"/>
  <c r="D97" i="6"/>
  <c r="L10" i="4"/>
  <c r="H65" i="3"/>
  <c r="H20" i="4"/>
  <c r="M41" i="5"/>
  <c r="M75" i="3"/>
  <c r="H10" i="4"/>
  <c r="H30" i="6"/>
  <c r="D30" i="6"/>
  <c r="L30" i="4"/>
  <c r="H96" i="4"/>
  <c r="H52" i="6"/>
  <c r="H30" i="5"/>
  <c r="H98" i="2"/>
  <c r="L107" i="5"/>
  <c r="M20" i="3"/>
  <c r="D96" i="4"/>
  <c r="D98" i="2"/>
  <c r="H96" i="3"/>
  <c r="H107" i="5"/>
  <c r="H86" i="2"/>
  <c r="M107" i="4"/>
  <c r="L98" i="2"/>
  <c r="L20" i="3"/>
  <c r="M107" i="6"/>
  <c r="H31" i="2"/>
  <c r="D107" i="4"/>
  <c r="H74" i="5"/>
  <c r="D31" i="2"/>
  <c r="L74" i="5"/>
  <c r="M31" i="2"/>
  <c r="L107" i="6"/>
  <c r="D96" i="3"/>
  <c r="L43" i="2"/>
  <c r="D86" i="2"/>
  <c r="L107" i="4"/>
  <c r="M63" i="6"/>
  <c r="H64" i="5"/>
  <c r="M74" i="5"/>
  <c r="H20" i="3"/>
  <c r="L85" i="3"/>
  <c r="D74" i="5"/>
  <c r="M85" i="3"/>
  <c r="M43" i="2"/>
  <c r="H63" i="6"/>
  <c r="L65" i="4"/>
  <c r="M74" i="4"/>
  <c r="D63" i="6"/>
  <c r="H43" i="2"/>
  <c r="M65" i="4"/>
  <c r="H107" i="4"/>
  <c r="H65" i="4"/>
  <c r="H74" i="4"/>
  <c r="D85" i="3"/>
  <c r="D43" i="2"/>
  <c r="L63" i="6"/>
  <c r="D107" i="6"/>
  <c r="D65" i="4"/>
  <c r="L74" i="4"/>
  <c r="M74" i="6"/>
  <c r="M96" i="5"/>
  <c r="M86" i="4"/>
  <c r="H20" i="5"/>
  <c r="M52" i="5"/>
  <c r="M74" i="2"/>
  <c r="M85" i="6"/>
  <c r="D74" i="6"/>
  <c r="H96" i="5"/>
  <c r="L86" i="4"/>
  <c r="L74" i="2"/>
  <c r="D20" i="5"/>
  <c r="D53" i="4"/>
  <c r="L52" i="5"/>
  <c r="D64" i="5"/>
  <c r="H107" i="6"/>
  <c r="P18" i="2"/>
  <c r="P21" i="2"/>
  <c r="P10" i="5"/>
  <c r="P7" i="5"/>
  <c r="P65" i="3"/>
  <c r="P62" i="3"/>
  <c r="P10" i="4"/>
  <c r="P7" i="4"/>
  <c r="P95" i="2"/>
  <c r="P98" i="2"/>
  <c r="P43" i="2"/>
  <c r="P40" i="2"/>
  <c r="P65" i="4"/>
  <c r="P62" i="4"/>
  <c r="J107" i="6" l="1"/>
  <c r="J96" i="5"/>
  <c r="N85" i="6"/>
  <c r="N74" i="2"/>
  <c r="N52" i="5"/>
  <c r="J20" i="5"/>
  <c r="N86" i="4"/>
  <c r="N96" i="5"/>
  <c r="N74" i="6"/>
  <c r="J68" i="4"/>
  <c r="J67" i="4"/>
  <c r="J45" i="2"/>
  <c r="J46" i="2"/>
  <c r="J74" i="4"/>
  <c r="J65" i="4"/>
  <c r="J107" i="4"/>
  <c r="N65" i="4"/>
  <c r="J43" i="2"/>
  <c r="N74" i="4"/>
  <c r="J63" i="6"/>
  <c r="N43" i="2"/>
  <c r="N85" i="3"/>
  <c r="J20" i="3"/>
  <c r="N74" i="5"/>
  <c r="J64" i="5"/>
  <c r="N63" i="6"/>
  <c r="N31" i="2"/>
  <c r="J74" i="5"/>
  <c r="J31" i="2"/>
  <c r="N107" i="6"/>
  <c r="N107" i="4"/>
  <c r="J86" i="2"/>
  <c r="J107" i="5"/>
  <c r="J96" i="3"/>
  <c r="J101" i="2"/>
  <c r="J100" i="2"/>
  <c r="N20" i="3"/>
  <c r="J98" i="2"/>
  <c r="J30" i="5"/>
  <c r="J52" i="6"/>
  <c r="J96" i="4"/>
  <c r="J30" i="6"/>
  <c r="J10" i="4"/>
  <c r="N75" i="3"/>
  <c r="N41" i="5"/>
  <c r="J20" i="4"/>
  <c r="J65" i="3"/>
  <c r="J85" i="3"/>
  <c r="J97" i="6"/>
  <c r="N98" i="2"/>
  <c r="N85" i="5"/>
  <c r="N52" i="6"/>
  <c r="J30" i="4"/>
  <c r="J8" i="3"/>
  <c r="J53" i="3"/>
  <c r="J85" i="5"/>
  <c r="J12" i="5"/>
  <c r="J13" i="5"/>
  <c r="N30" i="5"/>
  <c r="J12" i="4"/>
  <c r="J13" i="4"/>
  <c r="J41" i="3"/>
  <c r="N64" i="5"/>
  <c r="N41" i="3"/>
  <c r="N107" i="5"/>
  <c r="J10" i="5"/>
  <c r="N10" i="5"/>
  <c r="J31" i="3"/>
  <c r="N8" i="6"/>
  <c r="N97" i="6"/>
  <c r="N63" i="2"/>
  <c r="N20" i="6"/>
  <c r="N8" i="3"/>
  <c r="N42" i="6"/>
  <c r="N53" i="4"/>
  <c r="N53" i="3"/>
  <c r="J24" i="2"/>
  <c r="J23" i="2"/>
  <c r="N86" i="2"/>
  <c r="N31" i="3"/>
  <c r="N30" i="6"/>
  <c r="N96" i="4"/>
  <c r="J63" i="2"/>
  <c r="J67" i="3"/>
  <c r="J68" i="3"/>
  <c r="N20" i="4"/>
  <c r="J52" i="5"/>
  <c r="N20" i="5"/>
  <c r="J20" i="6"/>
  <c r="J21" i="2"/>
  <c r="J85" i="6"/>
  <c r="N96" i="3"/>
  <c r="N30" i="4"/>
  <c r="N10" i="4"/>
  <c r="J74" i="6"/>
  <c r="J41" i="5"/>
  <c r="J75" i="3"/>
  <c r="N65" i="3"/>
  <c r="J42" i="6"/>
  <c r="J8" i="6"/>
  <c r="N21" i="2"/>
  <c r="J53" i="4"/>
  <c r="J74" i="2"/>
  <c r="J86" i="4"/>
  <c r="B76" i="2"/>
  <c r="B76" i="4"/>
  <c r="B65" i="6"/>
  <c r="B98" i="3"/>
  <c r="B98" i="5"/>
  <c r="B109" i="6"/>
  <c r="B87" i="3"/>
  <c r="B76" i="5"/>
  <c r="B76" i="6"/>
  <c r="B109" i="4"/>
  <c r="B109" i="5"/>
  <c r="B32" i="4"/>
  <c r="B65" i="2"/>
  <c r="B43" i="3"/>
  <c r="B87" i="5"/>
  <c r="B32" i="6"/>
  <c r="B98" i="4"/>
  <c r="B43" i="5"/>
  <c r="B32" i="5"/>
  <c r="B10" i="6"/>
  <c r="B10" i="3"/>
  <c r="B54" i="6"/>
  <c r="B54" i="5"/>
  <c r="B87" i="6"/>
  <c r="H65" i="5"/>
  <c r="H31" i="4"/>
  <c r="M86" i="5"/>
  <c r="H43" i="6"/>
  <c r="L54" i="3"/>
  <c r="L31" i="4"/>
  <c r="M64" i="2"/>
  <c r="H21" i="6"/>
  <c r="L75" i="6"/>
  <c r="L9" i="6"/>
  <c r="D97" i="3"/>
  <c r="D9" i="6"/>
  <c r="H31" i="6"/>
  <c r="D75" i="5"/>
  <c r="H64" i="6"/>
  <c r="M65" i="5"/>
  <c r="D31" i="4"/>
  <c r="L86" i="5"/>
  <c r="M43" i="6"/>
  <c r="D54" i="3"/>
  <c r="H98" i="6"/>
  <c r="M21" i="6"/>
  <c r="L97" i="3"/>
  <c r="D98" i="6"/>
  <c r="L21" i="6"/>
  <c r="H21" i="5"/>
  <c r="M21" i="5"/>
  <c r="M97" i="5"/>
  <c r="D21" i="5"/>
  <c r="D76" i="3"/>
  <c r="D108" i="4"/>
  <c r="L108" i="4"/>
  <c r="L53" i="5"/>
  <c r="L75" i="2"/>
  <c r="M53" i="5"/>
  <c r="H75" i="2"/>
  <c r="M97" i="4"/>
  <c r="L42" i="3"/>
  <c r="D75" i="2"/>
  <c r="M86" i="6"/>
  <c r="H32" i="2"/>
  <c r="D86" i="6"/>
  <c r="H75" i="4"/>
  <c r="H54" i="4"/>
  <c r="D86" i="5"/>
  <c r="D64" i="6"/>
  <c r="L65" i="5"/>
  <c r="M31" i="4"/>
  <c r="H86" i="5"/>
  <c r="L43" i="6"/>
  <c r="D21" i="6"/>
  <c r="D65" i="5"/>
  <c r="H75" i="6"/>
  <c r="H9" i="6"/>
  <c r="M98" i="6"/>
  <c r="L21" i="5"/>
  <c r="M31" i="6"/>
  <c r="L31" i="6"/>
  <c r="D31" i="6"/>
  <c r="M75" i="2"/>
  <c r="L97" i="4"/>
  <c r="H53" i="6"/>
  <c r="M42" i="3"/>
  <c r="H53" i="5"/>
  <c r="H108" i="6"/>
  <c r="M53" i="6"/>
  <c r="M21" i="4"/>
  <c r="M54" i="4"/>
  <c r="L75" i="4"/>
  <c r="H54" i="3"/>
  <c r="M97" i="3"/>
  <c r="D64" i="2"/>
  <c r="H64" i="2"/>
  <c r="M75" i="6"/>
  <c r="H76" i="3"/>
  <c r="D53" i="5"/>
  <c r="M76" i="3"/>
  <c r="L76" i="3"/>
  <c r="M108" i="4"/>
  <c r="M108" i="6"/>
  <c r="M108" i="5"/>
  <c r="D21" i="3"/>
  <c r="M21" i="3"/>
  <c r="D31" i="5"/>
  <c r="M9" i="3"/>
  <c r="D9" i="3"/>
  <c r="D53" i="6"/>
  <c r="L108" i="6"/>
  <c r="M31" i="5"/>
  <c r="H87" i="2"/>
  <c r="H97" i="3"/>
  <c r="D75" i="6"/>
  <c r="L64" i="2"/>
  <c r="M9" i="6"/>
  <c r="L98" i="6"/>
  <c r="H9" i="3"/>
  <c r="L97" i="5"/>
  <c r="H108" i="4"/>
  <c r="H97" i="5"/>
  <c r="L9" i="3"/>
  <c r="D97" i="5"/>
  <c r="D97" i="4"/>
  <c r="D108" i="5"/>
  <c r="H97" i="4"/>
  <c r="D42" i="3"/>
  <c r="H87" i="4"/>
  <c r="M87" i="2"/>
  <c r="D87" i="2"/>
  <c r="D43" i="6"/>
  <c r="H32" i="3"/>
  <c r="L32" i="2"/>
  <c r="D108" i="6"/>
  <c r="L108" i="5"/>
  <c r="H42" i="3"/>
  <c r="M42" i="5"/>
  <c r="L53" i="6"/>
  <c r="L86" i="6"/>
  <c r="D21" i="4"/>
  <c r="L86" i="3"/>
  <c r="D32" i="3"/>
  <c r="D32" i="2"/>
  <c r="M86" i="3"/>
  <c r="H108" i="5"/>
  <c r="L87" i="4"/>
  <c r="L42" i="5"/>
  <c r="H86" i="6"/>
  <c r="D42" i="5"/>
  <c r="L87" i="2"/>
  <c r="M32" i="3"/>
  <c r="L75" i="5"/>
  <c r="L64" i="6"/>
  <c r="L32" i="3"/>
  <c r="M64" i="6"/>
  <c r="M75" i="5"/>
  <c r="M32" i="2"/>
  <c r="H86" i="3"/>
  <c r="H21" i="3"/>
  <c r="D87" i="4"/>
  <c r="H42" i="5"/>
  <c r="L21" i="4"/>
  <c r="H21" i="4"/>
  <c r="H75" i="5"/>
  <c r="H31" i="5"/>
  <c r="L31" i="5"/>
  <c r="M54" i="3"/>
  <c r="M75" i="4"/>
  <c r="D86" i="3"/>
  <c r="L21" i="3"/>
  <c r="M87" i="4"/>
  <c r="D75" i="4"/>
  <c r="L54" i="4"/>
  <c r="D54" i="4"/>
  <c r="P21" i="6"/>
  <c r="P18" i="6"/>
  <c r="P65" i="5"/>
  <c r="P62" i="5"/>
  <c r="P18" i="5"/>
  <c r="P21" i="5"/>
  <c r="P73" i="3"/>
  <c r="P76" i="3"/>
  <c r="P95" i="6"/>
  <c r="P98" i="6"/>
  <c r="P43" i="6"/>
  <c r="P40" i="6"/>
  <c r="P84" i="2"/>
  <c r="P87" i="2"/>
  <c r="P29" i="3"/>
  <c r="P32" i="3"/>
  <c r="P29" i="2"/>
  <c r="P32" i="2"/>
  <c r="P21" i="4"/>
  <c r="P18" i="4"/>
  <c r="P51" i="3"/>
  <c r="P54" i="3"/>
  <c r="P18" i="3"/>
  <c r="P21" i="3"/>
  <c r="P84" i="4"/>
  <c r="P87" i="4"/>
  <c r="P54" i="4"/>
  <c r="P51" i="4"/>
  <c r="J57" i="4" l="1"/>
  <c r="J56" i="4"/>
  <c r="N87" i="4"/>
  <c r="N75" i="4"/>
  <c r="N54" i="3"/>
  <c r="J31" i="5"/>
  <c r="J75" i="5"/>
  <c r="J21" i="4"/>
  <c r="J42" i="5"/>
  <c r="J89" i="4"/>
  <c r="J90" i="4"/>
  <c r="J21" i="3"/>
  <c r="J86" i="3"/>
  <c r="N32" i="2"/>
  <c r="N75" i="5"/>
  <c r="N64" i="6"/>
  <c r="N32" i="3"/>
  <c r="J86" i="6"/>
  <c r="J108" i="5"/>
  <c r="N86" i="3"/>
  <c r="J34" i="2"/>
  <c r="J35" i="2"/>
  <c r="J34" i="3"/>
  <c r="J35" i="3"/>
  <c r="J24" i="4"/>
  <c r="J23" i="4"/>
  <c r="N42" i="5"/>
  <c r="J42" i="3"/>
  <c r="J32" i="3"/>
  <c r="J46" i="6"/>
  <c r="J45" i="6"/>
  <c r="J90" i="2"/>
  <c r="J89" i="2"/>
  <c r="N87" i="2"/>
  <c r="J87" i="4"/>
  <c r="J97" i="4"/>
  <c r="J97" i="5"/>
  <c r="J108" i="4"/>
  <c r="J9" i="3"/>
  <c r="N9" i="6"/>
  <c r="J97" i="3"/>
  <c r="J87" i="2"/>
  <c r="N31" i="5"/>
  <c r="N9" i="3"/>
  <c r="N21" i="3"/>
  <c r="J23" i="3"/>
  <c r="J24" i="3"/>
  <c r="N108" i="5"/>
  <c r="N108" i="6"/>
  <c r="N108" i="4"/>
  <c r="N76" i="3"/>
  <c r="J76" i="3"/>
  <c r="N75" i="6"/>
  <c r="J64" i="2"/>
  <c r="N97" i="3"/>
  <c r="J54" i="3"/>
  <c r="N54" i="4"/>
  <c r="N21" i="4"/>
  <c r="N53" i="6"/>
  <c r="J108" i="6"/>
  <c r="J53" i="5"/>
  <c r="N42" i="3"/>
  <c r="J53" i="6"/>
  <c r="N75" i="2"/>
  <c r="N31" i="6"/>
  <c r="N98" i="6"/>
  <c r="J9" i="6"/>
  <c r="J75" i="6"/>
  <c r="J67" i="5"/>
  <c r="J68" i="5"/>
  <c r="J23" i="6"/>
  <c r="J24" i="6"/>
  <c r="J86" i="5"/>
  <c r="N31" i="4"/>
  <c r="J54" i="4"/>
  <c r="J75" i="4"/>
  <c r="J32" i="2"/>
  <c r="N86" i="6"/>
  <c r="N97" i="4"/>
  <c r="J75" i="2"/>
  <c r="N53" i="5"/>
  <c r="J78" i="3"/>
  <c r="J79" i="3"/>
  <c r="J23" i="5"/>
  <c r="J24" i="5"/>
  <c r="N97" i="5"/>
  <c r="N21" i="5"/>
  <c r="J21" i="5"/>
  <c r="J101" i="6"/>
  <c r="J100" i="6"/>
  <c r="N21" i="6"/>
  <c r="J98" i="6"/>
  <c r="J57" i="3"/>
  <c r="J56" i="3"/>
  <c r="N43" i="6"/>
  <c r="N65" i="5"/>
  <c r="J64" i="6"/>
  <c r="J31" i="6"/>
  <c r="J21" i="6"/>
  <c r="N64" i="2"/>
  <c r="J43" i="6"/>
  <c r="N86" i="5"/>
  <c r="J31" i="4"/>
  <c r="J65" i="5"/>
  <c r="M76" i="4"/>
  <c r="M65" i="2"/>
  <c r="M43" i="3"/>
  <c r="L65" i="2"/>
  <c r="D43" i="3"/>
  <c r="H43" i="3"/>
  <c r="D65" i="2"/>
  <c r="M54" i="5"/>
  <c r="M32" i="6"/>
  <c r="L10" i="3"/>
  <c r="D76" i="5"/>
  <c r="L32" i="4"/>
  <c r="H109" i="4"/>
  <c r="M98" i="4"/>
  <c r="M76" i="6"/>
  <c r="H76" i="2"/>
  <c r="L76" i="4"/>
  <c r="L43" i="3"/>
  <c r="H32" i="6"/>
  <c r="L87" i="5"/>
  <c r="D10" i="3"/>
  <c r="L109" i="4"/>
  <c r="H32" i="4"/>
  <c r="L10" i="6"/>
  <c r="D109" i="6"/>
  <c r="L32" i="5"/>
  <c r="D76" i="2"/>
  <c r="H76" i="4"/>
  <c r="H65" i="2"/>
  <c r="H87" i="5"/>
  <c r="D10" i="6"/>
  <c r="H43" i="5"/>
  <c r="M32" i="5"/>
  <c r="D76" i="4"/>
  <c r="H76" i="5"/>
  <c r="H10" i="3"/>
  <c r="D109" i="5"/>
  <c r="H98" i="4"/>
  <c r="H54" i="6"/>
  <c r="M98" i="5"/>
  <c r="M32" i="4"/>
  <c r="M10" i="6"/>
  <c r="D87" i="5"/>
  <c r="D32" i="6"/>
  <c r="L54" i="5"/>
  <c r="H54" i="5"/>
  <c r="H98" i="3"/>
  <c r="M109" i="5"/>
  <c r="D32" i="4"/>
  <c r="H87" i="3"/>
  <c r="D87" i="6"/>
  <c r="M76" i="2"/>
  <c r="H109" i="5"/>
  <c r="L87" i="3"/>
  <c r="M87" i="5"/>
  <c r="L32" i="6"/>
  <c r="D54" i="5"/>
  <c r="L76" i="5"/>
  <c r="D98" i="3"/>
  <c r="H10" i="6"/>
  <c r="L109" i="5"/>
  <c r="M54" i="6"/>
  <c r="H76" i="6"/>
  <c r="D65" i="6"/>
  <c r="D98" i="5"/>
  <c r="H98" i="5"/>
  <c r="L98" i="5"/>
  <c r="M76" i="5"/>
  <c r="L98" i="3"/>
  <c r="M10" i="3"/>
  <c r="M98" i="3"/>
  <c r="D109" i="4"/>
  <c r="M109" i="4"/>
  <c r="M87" i="3"/>
  <c r="L98" i="4"/>
  <c r="L76" i="6"/>
  <c r="L54" i="6"/>
  <c r="H32" i="5"/>
  <c r="L76" i="2"/>
  <c r="D87" i="3"/>
  <c r="D54" i="6"/>
  <c r="D98" i="4"/>
  <c r="D76" i="6"/>
  <c r="M109" i="6"/>
  <c r="H65" i="6"/>
  <c r="M87" i="6"/>
  <c r="M65" i="6"/>
  <c r="L43" i="5"/>
  <c r="L65" i="6"/>
  <c r="D43" i="5"/>
  <c r="H87" i="6"/>
  <c r="H109" i="6"/>
  <c r="L109" i="6"/>
  <c r="D32" i="5"/>
  <c r="M43" i="5"/>
  <c r="L87" i="6"/>
  <c r="P40" i="3"/>
  <c r="P43" i="3"/>
  <c r="P62" i="2"/>
  <c r="P65" i="2"/>
  <c r="P76" i="4"/>
  <c r="P73" i="4"/>
  <c r="P32" i="4"/>
  <c r="P29" i="4"/>
  <c r="P84" i="5"/>
  <c r="P87" i="5"/>
  <c r="P29" i="6"/>
  <c r="P32" i="6"/>
  <c r="P54" i="5"/>
  <c r="P51" i="5"/>
  <c r="P10" i="6"/>
  <c r="P7" i="6"/>
  <c r="P106" i="5"/>
  <c r="P109" i="5"/>
  <c r="P95" i="5"/>
  <c r="P98" i="5"/>
  <c r="P76" i="5"/>
  <c r="P73" i="5"/>
  <c r="P7" i="3"/>
  <c r="P10" i="3"/>
  <c r="P98" i="3"/>
  <c r="P95" i="3"/>
  <c r="P106" i="4"/>
  <c r="P109" i="4"/>
  <c r="P73" i="2"/>
  <c r="P76" i="2"/>
  <c r="P87" i="3"/>
  <c r="P84" i="3"/>
  <c r="P54" i="6"/>
  <c r="P51" i="6"/>
  <c r="P98" i="4"/>
  <c r="P95" i="4"/>
  <c r="P76" i="6"/>
  <c r="P73" i="6"/>
  <c r="P62" i="6"/>
  <c r="P65" i="6"/>
  <c r="P106" i="6"/>
  <c r="P109" i="6"/>
  <c r="P32" i="5"/>
  <c r="P29" i="5"/>
  <c r="P40" i="5"/>
  <c r="P43" i="5"/>
  <c r="P84" i="6"/>
  <c r="P87" i="6"/>
  <c r="N43" i="5" l="1"/>
  <c r="J34" i="5"/>
  <c r="J35" i="5"/>
  <c r="J109" i="6"/>
  <c r="J87" i="6"/>
  <c r="J45" i="5"/>
  <c r="J46" i="5"/>
  <c r="N65" i="6"/>
  <c r="N87" i="6"/>
  <c r="J65" i="6"/>
  <c r="N109" i="6"/>
  <c r="J78" i="6"/>
  <c r="J79" i="6"/>
  <c r="J100" i="4"/>
  <c r="J101" i="4"/>
  <c r="J57" i="6"/>
  <c r="J56" i="6"/>
  <c r="J90" i="3"/>
  <c r="J89" i="3"/>
  <c r="J32" i="5"/>
  <c r="N87" i="3"/>
  <c r="N109" i="4"/>
  <c r="J111" i="4"/>
  <c r="J112" i="4"/>
  <c r="N98" i="3"/>
  <c r="N10" i="3"/>
  <c r="N76" i="5"/>
  <c r="J98" i="5"/>
  <c r="J101" i="5"/>
  <c r="J100" i="5"/>
  <c r="J67" i="6"/>
  <c r="J68" i="6"/>
  <c r="J76" i="6"/>
  <c r="N54" i="6"/>
  <c r="J10" i="6"/>
  <c r="J101" i="3"/>
  <c r="J100" i="3"/>
  <c r="J56" i="5"/>
  <c r="J57" i="5"/>
  <c r="N87" i="5"/>
  <c r="J109" i="5"/>
  <c r="N76" i="2"/>
  <c r="J90" i="6"/>
  <c r="J89" i="6"/>
  <c r="J87" i="3"/>
  <c r="J34" i="4"/>
  <c r="J35" i="4"/>
  <c r="N109" i="5"/>
  <c r="J98" i="3"/>
  <c r="J54" i="5"/>
  <c r="J35" i="6"/>
  <c r="J34" i="6"/>
  <c r="J90" i="5"/>
  <c r="J89" i="5"/>
  <c r="N10" i="6"/>
  <c r="N32" i="4"/>
  <c r="N98" i="5"/>
  <c r="J54" i="6"/>
  <c r="J98" i="4"/>
  <c r="J111" i="5"/>
  <c r="J112" i="5"/>
  <c r="J10" i="3"/>
  <c r="J76" i="5"/>
  <c r="J79" i="4"/>
  <c r="J78" i="4"/>
  <c r="N32" i="5"/>
  <c r="J43" i="5"/>
  <c r="J12" i="6"/>
  <c r="J13" i="6"/>
  <c r="J87" i="5"/>
  <c r="J65" i="2"/>
  <c r="J76" i="4"/>
  <c r="J78" i="2"/>
  <c r="J79" i="2"/>
  <c r="J112" i="6"/>
  <c r="J111" i="6"/>
  <c r="J32" i="4"/>
  <c r="J13" i="3"/>
  <c r="J12" i="3"/>
  <c r="J32" i="6"/>
  <c r="J76" i="2"/>
  <c r="N76" i="6"/>
  <c r="N98" i="4"/>
  <c r="J109" i="4"/>
  <c r="J79" i="5"/>
  <c r="J78" i="5"/>
  <c r="N32" i="6"/>
  <c r="N54" i="5"/>
  <c r="J67" i="2"/>
  <c r="J68" i="2"/>
  <c r="J43" i="3"/>
  <c r="J45" i="3"/>
  <c r="J46" i="3"/>
  <c r="N43" i="3"/>
  <c r="N65" i="2"/>
  <c r="N76" i="4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<sst xmlns="http://schemas.openxmlformats.org/spreadsheetml/2006/main" count="16366" uniqueCount="195">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</sst>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34.749182266666672</c:v>
                </c:pt>
                <c:pt idx="1">
                  <c:v>37.375619733333338</c:v>
                </c:pt>
                <c:pt idx="2">
                  <c:v>38.600735666666658</c:v>
                </c:pt>
                <c:pt idx="3">
                  <c:v>39.234061666666669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6E-4960-A178-07DC4FC8A302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29.717448000000001</c:v>
                </c:pt>
                <c:pt idx="1">
                  <c:v>39.568871999999999</c:v>
                </c:pt>
                <c:pt idx="2">
                  <c:v>53.611519999999999</c:v>
                </c:pt>
                <c:pt idx="3">
                  <c:v>75.043351999999999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35.999988266666669</c:v>
                </c:pt>
                <c:pt idx="1">
                  <c:v>39.121302333333333</c:v>
                </c:pt>
                <c:pt idx="2">
                  <c:v>40.750213333333335</c:v>
                </c:pt>
                <c:pt idx="3">
                  <c:v>41.750384000000011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6E-4960-A178-07DC4FC8A30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6E-4960-A178-07DC4FC8A30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6E-4960-A178-07DC4FC8A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27.2605434</c:v>
                </c:pt>
                <c:pt idx="1">
                  <c:v>30.592747199999998</c:v>
                </c:pt>
                <c:pt idx="2">
                  <c:v>35.175658733333329</c:v>
                </c:pt>
                <c:pt idx="3">
                  <c:v>37.845180400000004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16-4147-BBD4-85EE26A58027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36.987216000000004</c:v>
                </c:pt>
                <c:pt idx="1">
                  <c:v>53.184567999999992</c:v>
                </c:pt>
                <c:pt idx="2">
                  <c:v>76.698936000000018</c:v>
                </c:pt>
                <c:pt idx="3">
                  <c:v>108.78679200000001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27.648055266666667</c:v>
                </c:pt>
                <c:pt idx="1">
                  <c:v>31.311631866666666</c:v>
                </c:pt>
                <c:pt idx="2">
                  <c:v>36.602905599999993</c:v>
                </c:pt>
                <c:pt idx="3">
                  <c:v>39.935073133333326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16-4147-BBD4-85EE26A5802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16-4147-BBD4-85EE26A5802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16-4147-BBD4-85EE26A58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27.22274933333334</c:v>
                </c:pt>
                <c:pt idx="1">
                  <c:v>30.713218200000004</c:v>
                </c:pt>
                <c:pt idx="2">
                  <c:v>35.10646113333334</c:v>
                </c:pt>
                <c:pt idx="3">
                  <c:v>37.603516266666666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A-4C47-8664-779F210CB18D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37.897615999999999</c:v>
                </c:pt>
                <c:pt idx="1">
                  <c:v>54.620912000000004</c:v>
                </c:pt>
                <c:pt idx="2">
                  <c:v>78.965232</c:v>
                </c:pt>
                <c:pt idx="3">
                  <c:v>112.06927200000001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27.595767333333335</c:v>
                </c:pt>
                <c:pt idx="1">
                  <c:v>31.39226733333334</c:v>
                </c:pt>
                <c:pt idx="2">
                  <c:v>36.493495799999998</c:v>
                </c:pt>
                <c:pt idx="3">
                  <c:v>39.66378026666667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1A-4C47-8664-779F210CB18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A-4C47-8664-779F210CB18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1A-4C47-8664-779F210CB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30.713581809523816</c:v>
                </c:pt>
                <c:pt idx="1">
                  <c:v>33.293589285714276</c:v>
                </c:pt>
                <c:pt idx="2">
                  <c:v>36.446848571428575</c:v>
                </c:pt>
                <c:pt idx="3">
                  <c:v>39.467625952380949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9F-45B0-934C-E6AEB07B244C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27.419751999999999</c:v>
                </c:pt>
                <c:pt idx="1">
                  <c:v>39.684440000000002</c:v>
                </c:pt>
                <c:pt idx="2">
                  <c:v>59.495311999999998</c:v>
                </c:pt>
                <c:pt idx="3">
                  <c:v>86.935831999999991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31.066507285714291</c:v>
                </c:pt>
                <c:pt idx="1">
                  <c:v>34.08559004761905</c:v>
                </c:pt>
                <c:pt idx="2">
                  <c:v>37.964202047619047</c:v>
                </c:pt>
                <c:pt idx="3">
                  <c:v>41.777425904761898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9F-45B0-934C-E6AEB07B244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9F-45B0-934C-E6AEB07B244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9F-45B0-934C-E6AEB07B2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30.541978380952383</c:v>
                </c:pt>
                <c:pt idx="1">
                  <c:v>33.228850857142866</c:v>
                </c:pt>
                <c:pt idx="2">
                  <c:v>36.326138</c:v>
                </c:pt>
                <c:pt idx="3">
                  <c:v>39.080388285714292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47-4ADE-9CF7-A24300EF5286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28.278648</c:v>
                </c:pt>
                <c:pt idx="1">
                  <c:v>41.07884</c:v>
                </c:pt>
                <c:pt idx="2">
                  <c:v>61.810192000000001</c:v>
                </c:pt>
                <c:pt idx="3">
                  <c:v>90.362168000000011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30.964962857142858</c:v>
                </c:pt>
                <c:pt idx="1">
                  <c:v>34.07103838095238</c:v>
                </c:pt>
                <c:pt idx="2">
                  <c:v>37.889784285714278</c:v>
                </c:pt>
                <c:pt idx="3">
                  <c:v>41.471403380952381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47-4ADE-9CF7-A24300EF528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47-4ADE-9CF7-A24300EF528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47-4ADE-9CF7-A24300EF5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27.700256499999991</c:v>
                </c:pt>
                <c:pt idx="1">
                  <c:v>32.126857718749996</c:v>
                </c:pt>
                <c:pt idx="2">
                  <c:v>36.681857406249996</c:v>
                </c:pt>
                <c:pt idx="3">
                  <c:v>39.778941062500003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80-4071-B4C0-5FCD96412FDB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126.40897600000001</c:v>
                </c:pt>
                <c:pt idx="1">
                  <c:v>180.96769599999999</c:v>
                </c:pt>
                <c:pt idx="2">
                  <c:v>255.988584</c:v>
                </c:pt>
                <c:pt idx="3">
                  <c:v>356.06211999999999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27.936300499999994</c:v>
                </c:pt>
                <c:pt idx="1">
                  <c:v>32.701556843749998</c:v>
                </c:pt>
                <c:pt idx="2">
                  <c:v>37.888980499999995</c:v>
                </c:pt>
                <c:pt idx="3">
                  <c:v>41.809351625000005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80-4071-B4C0-5FCD96412FD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80-4071-B4C0-5FCD96412FD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80-4071-B4C0-5FCD96412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27.784274031249996</c:v>
                </c:pt>
                <c:pt idx="1">
                  <c:v>32.620307093749993</c:v>
                </c:pt>
                <c:pt idx="2">
                  <c:v>37.631377593749995</c:v>
                </c:pt>
                <c:pt idx="3">
                  <c:v>41.110189343749994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2B-4F17-8D79-80078B29B30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2B-4F17-8D79-80078B29B30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2B-4F17-8D79-80078B29B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37.905008000000002</c:v>
                </c:pt>
                <c:pt idx="1">
                  <c:v>56.027464000000009</c:v>
                </c:pt>
                <c:pt idx="2">
                  <c:v>83.834888000000007</c:v>
                </c:pt>
                <c:pt idx="3">
                  <c:v>121.33001599999999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31.964024952380957</c:v>
                </c:pt>
                <c:pt idx="1">
                  <c:v>35.053491809523813</c:v>
                </c:pt>
                <c:pt idx="2">
                  <c:v>38.903972095238103</c:v>
                </c:pt>
                <c:pt idx="3">
                  <c:v>42.286908714285715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EB-4507-889D-87A9E87F1C2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EB-4507-889D-87A9E87F1C2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EB-4507-889D-87A9E87F1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39.080304000000005</c:v>
                </c:pt>
                <c:pt idx="1">
                  <c:v>57.890672000000002</c:v>
                </c:pt>
                <c:pt idx="2">
                  <c:v>86.807696000000007</c:v>
                </c:pt>
                <c:pt idx="3">
                  <c:v>125.61493599999999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31.712374809523812</c:v>
                </c:pt>
                <c:pt idx="1">
                  <c:v>34.932008238095236</c:v>
                </c:pt>
                <c:pt idx="2">
                  <c:v>38.53964204761904</c:v>
                </c:pt>
                <c:pt idx="3">
                  <c:v>41.989033904761904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D6-4644-9952-34D8697BC7D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D6-4644-9952-34D8697BC7D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D6-4644-9952-34D8697BC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43.409885083333336</c:v>
                </c:pt>
                <c:pt idx="1">
                  <c:v>46.790057708333329</c:v>
                </c:pt>
                <c:pt idx="2">
                  <c:v>48.108836500000002</c:v>
                </c:pt>
                <c:pt idx="3">
                  <c:v>49.590225416666669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FC-4B30-89A1-5B7B5F3E344F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3.8005919999999995</c:v>
                </c:pt>
                <c:pt idx="1">
                  <c:v>4.8104239999999994</c:v>
                </c:pt>
                <c:pt idx="2">
                  <c:v>6.162776</c:v>
                </c:pt>
                <c:pt idx="3">
                  <c:v>8.6098879999999998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44.611052333333333</c:v>
                </c:pt>
                <c:pt idx="1">
                  <c:v>48.176396833333335</c:v>
                </c:pt>
                <c:pt idx="2">
                  <c:v>49.990660916666656</c:v>
                </c:pt>
                <c:pt idx="3">
                  <c:v>52.046320374999972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FC-4B30-89A1-5B7B5F3E34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FC-4B30-89A1-5B7B5F3E34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FC-4B30-89A1-5B7B5F3E3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38.896995266666664</c:v>
                </c:pt>
                <c:pt idx="1">
                  <c:v>41.334714466666675</c:v>
                </c:pt>
                <c:pt idx="2">
                  <c:v>42.532670000000003</c:v>
                </c:pt>
                <c:pt idx="3">
                  <c:v>43.189662066666671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96-46B2-AFA8-700F98FBF9CC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29.717448000000001</c:v>
                </c:pt>
                <c:pt idx="1">
                  <c:v>39.568871999999999</c:v>
                </c:pt>
                <c:pt idx="2">
                  <c:v>53.611519999999999</c:v>
                </c:pt>
                <c:pt idx="3">
                  <c:v>75.043351999999999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40.327261133333323</c:v>
                </c:pt>
                <c:pt idx="1">
                  <c:v>42.89859173333334</c:v>
                </c:pt>
                <c:pt idx="2">
                  <c:v>44.287512533333334</c:v>
                </c:pt>
                <c:pt idx="3">
                  <c:v>45.191689599999997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96-46B2-AFA8-700F98FBF9C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96-46B2-AFA8-700F98FBF9C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96-46B2-AFA8-700F98FBF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32.467099999999995</c:v>
                </c:pt>
                <c:pt idx="1">
                  <c:v>35.240454933333332</c:v>
                </c:pt>
                <c:pt idx="2">
                  <c:v>39.284910999999994</c:v>
                </c:pt>
                <c:pt idx="3">
                  <c:v>41.927219866666668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61-4C8B-8198-2180C34C0D79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36.987216000000004</c:v>
                </c:pt>
                <c:pt idx="1">
                  <c:v>53.184567999999992</c:v>
                </c:pt>
                <c:pt idx="2">
                  <c:v>76.698936000000018</c:v>
                </c:pt>
                <c:pt idx="3">
                  <c:v>108.78679200000001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33.263994400000001</c:v>
                </c:pt>
                <c:pt idx="1">
                  <c:v>36.166015999999999</c:v>
                </c:pt>
                <c:pt idx="2">
                  <c:v>40.515710466666661</c:v>
                </c:pt>
                <c:pt idx="3">
                  <c:v>43.571021799999997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61-4C8B-8198-2180C34C0D7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61-4C8B-8198-2180C34C0D7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61-4C8B-8198-2180C34C0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32.317823466666667</c:v>
                </c:pt>
                <c:pt idx="1">
                  <c:v>35.228296533333335</c:v>
                </c:pt>
                <c:pt idx="2">
                  <c:v>39.209074666666666</c:v>
                </c:pt>
                <c:pt idx="3">
                  <c:v>41.685257266666667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08-4DAD-B4F8-CDA4007EFE34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37.897615999999999</c:v>
                </c:pt>
                <c:pt idx="1">
                  <c:v>54.620912000000004</c:v>
                </c:pt>
                <c:pt idx="2">
                  <c:v>78.965232</c:v>
                </c:pt>
                <c:pt idx="3">
                  <c:v>112.06927200000001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33.157573066666664</c:v>
                </c:pt>
                <c:pt idx="1">
                  <c:v>36.128700466666672</c:v>
                </c:pt>
                <c:pt idx="2">
                  <c:v>40.372169399999997</c:v>
                </c:pt>
                <c:pt idx="3">
                  <c:v>43.300227066666658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08-4DAD-B4F8-CDA4007EFE3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08-4DAD-B4F8-CDA4007EFE3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08-4DAD-B4F8-CDA4007EF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34.314412904761902</c:v>
                </c:pt>
                <c:pt idx="1">
                  <c:v>36.934864238095237</c:v>
                </c:pt>
                <c:pt idx="2">
                  <c:v>40.48651685714286</c:v>
                </c:pt>
                <c:pt idx="3">
                  <c:v>43.660332190476183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A9-4F63-BE9A-F2B518CCAAD8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27.419751999999999</c:v>
                </c:pt>
                <c:pt idx="1">
                  <c:v>39.684440000000002</c:v>
                </c:pt>
                <c:pt idx="2">
                  <c:v>59.495311999999998</c:v>
                </c:pt>
                <c:pt idx="3">
                  <c:v>86.935831999999991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34.786717952380954</c:v>
                </c:pt>
                <c:pt idx="1">
                  <c:v>37.517764857142851</c:v>
                </c:pt>
                <c:pt idx="2">
                  <c:v>41.469505333333345</c:v>
                </c:pt>
                <c:pt idx="3">
                  <c:v>45.260688095238095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A9-4F63-BE9A-F2B518CCAAD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A9-4F63-BE9A-F2B518CCAAD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A9-4F63-BE9A-F2B518CCA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34.175089714285711</c:v>
                </c:pt>
                <c:pt idx="1">
                  <c:v>36.840509571428569</c:v>
                </c:pt>
                <c:pt idx="2">
                  <c:v>40.399201142857144</c:v>
                </c:pt>
                <c:pt idx="3">
                  <c:v>43.319599333333336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C8-436F-9A7A-67ADC5EA92C9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28.278648</c:v>
                </c:pt>
                <c:pt idx="1">
                  <c:v>41.07884</c:v>
                </c:pt>
                <c:pt idx="2">
                  <c:v>61.810192000000001</c:v>
                </c:pt>
                <c:pt idx="3">
                  <c:v>90.362168000000011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34.709123095238091</c:v>
                </c:pt>
                <c:pt idx="1">
                  <c:v>37.484315523809514</c:v>
                </c:pt>
                <c:pt idx="2">
                  <c:v>41.42946357142857</c:v>
                </c:pt>
                <c:pt idx="3">
                  <c:v>45.027811809523804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C8-436F-9A7A-67ADC5EA92C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C8-436F-9A7A-67ADC5EA92C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C8-436F-9A7A-67ADC5EA92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31.727322375000004</c:v>
                </c:pt>
                <c:pt idx="1">
                  <c:v>35.829733562499996</c:v>
                </c:pt>
                <c:pt idx="2">
                  <c:v>40.548064250000003</c:v>
                </c:pt>
                <c:pt idx="3">
                  <c:v>43.708715093749994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78-47A7-BC3D-906A40C881E0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126.40897600000001</c:v>
                </c:pt>
                <c:pt idx="1">
                  <c:v>180.96769599999999</c:v>
                </c:pt>
                <c:pt idx="2">
                  <c:v>255.988584</c:v>
                </c:pt>
                <c:pt idx="3">
                  <c:v>356.06211999999999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32.002731875000002</c:v>
                </c:pt>
                <c:pt idx="1">
                  <c:v>36.259622218750003</c:v>
                </c:pt>
                <c:pt idx="2">
                  <c:v>41.40135756250001</c:v>
                </c:pt>
                <c:pt idx="3">
                  <c:v>45.274107437500007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78-47A7-BC3D-906A40C881E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78-47A7-BC3D-906A40C881E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78-47A7-BC3D-906A40C88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31.633154781249999</c:v>
                </c:pt>
                <c:pt idx="1">
                  <c:v>35.796777500000005</c:v>
                </c:pt>
                <c:pt idx="2">
                  <c:v>40.292257375000013</c:v>
                </c:pt>
                <c:pt idx="3">
                  <c:v>43.124703437500003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C-4870-BA0F-4BA1723957B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31.889915093749995</c:v>
                </c:pt>
                <c:pt idx="1">
                  <c:v>36.195853812500005</c:v>
                </c:pt>
                <c:pt idx="2">
                  <c:v>41.134117562500009</c:v>
                </c:pt>
                <c:pt idx="3">
                  <c:v>44.565848656250012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C-4870-BA0F-4BA1723957B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0C-4870-BA0F-4BA1723957B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90C-4870-BA0F-4BA172395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37.948527999999996</c:v>
                </c:pt>
                <c:pt idx="1">
                  <c:v>56.081432</c:v>
                </c:pt>
                <c:pt idx="2">
                  <c:v>83.899416000000002</c:v>
                </c:pt>
                <c:pt idx="3">
                  <c:v>121.390568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34.971935000000002</c:v>
                </c:pt>
                <c:pt idx="1">
                  <c:v>37.957441523809521</c:v>
                </c:pt>
                <c:pt idx="2">
                  <c:v>41.642704333333349</c:v>
                </c:pt>
                <c:pt idx="3">
                  <c:v>44.420052047619052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8E-4329-B6AE-FEFFDB253692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37.905008000000002</c:v>
                </c:pt>
                <c:pt idx="1">
                  <c:v>56.027464000000009</c:v>
                </c:pt>
                <c:pt idx="2">
                  <c:v>83.834888000000007</c:v>
                </c:pt>
                <c:pt idx="3">
                  <c:v>121.33001599999999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35.389460142857146</c:v>
                </c:pt>
                <c:pt idx="1">
                  <c:v>38.49110566666667</c:v>
                </c:pt>
                <c:pt idx="2">
                  <c:v>42.502674666666657</c:v>
                </c:pt>
                <c:pt idx="3">
                  <c:v>45.985555523809523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8E-4329-B6AE-FEFFDB25369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8E-4329-B6AE-FEFFDB25369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8E-4329-B6AE-FEFFDB253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39.080304000000005</c:v>
                </c:pt>
                <c:pt idx="1">
                  <c:v>57.890672000000002</c:v>
                </c:pt>
                <c:pt idx="2">
                  <c:v>86.807696000000007</c:v>
                </c:pt>
                <c:pt idx="3">
                  <c:v>125.61493599999999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35.1009491904762</c:v>
                </c:pt>
                <c:pt idx="1">
                  <c:v>38.28846595238096</c:v>
                </c:pt>
                <c:pt idx="2">
                  <c:v>42.116227333333327</c:v>
                </c:pt>
                <c:pt idx="3">
                  <c:v>45.628482047619052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8-4197-B906-21444CE505D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48-4197-B906-21444CE505D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48-4197-B906-21444CE50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47.254513624999994</c:v>
                </c:pt>
                <c:pt idx="1">
                  <c:v>50.435263208333339</c:v>
                </c:pt>
                <c:pt idx="2">
                  <c:v>51.732762416666652</c:v>
                </c:pt>
                <c:pt idx="3">
                  <c:v>53.154724874999999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22-4A38-AF3B-C6D86EAE3589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3.8005919999999995</c:v>
                </c:pt>
                <c:pt idx="1">
                  <c:v>4.8104239999999994</c:v>
                </c:pt>
                <c:pt idx="2">
                  <c:v>6.162776</c:v>
                </c:pt>
                <c:pt idx="3">
                  <c:v>8.6098879999999998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48.266167750000001</c:v>
                </c:pt>
                <c:pt idx="1">
                  <c:v>51.419797749999994</c:v>
                </c:pt>
                <c:pt idx="2">
                  <c:v>53.110121249999985</c:v>
                </c:pt>
                <c:pt idx="3">
                  <c:v>55.044830791666669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22-4A38-AF3B-C6D86EAE358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22-4A38-AF3B-C6D86EAE358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822-4A38-AF3B-C6D86EAE3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0.98575294599999996</c:v>
                </c:pt>
                <c:pt idx="1">
                  <c:v>0.99170901333333339</c:v>
                </c:pt>
                <c:pt idx="2">
                  <c:v>0.99345479600000008</c:v>
                </c:pt>
                <c:pt idx="3">
                  <c:v>0.99423304933333345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94-4A4E-9AA9-0A487282BF77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29.717448000000001</c:v>
                </c:pt>
                <c:pt idx="1">
                  <c:v>39.568871999999999</c:v>
                </c:pt>
                <c:pt idx="2">
                  <c:v>53.611519999999999</c:v>
                </c:pt>
                <c:pt idx="3">
                  <c:v>75.043351999999999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0.9860930206666666</c:v>
                </c:pt>
                <c:pt idx="1">
                  <c:v>0.99200798866666662</c:v>
                </c:pt>
                <c:pt idx="2">
                  <c:v>0.99376066333333335</c:v>
                </c:pt>
                <c:pt idx="3">
                  <c:v>0.994569182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94-4A4E-9AA9-0A487282BF7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94-4A4E-9AA9-0A487282BF7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94-4A4E-9AA9-0A487282B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0.95833688400000006</c:v>
                </c:pt>
                <c:pt idx="1">
                  <c:v>0.97572322399999978</c:v>
                </c:pt>
                <c:pt idx="2">
                  <c:v>0.98810872066666655</c:v>
                </c:pt>
                <c:pt idx="3">
                  <c:v>0.99241338533333334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2-439D-B337-F9308A01D94F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36.987216000000004</c:v>
                </c:pt>
                <c:pt idx="1">
                  <c:v>53.184567999999992</c:v>
                </c:pt>
                <c:pt idx="2">
                  <c:v>76.698936000000018</c:v>
                </c:pt>
                <c:pt idx="3">
                  <c:v>108.78679200000001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0.95845596266666655</c:v>
                </c:pt>
                <c:pt idx="1">
                  <c:v>0.97589366266666677</c:v>
                </c:pt>
                <c:pt idx="2">
                  <c:v>0.98834330533333348</c:v>
                </c:pt>
                <c:pt idx="3">
                  <c:v>0.99271929466666675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2-439D-B337-F9308A01D94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22-439D-B337-F9308A01D94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22-439D-B337-F9308A01D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0.95698564733333324</c:v>
                </c:pt>
                <c:pt idx="1">
                  <c:v>0.9749194326666667</c:v>
                </c:pt>
                <c:pt idx="2">
                  <c:v>0.98757303066666668</c:v>
                </c:pt>
                <c:pt idx="3">
                  <c:v>0.99193356466666682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78-4E3A-8EBC-0511AA5A6EEF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37.897615999999999</c:v>
                </c:pt>
                <c:pt idx="1">
                  <c:v>54.620912000000004</c:v>
                </c:pt>
                <c:pt idx="2">
                  <c:v>78.965232</c:v>
                </c:pt>
                <c:pt idx="3">
                  <c:v>112.06927200000001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0.95700908866666667</c:v>
                </c:pt>
                <c:pt idx="1">
                  <c:v>0.97516356799999993</c:v>
                </c:pt>
                <c:pt idx="2">
                  <c:v>0.98786770133333313</c:v>
                </c:pt>
                <c:pt idx="3">
                  <c:v>0.99227220000000016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78-4E3A-8EBC-0511AA5A6E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78-4E3A-8EBC-0511AA5A6E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78-4E3A-8EBC-0511AA5A6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0.96903136380952382</c:v>
                </c:pt>
                <c:pt idx="1">
                  <c:v>0.98082668380952365</c:v>
                </c:pt>
                <c:pt idx="2">
                  <c:v>0.98939370380952374</c:v>
                </c:pt>
                <c:pt idx="3">
                  <c:v>0.99380515857142848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9C-4563-81A4-70D376179AD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27.419751999999999</c:v>
                </c:pt>
                <c:pt idx="1">
                  <c:v>39.684440000000002</c:v>
                </c:pt>
                <c:pt idx="2">
                  <c:v>59.495311999999998</c:v>
                </c:pt>
                <c:pt idx="3">
                  <c:v>86.935831999999991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0.96902451190476191</c:v>
                </c:pt>
                <c:pt idx="1">
                  <c:v>0.98090645761904771</c:v>
                </c:pt>
                <c:pt idx="2">
                  <c:v>0.9896251728571428</c:v>
                </c:pt>
                <c:pt idx="3">
                  <c:v>0.99404439952380941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9C-4563-81A4-70D376179AD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9C-4563-81A4-70D376179AD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9C-4563-81A4-70D376179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0.96755116761904758</c:v>
                </c:pt>
                <c:pt idx="1">
                  <c:v>0.97986977619047599</c:v>
                </c:pt>
                <c:pt idx="2">
                  <c:v>0.98891836142857159</c:v>
                </c:pt>
                <c:pt idx="3">
                  <c:v>0.99346047666666659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B2-4827-AE07-8C9A1B6D8059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28.278648</c:v>
                </c:pt>
                <c:pt idx="1">
                  <c:v>41.07884</c:v>
                </c:pt>
                <c:pt idx="2">
                  <c:v>61.810192000000001</c:v>
                </c:pt>
                <c:pt idx="3">
                  <c:v>90.362168000000011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0.96774403428571432</c:v>
                </c:pt>
                <c:pt idx="1">
                  <c:v>0.98000899904761896</c:v>
                </c:pt>
                <c:pt idx="2">
                  <c:v>0.98916158666666698</c:v>
                </c:pt>
                <c:pt idx="3">
                  <c:v>0.99373117809523814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B2-4827-AE07-8C9A1B6D805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B2-4827-AE07-8C9A1B6D805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B2-4827-AE07-8C9A1B6D8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0.93688656531250003</c:v>
                </c:pt>
                <c:pt idx="1">
                  <c:v>0.97254385749999983</c:v>
                </c:pt>
                <c:pt idx="2">
                  <c:v>0.98944849312499994</c:v>
                </c:pt>
                <c:pt idx="3">
                  <c:v>0.99455648124999985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57-4E15-A3A0-41C5C3E54B34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126.40897600000001</c:v>
                </c:pt>
                <c:pt idx="1">
                  <c:v>180.96769599999999</c:v>
                </c:pt>
                <c:pt idx="2">
                  <c:v>255.988584</c:v>
                </c:pt>
                <c:pt idx="3">
                  <c:v>356.06211999999999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0.93702110812499995</c:v>
                </c:pt>
                <c:pt idx="1">
                  <c:v>0.97283024156249998</c:v>
                </c:pt>
                <c:pt idx="2">
                  <c:v>0.98969951374999987</c:v>
                </c:pt>
                <c:pt idx="3">
                  <c:v>0.99483738374999997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57-4E15-A3A0-41C5C3E54B3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57-4E15-A3A0-41C5C3E54B3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257-4E15-A3A0-41C5C3E54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0.92961703406250018</c:v>
                </c:pt>
                <c:pt idx="1">
                  <c:v>0.96979352781249994</c:v>
                </c:pt>
                <c:pt idx="2">
                  <c:v>0.98850173187500001</c:v>
                </c:pt>
                <c:pt idx="3">
                  <c:v>0.99414433000000002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7C-46EB-A890-B74A9E302B6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7C-46EB-A890-B74A9E302B6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7C-46EB-A890-B74A9E302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37.905008000000002</c:v>
                </c:pt>
                <c:pt idx="1">
                  <c:v>56.027464000000009</c:v>
                </c:pt>
                <c:pt idx="2">
                  <c:v>83.834888000000007</c:v>
                </c:pt>
                <c:pt idx="3">
                  <c:v>121.33001599999999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0.97020567047619066</c:v>
                </c:pt>
                <c:pt idx="1">
                  <c:v>0.9813871961904761</c:v>
                </c:pt>
                <c:pt idx="2">
                  <c:v>0.99022562952380966</c:v>
                </c:pt>
                <c:pt idx="3">
                  <c:v>0.99412937142857127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54-49EB-979A-CC02B73169A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54-49EB-979A-CC02B73169A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54-49EB-979A-CC02B7316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39.080304000000005</c:v>
                </c:pt>
                <c:pt idx="1">
                  <c:v>57.890672000000002</c:v>
                </c:pt>
                <c:pt idx="2">
                  <c:v>86.807696000000007</c:v>
                </c:pt>
                <c:pt idx="3">
                  <c:v>125.61493599999999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0.96838602904761895</c:v>
                </c:pt>
                <c:pt idx="1">
                  <c:v>0.98005795904761905</c:v>
                </c:pt>
                <c:pt idx="2">
                  <c:v>0.98946908809523815</c:v>
                </c:pt>
                <c:pt idx="3">
                  <c:v>0.99366945523809524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49-447F-AF96-626A136453A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49-447F-AF96-626A136453A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49-447F-AF96-626A136453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0.99789476916666675</c:v>
                </c:pt>
                <c:pt idx="1">
                  <c:v>0.99867078999999981</c:v>
                </c:pt>
                <c:pt idx="2">
                  <c:v>0.99891922250000009</c:v>
                </c:pt>
                <c:pt idx="3">
                  <c:v>0.9991094437500001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FA-4C1B-9FB5-CAED7BF73B4A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3.8005919999999995</c:v>
                </c:pt>
                <c:pt idx="1">
                  <c:v>4.8104239999999994</c:v>
                </c:pt>
                <c:pt idx="2">
                  <c:v>6.162776</c:v>
                </c:pt>
                <c:pt idx="3">
                  <c:v>8.6098879999999998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0.99791005750000006</c:v>
                </c:pt>
                <c:pt idx="1">
                  <c:v>0.99869802458333323</c:v>
                </c:pt>
                <c:pt idx="2">
                  <c:v>0.99893308874999998</c:v>
                </c:pt>
                <c:pt idx="3">
                  <c:v>0.99913542208333317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FA-4C1B-9FB5-CAED7BF73B4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FA-4C1B-9FB5-CAED7BF73B4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FA-4C1B-9FB5-CAED7BF73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0.99025311599999999</c:v>
                </c:pt>
                <c:pt idx="1">
                  <c:v>0.99195924199999985</c:v>
                </c:pt>
                <c:pt idx="2">
                  <c:v>0.99302144466666675</c:v>
                </c:pt>
                <c:pt idx="3">
                  <c:v>0.99441893800000003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4A-4E49-AECB-172CEFB43500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29.717448000000001</c:v>
                </c:pt>
                <c:pt idx="1">
                  <c:v>39.568871999999999</c:v>
                </c:pt>
                <c:pt idx="2">
                  <c:v>53.611519999999999</c:v>
                </c:pt>
                <c:pt idx="3">
                  <c:v>75.043351999999999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0.99182931133333319</c:v>
                </c:pt>
                <c:pt idx="1">
                  <c:v>0.99488878999999997</c:v>
                </c:pt>
                <c:pt idx="2">
                  <c:v>0.99626548133333326</c:v>
                </c:pt>
                <c:pt idx="3">
                  <c:v>0.9973992066666667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4A-4E49-AECB-172CEFB4350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4A-4E49-AECB-172CEFB4350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4A-4E49-AECB-172CEFB43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0.95452699866666679</c:v>
                </c:pt>
                <c:pt idx="1">
                  <c:v>0.97254070799999992</c:v>
                </c:pt>
                <c:pt idx="2">
                  <c:v>0.99034704333333323</c:v>
                </c:pt>
                <c:pt idx="3">
                  <c:v>0.9951982220000003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0-4B2E-8E5B-BD659CF4A476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36.987216000000004</c:v>
                </c:pt>
                <c:pt idx="1">
                  <c:v>53.184567999999992</c:v>
                </c:pt>
                <c:pt idx="2">
                  <c:v>76.698936000000018</c:v>
                </c:pt>
                <c:pt idx="3">
                  <c:v>108.78679200000001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0.95582150199999993</c:v>
                </c:pt>
                <c:pt idx="1">
                  <c:v>0.97352420133333339</c:v>
                </c:pt>
                <c:pt idx="2">
                  <c:v>0.99079551466666671</c:v>
                </c:pt>
                <c:pt idx="3">
                  <c:v>0.995982591333333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50-4B2E-8E5B-BD659CF4A47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50-4B2E-8E5B-BD659CF4A47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850-4B2E-8E5B-BD659CF4A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0.95391290933333339</c:v>
                </c:pt>
                <c:pt idx="1">
                  <c:v>0.97218706533333332</c:v>
                </c:pt>
                <c:pt idx="2">
                  <c:v>0.99002121133333343</c:v>
                </c:pt>
                <c:pt idx="3">
                  <c:v>0.99514774999999989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13-4E46-9E5B-4FC5FD04274A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37.897615999999999</c:v>
                </c:pt>
                <c:pt idx="1">
                  <c:v>54.620912000000004</c:v>
                </c:pt>
                <c:pt idx="2">
                  <c:v>78.965232</c:v>
                </c:pt>
                <c:pt idx="3">
                  <c:v>112.06927200000001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0.95538175533333325</c:v>
                </c:pt>
                <c:pt idx="1">
                  <c:v>0.97366656000000018</c:v>
                </c:pt>
                <c:pt idx="2">
                  <c:v>0.99075198333333314</c:v>
                </c:pt>
                <c:pt idx="3">
                  <c:v>0.99573828866666658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13-4E46-9E5B-4FC5FD04274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13-4E46-9E5B-4FC5FD04274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13-4E46-9E5B-4FC5FD042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0.97449244047619055</c:v>
                </c:pt>
                <c:pt idx="1">
                  <c:v>0.98494449047619048</c:v>
                </c:pt>
                <c:pt idx="2">
                  <c:v>0.99257969380952371</c:v>
                </c:pt>
                <c:pt idx="3">
                  <c:v>0.99605770809523819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B8-4FCE-B7EF-4D67B159AF5F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27.419751999999999</c:v>
                </c:pt>
                <c:pt idx="1">
                  <c:v>39.684440000000002</c:v>
                </c:pt>
                <c:pt idx="2">
                  <c:v>59.495311999999998</c:v>
                </c:pt>
                <c:pt idx="3">
                  <c:v>86.935831999999991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0.97470078857142839</c:v>
                </c:pt>
                <c:pt idx="1">
                  <c:v>0.98523228238095228</c:v>
                </c:pt>
                <c:pt idx="2">
                  <c:v>0.99300162904761891</c:v>
                </c:pt>
                <c:pt idx="3">
                  <c:v>0.99645481047619044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B8-4FCE-B7EF-4D67B159AF5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B8-4FCE-B7EF-4D67B159AF5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B8-4FCE-B7EF-4D67B159A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0.97329683999999994</c:v>
                </c:pt>
                <c:pt idx="1">
                  <c:v>0.98444683619047624</c:v>
                </c:pt>
                <c:pt idx="2">
                  <c:v>0.99233596333333352</c:v>
                </c:pt>
                <c:pt idx="3">
                  <c:v>0.99586930666666673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A3-4290-B8B7-6C20104AE361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28.278648</c:v>
                </c:pt>
                <c:pt idx="1">
                  <c:v>41.07884</c:v>
                </c:pt>
                <c:pt idx="2">
                  <c:v>61.810192000000001</c:v>
                </c:pt>
                <c:pt idx="3">
                  <c:v>90.362168000000011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0.97382410238095252</c:v>
                </c:pt>
                <c:pt idx="1">
                  <c:v>0.98490576380952377</c:v>
                </c:pt>
                <c:pt idx="2">
                  <c:v>0.99273775333333325</c:v>
                </c:pt>
                <c:pt idx="3">
                  <c:v>0.99629227380952368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A3-4290-B8B7-6C20104AE3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A3-4290-B8B7-6C20104AE3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A3-4290-B8B7-6C20104AE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0.96381933531250008</c:v>
                </c:pt>
                <c:pt idx="1">
                  <c:v>0.98289698375000001</c:v>
                </c:pt>
                <c:pt idx="2">
                  <c:v>0.99287583718749994</c:v>
                </c:pt>
                <c:pt idx="3">
                  <c:v>0.99625927531250025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43-4A53-BE90-89F9FDEAFCEF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126.40897600000001</c:v>
                </c:pt>
                <c:pt idx="1">
                  <c:v>180.96769599999999</c:v>
                </c:pt>
                <c:pt idx="2">
                  <c:v>255.988584</c:v>
                </c:pt>
                <c:pt idx="3">
                  <c:v>356.06211999999999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0.96415631031250004</c:v>
                </c:pt>
                <c:pt idx="1">
                  <c:v>0.98318240499999976</c:v>
                </c:pt>
                <c:pt idx="2">
                  <c:v>0.99314465437500021</c:v>
                </c:pt>
                <c:pt idx="3">
                  <c:v>0.9965955849999999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43-4A53-BE90-89F9FDEAFCE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43-4A53-BE90-89F9FDEAFCE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543-4A53-BE90-89F9FDEAF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132.47429600000001</c:v>
                </c:pt>
                <c:pt idx="1">
                  <c:v>189.77703999999997</c:v>
                </c:pt>
                <c:pt idx="2">
                  <c:v>268.24353600000001</c:v>
                </c:pt>
                <c:pt idx="3">
                  <c:v>372.53076799999991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0.96216957468750008</c:v>
                </c:pt>
                <c:pt idx="1">
                  <c:v>0.98207449125000013</c:v>
                </c:pt>
                <c:pt idx="2">
                  <c:v>0.99251801968750009</c:v>
                </c:pt>
                <c:pt idx="3">
                  <c:v>0.99602294281250014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1-40B7-9652-2892681E92B6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0.96238412281249996</c:v>
                </c:pt>
                <c:pt idx="1">
                  <c:v>0.98236751093750008</c:v>
                </c:pt>
                <c:pt idx="2">
                  <c:v>0.99279830187499996</c:v>
                </c:pt>
                <c:pt idx="3">
                  <c:v>0.99635163593749998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B1-40B7-9652-2892681E92B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B1-40B7-9652-2892681E92B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B1-40B7-9652-2892681E9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37.905008000000002</c:v>
                </c:pt>
                <c:pt idx="1">
                  <c:v>56.027464000000009</c:v>
                </c:pt>
                <c:pt idx="2">
                  <c:v>83.834888000000007</c:v>
                </c:pt>
                <c:pt idx="3">
                  <c:v>121.33001599999999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0.9762760047619049</c:v>
                </c:pt>
                <c:pt idx="1">
                  <c:v>0.98620675761904741</c:v>
                </c:pt>
                <c:pt idx="2">
                  <c:v>0.99340392952380929</c:v>
                </c:pt>
                <c:pt idx="3">
                  <c:v>0.99658263190476204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3A-4E8E-A4CD-EBDFD3A29F1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3A-4E8E-A4CD-EBDFD3A29F1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3A-4E8E-A4CD-EBDFD3A2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0.96238412281249996</c:v>
                </c:pt>
                <c:pt idx="1">
                  <c:v>0.98236751093750008</c:v>
                </c:pt>
                <c:pt idx="2">
                  <c:v>0.99279830187499996</c:v>
                </c:pt>
                <c:pt idx="3">
                  <c:v>0.99635163593749998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C4-42F9-90C2-49C9CC8AE6B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C4-42F9-90C2-49C9CC8AE6B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C4-42F9-90C2-49C9CC8AE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39.080304000000005</c:v>
                </c:pt>
                <c:pt idx="1">
                  <c:v>57.890672000000002</c:v>
                </c:pt>
                <c:pt idx="2">
                  <c:v>86.807696000000007</c:v>
                </c:pt>
                <c:pt idx="3">
                  <c:v>125.61493599999999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0.97522259523809518</c:v>
                </c:pt>
                <c:pt idx="1">
                  <c:v>0.98530768571428573</c:v>
                </c:pt>
                <c:pt idx="2">
                  <c:v>0.99286073523809526</c:v>
                </c:pt>
                <c:pt idx="3">
                  <c:v>0.99636759666666685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EF-4E77-9224-C7039C1C09D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EF-4E77-9224-C7039C1C09D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EF-4E77-9224-C7039C1C0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0.99837623125000008</c:v>
                </c:pt>
                <c:pt idx="1">
                  <c:v>0.99920279708333315</c:v>
                </c:pt>
                <c:pt idx="2">
                  <c:v>0.99937497375000028</c:v>
                </c:pt>
                <c:pt idx="3">
                  <c:v>0.99952589916666668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40-4AE2-B756-6C6BF98F67D2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3.8005919999999995</c:v>
                </c:pt>
                <c:pt idx="1">
                  <c:v>4.8104239999999994</c:v>
                </c:pt>
                <c:pt idx="2">
                  <c:v>6.162776</c:v>
                </c:pt>
                <c:pt idx="3">
                  <c:v>8.6098879999999998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0.99841141916666676</c:v>
                </c:pt>
                <c:pt idx="1">
                  <c:v>0.99926809041666675</c:v>
                </c:pt>
                <c:pt idx="2">
                  <c:v>0.9994688445833334</c:v>
                </c:pt>
                <c:pt idx="3">
                  <c:v>0.99963382374999998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40-4AE2-B756-6C6BF98F67D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40-4AE2-B756-6C6BF98F67D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40-4AE2-B756-6C6BF98F6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29.751368000000003</c:v>
                </c:pt>
                <c:pt idx="1">
                  <c:v>39.615535999999999</c:v>
                </c:pt>
                <c:pt idx="2">
                  <c:v>53.677455999999999</c:v>
                </c:pt>
                <c:pt idx="3">
                  <c:v>75.127895999999993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2.3186905733333332E-2</c:v>
                </c:pt>
                <c:pt idx="1">
                  <c:v>1.4264820533333333E-2</c:v>
                </c:pt>
                <c:pt idx="2">
                  <c:v>1.1909770366666666E-2</c:v>
                </c:pt>
                <c:pt idx="3">
                  <c:v>1.10563534E-2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EF-4771-97BF-0307C3974B0B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29.717448000000001</c:v>
                </c:pt>
                <c:pt idx="1">
                  <c:v>39.568871999999999</c:v>
                </c:pt>
                <c:pt idx="2">
                  <c:v>53.611519999999999</c:v>
                </c:pt>
                <c:pt idx="3">
                  <c:v>75.043351999999999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1.7398797866666666E-2</c:v>
                </c:pt>
                <c:pt idx="1">
                  <c:v>9.556770833333332E-3</c:v>
                </c:pt>
                <c:pt idx="2">
                  <c:v>7.1408637333333332E-3</c:v>
                </c:pt>
                <c:pt idx="3">
                  <c:v>5.8785091266666655E-3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EF-4771-97BF-0307C3974B0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EF-4771-97BF-0307C3974B0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EF-4771-97BF-0307C3974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6.6136436800000004E-2</c:v>
                </c:pt>
                <c:pt idx="1">
                  <c:v>4.1030773533333328E-2</c:v>
                </c:pt>
                <c:pt idx="2">
                  <c:v>2.4437460799999998E-2</c:v>
                </c:pt>
                <c:pt idx="3">
                  <c:v>1.7442298933333333E-2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A8-49AF-B1E0-0555A80066C3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36.987216000000004</c:v>
                </c:pt>
                <c:pt idx="1">
                  <c:v>53.184567999999992</c:v>
                </c:pt>
                <c:pt idx="2">
                  <c:v>76.698936000000018</c:v>
                </c:pt>
                <c:pt idx="3">
                  <c:v>108.78679200000001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5.9309787066666668E-2</c:v>
                </c:pt>
                <c:pt idx="1">
                  <c:v>3.4411175266666663E-2</c:v>
                </c:pt>
                <c:pt idx="2">
                  <c:v>1.7548518066666668E-2</c:v>
                </c:pt>
                <c:pt idx="3">
                  <c:v>1.0722842099999999E-2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A8-49AF-B1E0-0555A80066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A8-49AF-B1E0-0555A80066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36.987216000000004</c:v>
                </c:pt>
                <c:pt idx="1">
                  <c:v>108.862088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2A8-49AF-B1E0-0555A8006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6.8783966799999999E-2</c:v>
                </c:pt>
                <c:pt idx="1">
                  <c:v>4.2531585266666672E-2</c:v>
                </c:pt>
                <c:pt idx="2">
                  <c:v>2.4929068266666667E-2</c:v>
                </c:pt>
                <c:pt idx="3">
                  <c:v>1.8277800266666668E-2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F-4477-BA07-352F52DCA059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37.897615999999999</c:v>
                </c:pt>
                <c:pt idx="1">
                  <c:v>54.620912000000004</c:v>
                </c:pt>
                <c:pt idx="2">
                  <c:v>78.965232</c:v>
                </c:pt>
                <c:pt idx="3">
                  <c:v>112.06927200000001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6.1067285399999997E-2</c:v>
                </c:pt>
                <c:pt idx="1">
                  <c:v>3.5700309600000008E-2</c:v>
                </c:pt>
                <c:pt idx="2">
                  <c:v>1.8259114599999998E-2</c:v>
                </c:pt>
                <c:pt idx="3">
                  <c:v>1.1413292433333333E-2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FF-4477-BA07-352F52DCA05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F-4477-BA07-352F52DCA05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37.897615999999999</c:v>
                </c:pt>
                <c:pt idx="1">
                  <c:v>112.14424799999999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F-4477-BA07-352F52DCA0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6.1487775095238097E-2</c:v>
                </c:pt>
                <c:pt idx="1">
                  <c:v>4.16115809047619E-2</c:v>
                </c:pt>
                <c:pt idx="2">
                  <c:v>2.6420933619047609E-2</c:v>
                </c:pt>
                <c:pt idx="3">
                  <c:v>1.4465071833333334E-2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F0-4FC0-846A-2D185FD9E0CF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27.419751999999999</c:v>
                </c:pt>
                <c:pt idx="1">
                  <c:v>39.684440000000002</c:v>
                </c:pt>
                <c:pt idx="2">
                  <c:v>59.495311999999998</c:v>
                </c:pt>
                <c:pt idx="3">
                  <c:v>86.935831999999991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5.5833978047619054E-2</c:v>
                </c:pt>
                <c:pt idx="1">
                  <c:v>3.5836325476190478E-2</c:v>
                </c:pt>
                <c:pt idx="2">
                  <c:v>2.0835095380952379E-2</c:v>
                </c:pt>
                <c:pt idx="3">
                  <c:v>9.7263842142857136E-3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CF0-4FC0-846A-2D185FD9E0C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CF0-4FC0-846A-2D185FD9E0C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27.419751999999999</c:v>
                </c:pt>
                <c:pt idx="1">
                  <c:v>86.991584000000003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CF0-4FC0-846A-2D185FD9E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6.3508869333333329E-2</c:v>
                </c:pt>
                <c:pt idx="1">
                  <c:v>4.2858485857142858E-2</c:v>
                </c:pt>
                <c:pt idx="2">
                  <c:v>2.7275866380952384E-2</c:v>
                </c:pt>
                <c:pt idx="3">
                  <c:v>1.5456564333333332E-2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61-4B3B-9FC1-56593E2D2EF0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28.278648</c:v>
                </c:pt>
                <c:pt idx="1">
                  <c:v>41.07884</c:v>
                </c:pt>
                <c:pt idx="2">
                  <c:v>61.810192000000001</c:v>
                </c:pt>
                <c:pt idx="3">
                  <c:v>90.362168000000011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5.7243552761904765E-2</c:v>
                </c:pt>
                <c:pt idx="1">
                  <c:v>3.6695911714285712E-2</c:v>
                </c:pt>
                <c:pt idx="2">
                  <c:v>2.0961229952380953E-2</c:v>
                </c:pt>
                <c:pt idx="3">
                  <c:v>1.0237096738095237E-2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61-4B3B-9FC1-56593E2D2E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61-4B3B-9FC1-56593E2D2E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361-4B3B-9FC1-56593E2D2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126.58231200000002</c:v>
                </c:pt>
                <c:pt idx="1">
                  <c:v>181.19922399999999</c:v>
                </c:pt>
                <c:pt idx="2">
                  <c:v>256.27688799999999</c:v>
                </c:pt>
                <c:pt idx="3">
                  <c:v>356.432816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7.5452414593750003E-2</c:v>
                </c:pt>
                <c:pt idx="1">
                  <c:v>3.8158042187500005E-2</c:v>
                </c:pt>
                <c:pt idx="2">
                  <c:v>1.8273288156250001E-2</c:v>
                </c:pt>
                <c:pt idx="3">
                  <c:v>1.0210079965625E-2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88-4B4D-BBE8-04D3C482D438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126.40897600000001</c:v>
                </c:pt>
                <c:pt idx="1">
                  <c:v>180.96769599999999</c:v>
                </c:pt>
                <c:pt idx="2">
                  <c:v>255.988584</c:v>
                </c:pt>
                <c:pt idx="3">
                  <c:v>356.06211999999999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7.0953416125000002E-2</c:v>
                </c:pt>
                <c:pt idx="1">
                  <c:v>3.3348956656249998E-2</c:v>
                </c:pt>
                <c:pt idx="2">
                  <c:v>1.3901028125000001E-2</c:v>
                </c:pt>
                <c:pt idx="3">
                  <c:v>6.4090523093749997E-3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88-4B4D-BBE8-04D3C482D43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88-4B4D-BBE8-04D3C482D43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126.40897600000001</c:v>
                </c:pt>
                <c:pt idx="1">
                  <c:v>356.432816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88-4B4D-BBE8-04D3C482D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132.298856</c:v>
                </c:pt>
                <c:pt idx="1">
                  <c:v>189.54714399999997</c:v>
                </c:pt>
                <c:pt idx="2">
                  <c:v>267.95128000000005</c:v>
                </c:pt>
                <c:pt idx="3">
                  <c:v>372.15607999999997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7.5149611281249987E-2</c:v>
                </c:pt>
                <c:pt idx="1">
                  <c:v>3.4378441937499997E-2</c:v>
                </c:pt>
                <c:pt idx="2">
                  <c:v>1.4236514781249999E-2</c:v>
                </c:pt>
                <c:pt idx="3">
                  <c:v>6.7003250875000003E-3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CD-4FFB-8DC8-385430B5B46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CD-4FFB-8DC8-385430B5B46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132.298856</c:v>
                </c:pt>
                <c:pt idx="1">
                  <c:v>372.53076799999991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CD-4FFB-8DC8-385430B5B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37.905008000000002</c:v>
                </c:pt>
                <c:pt idx="1">
                  <c:v>56.027464000000009</c:v>
                </c:pt>
                <c:pt idx="2">
                  <c:v>83.834888000000007</c:v>
                </c:pt>
                <c:pt idx="3">
                  <c:v>121.33001599999999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5.7675885809523812E-2</c:v>
                </c:pt>
                <c:pt idx="1">
                  <c:v>3.7954281714285713E-2</c:v>
                </c:pt>
                <c:pt idx="2">
                  <c:v>1.8927670190476184E-2</c:v>
                </c:pt>
                <c:pt idx="3">
                  <c:v>8.8028058095238094E-3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90-4A10-8E57-FFF81BA2B53A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90-4A10-8E57-FFF81BA2B53A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37.905008000000002</c:v>
                </c:pt>
                <c:pt idx="1">
                  <c:v>121.390568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90-4A10-8E57-FFF81BA2B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39.080304000000005</c:v>
                </c:pt>
                <c:pt idx="1">
                  <c:v>57.890672000000002</c:v>
                </c:pt>
                <c:pt idx="2">
                  <c:v>86.807696000000007</c:v>
                </c:pt>
                <c:pt idx="3">
                  <c:v>125.61493599999999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6.0666330571428576E-2</c:v>
                </c:pt>
                <c:pt idx="1">
                  <c:v>4.0170320476190485E-2</c:v>
                </c:pt>
                <c:pt idx="2">
                  <c:v>2.0437564809523811E-2</c:v>
                </c:pt>
                <c:pt idx="3">
                  <c:v>9.6113837619047592E-3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EF-42B5-A7D8-07D40582C0A8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EF-42B5-A7D8-07D40582C0A8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28.278648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EF-42B5-A7D8-07D40582C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3.8055839999999996</c:v>
                </c:pt>
                <c:pt idx="1">
                  <c:v>4.8162959999999995</c:v>
                </c:pt>
                <c:pt idx="2">
                  <c:v>6.1718480000000007</c:v>
                </c:pt>
                <c:pt idx="3">
                  <c:v>8.6232160000000011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8.1516018749999992E-3</c:v>
                </c:pt>
                <c:pt idx="1">
                  <c:v>4.5681070708333332E-3</c:v>
                </c:pt>
                <c:pt idx="2">
                  <c:v>3.3346815416666667E-3</c:v>
                </c:pt>
                <c:pt idx="3">
                  <c:v>2.3079262666666667E-3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1D-4490-9D2E-344A530678AC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3.8005919999999995</c:v>
                </c:pt>
                <c:pt idx="1">
                  <c:v>4.8104239999999994</c:v>
                </c:pt>
                <c:pt idx="2">
                  <c:v>6.162776</c:v>
                </c:pt>
                <c:pt idx="3">
                  <c:v>8.6098879999999998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6.8210162999999997E-3</c:v>
                </c:pt>
                <c:pt idx="1">
                  <c:v>3.8688016375000001E-3</c:v>
                </c:pt>
                <c:pt idx="2">
                  <c:v>2.5631234791666669E-3</c:v>
                </c:pt>
                <c:pt idx="3">
                  <c:v>1.4836025583333332E-3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1D-4490-9D2E-344A530678A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1D-4490-9D2E-344A530678A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29.717448000000001</c:v>
                </c:pt>
                <c:pt idx="1">
                  <c:v>75.127895999999993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1D-4490-9D2E-344A53067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J11" sqref="J11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2</v>
      </c>
      <c r="C4" s="269" t="s">
        <v>3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3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10</v>
      </c>
      <c r="D9" s="215">
        <f t="shared" ref="D9:D18" ca="1" si="1">INDIRECT($C9&amp;"!AM$5")</f>
        <v>-0.16601317551579275</v>
      </c>
      <c r="E9" s="215">
        <f t="shared" ref="E9:E18" ca="1" si="2">INDIRECT($C9&amp;"!AN$5")</f>
        <v>-0.13668307852215467</v>
      </c>
      <c r="F9" s="215">
        <f t="shared" ref="F9:F18" ca="1" si="3">INDIRECT($C9&amp;"!AO$5")</f>
        <v>-1.4995767590566422E-2</v>
      </c>
      <c r="G9" s="215">
        <f t="shared" ref="G9:G18" ca="1" si="4">INDIRECT($C9&amp;"!AP$5")</f>
        <v>-4.7628745225306468E-2</v>
      </c>
      <c r="H9" s="216">
        <f t="shared" ref="H9:H18" ca="1" si="5">INDIRECT($C9&amp;"!AQ$5")</f>
        <v>-0.11038680281779578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11</v>
      </c>
      <c r="D10" s="215">
        <f t="shared" ca="1" si="1"/>
        <v>-0.22829680097771921</v>
      </c>
      <c r="E10" s="215">
        <f t="shared" ca="1" si="2"/>
        <v>-0.2450573012253402</v>
      </c>
      <c r="F10" s="215">
        <f t="shared" ca="1" si="3"/>
        <v>-3.2601138849187472E-2</v>
      </c>
      <c r="G10" s="215">
        <f t="shared" ca="1" si="4"/>
        <v>-0.40660958712899731</v>
      </c>
      <c r="H10" s="218">
        <f t="shared" ca="1" si="5"/>
        <v>-0.24670234115365586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12</v>
      </c>
      <c r="D11" s="215">
        <f t="shared" ca="1" si="1"/>
        <v>-8.8713064982300027E-2</v>
      </c>
      <c r="E11" s="215">
        <f t="shared" ca="1" si="2"/>
        <v>-0.10853341557808205</v>
      </c>
      <c r="F11" s="215">
        <f t="shared" ca="1" si="3"/>
        <v>-7.3895576564312337E-3</v>
      </c>
      <c r="G11" s="215">
        <f t="shared" ca="1" si="4"/>
        <v>-2.1621600534261987E-2</v>
      </c>
      <c r="H11" s="218">
        <f t="shared" ca="1" si="5"/>
        <v>-0.12940653754925036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13</v>
      </c>
      <c r="D12" s="215">
        <f t="shared" ca="1" si="1"/>
        <v>-8.681991717892823E-2</v>
      </c>
      <c r="E12" s="215">
        <f t="shared" ca="1" si="2"/>
        <v>-0.1066643372394771</v>
      </c>
      <c r="F12" s="215">
        <f t="shared" ca="1" si="3"/>
        <v>-8.6488421028079188E-3</v>
      </c>
      <c r="G12" s="215">
        <f t="shared" ca="1" si="4"/>
        <v>-2.9648978465598885E-2</v>
      </c>
      <c r="H12" s="218">
        <f t="shared" ca="1" si="5"/>
        <v>-0.12804996661171797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14</v>
      </c>
      <c r="D13" s="215">
        <f t="shared" ca="1" si="1"/>
        <v>-0.12555079046062978</v>
      </c>
      <c r="E13" s="215">
        <f t="shared" ca="1" si="2"/>
        <v>-9.0773953014330333E-2</v>
      </c>
      <c r="F13" s="215">
        <f t="shared" ca="1" si="3"/>
        <v>-7.7199863492549703E-3</v>
      </c>
      <c r="G13" s="215">
        <f t="shared" ca="1" si="4"/>
        <v>-1.8882102586941674E-2</v>
      </c>
      <c r="H13" s="218">
        <f t="shared" ca="1" si="5"/>
        <v>-0.13113167659525371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15</v>
      </c>
      <c r="D14" s="215">
        <f t="shared" ca="1" si="1"/>
        <v>-0.13242557714149916</v>
      </c>
      <c r="E14" s="215">
        <f t="shared" ca="1" si="2"/>
        <v>-9.805292926281195E-2</v>
      </c>
      <c r="F14" s="215">
        <f t="shared" ca="1" si="3"/>
        <v>-9.8091491859308988E-3</v>
      </c>
      <c r="G14" s="215">
        <f t="shared" ca="1" si="4"/>
        <v>-2.3422412259056058E-2</v>
      </c>
      <c r="H14" s="218">
        <f t="shared" ca="1" si="5"/>
        <v>-0.14055194634287349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16</v>
      </c>
      <c r="D15" s="215">
        <f t="shared" ca="1" si="1"/>
        <v>-6.5018963902893745E-2</v>
      </c>
      <c r="E15" s="215">
        <f t="shared" ca="1" si="2"/>
        <v>-5.2060953930854303E-2</v>
      </c>
      <c r="F15" s="215">
        <f t="shared" ca="1" si="3"/>
        <v>-5.9841460057373785E-3</v>
      </c>
      <c r="G15" s="215">
        <f t="shared" ca="1" si="4"/>
        <v>-1.0385148631978702E-2</v>
      </c>
      <c r="H15" s="218">
        <f t="shared" ca="1" si="5"/>
        <v>-6.9190317831529291E-2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17</v>
      </c>
      <c r="D16" s="215">
        <f t="shared" ca="1" si="1"/>
        <v>-6.3459288087207466E-2</v>
      </c>
      <c r="E16" s="215">
        <f t="shared" ca="1" si="2"/>
        <v>-5.1308359593113195E-2</v>
      </c>
      <c r="F16" s="215">
        <f t="shared" ca="1" si="3"/>
        <v>-5.3528917293125255E-3</v>
      </c>
      <c r="G16" s="215">
        <f t="shared" ca="1" si="4"/>
        <v>-9.8052388522915646E-3</v>
      </c>
      <c r="H16" s="218">
        <f t="shared" ca="1" si="5"/>
        <v>-5.6810858858904134E-2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18</v>
      </c>
      <c r="D17" s="215">
        <f t="shared" ca="1" si="1"/>
        <v>-0.11742238679110728</v>
      </c>
      <c r="E17" s="215">
        <f t="shared" ca="1" si="2"/>
        <v>-7.9839977450382738E-2</v>
      </c>
      <c r="F17" s="215">
        <f t="shared" ca="1" si="3"/>
        <v>-7.8324315122259014E-3</v>
      </c>
      <c r="G17" s="215">
        <f t="shared" ca="1" si="4"/>
        <v>-1.6769043607510303E-2</v>
      </c>
      <c r="H17" s="218">
        <f t="shared" ca="1" si="5"/>
        <v>-8.1103245435591664E-2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19</v>
      </c>
      <c r="D18" s="215">
        <f t="shared" ca="1" si="1"/>
        <v>-0.10273817548697795</v>
      </c>
      <c r="E18" s="215">
        <f t="shared" ca="1" si="2"/>
        <v>-6.5461759378815709E-2</v>
      </c>
      <c r="F18" s="215">
        <f t="shared" ca="1" si="3"/>
        <v>-4.6208441060426875E-3</v>
      </c>
      <c r="G18" s="215">
        <f t="shared" ca="1" si="4"/>
        <v>-1.1769973061284689E-2</v>
      </c>
      <c r="H18" s="218">
        <f t="shared" ca="1" si="5"/>
        <v>-6.6491982964732355E-2</v>
      </c>
      <c r="I18" s="217"/>
    </row>
    <row r="19" spans="1:9" ht="15.75" customHeight="1" thickBot="1" x14ac:dyDescent="0.3">
      <c r="A19" s="165"/>
      <c r="B19" s="267" t="s">
        <v>20</v>
      </c>
      <c r="C19" s="268"/>
      <c r="D19" s="219">
        <f ca="1">IF(COUNTIF(D9:D18,"=0")&gt;0,0,AVERAGE(D9:D18))</f>
        <v>-0.11764581405250554</v>
      </c>
      <c r="E19" s="219">
        <f ca="1">IF(COUNTIF(E9:E18,"=0")&gt;0,0,AVERAGE(E9:E18))</f>
        <v>-0.10344360651953624</v>
      </c>
      <c r="F19" s="219">
        <f ca="1">IF(COUNTIF(F9:F18,"=0")&gt;0,0,AVERAGE(F9:F18))</f>
        <v>-1.0495475508749741E-2</v>
      </c>
      <c r="G19" s="219">
        <f ca="1">IF(COUNTIF(G9:G18,"=0")&gt;0,0,AVERAGE(G9:G18))</f>
        <v>-5.9654283035322761E-2</v>
      </c>
      <c r="H19" s="219">
        <f ca="1">IF(COUNTIF(H9:H18,"=0")&gt;0,0,AVERAGE(H9:H18))</f>
        <v>-0.11598256761613043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B4" sqref="B4:D4"/>
    </sheetView>
  </sheetViews>
  <sheetFormatPr defaultColWidth="9" defaultRowHeight="15.6" x14ac:dyDescent="0.25"/>
  <cols>
    <col min="1" max="1" width="1.59765625" style="207" bestFit="1" customWidth="1"/>
    <col min="2" max="2" width="19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18.5" style="207" bestFit="1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21.5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9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24</v>
      </c>
      <c r="M3" s="85" t="s">
        <v>25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29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3.8005919999999995</v>
      </c>
      <c r="I7" s="10"/>
      <c r="J7" s="223">
        <f ca="1">H7/D7-1</f>
        <v>-1.3117566186950924E-3</v>
      </c>
      <c r="L7" s="74">
        <f ca="1">INDIRECT($B7&amp;"!"&amp;L$3&amp;"5")</f>
        <v>43.409885083333336</v>
      </c>
      <c r="M7" s="75">
        <f ca="1">INDIRECT($B7&amp;"!"&amp;M$3&amp;"5")</f>
        <v>44.611052333333333</v>
      </c>
      <c r="N7" s="76">
        <f ca="1">M7-L7</f>
        <v>1.2011672499999975</v>
      </c>
      <c r="O7" s="221"/>
      <c r="P7" s="223">
        <f ca="1">bdrate(D7:D10,L7:L10,H7:H10,M7:M10)</f>
        <v>-0.16601317551579353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4.8104239999999994</v>
      </c>
      <c r="I8" s="10"/>
      <c r="J8" s="223">
        <f ca="1">H8/D8-1</f>
        <v>-1.2191941691291897E-3</v>
      </c>
      <c r="L8" s="74">
        <f ca="1">INDIRECT($B8&amp;"!"&amp;L$3&amp;"6")</f>
        <v>46.790057708333329</v>
      </c>
      <c r="M8" s="75">
        <f ca="1">INDIRECT($B8&amp;"!"&amp;M$3&amp;"6")</f>
        <v>48.176396833333335</v>
      </c>
      <c r="N8" s="76">
        <f ca="1">M8-L8</f>
        <v>1.3863391250000063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6.162776</v>
      </c>
      <c r="I9" s="10"/>
      <c r="J9" s="223">
        <f ca="1">H9/D9-1</f>
        <v>-1.4699001012339341E-3</v>
      </c>
      <c r="L9" s="74">
        <f ca="1">INDIRECT($B9&amp;"!"&amp;L$3&amp;"7")</f>
        <v>48.108836500000002</v>
      </c>
      <c r="M9" s="75">
        <f ca="1">INDIRECT($B9&amp;"!"&amp;M$3&amp;"7")</f>
        <v>49.990660916666656</v>
      </c>
      <c r="N9" s="76">
        <f ca="1">M9-L9</f>
        <v>1.8818244166666531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8.6098879999999998</v>
      </c>
      <c r="I10" s="10"/>
      <c r="J10" s="223">
        <f ca="1">H10/D10-1</f>
        <v>-1.5455950540960162E-3</v>
      </c>
      <c r="L10" s="74">
        <f ca="1">INDIRECT($B10&amp;"!"&amp;L$3&amp;"8")</f>
        <v>49.590225416666669</v>
      </c>
      <c r="M10" s="75">
        <f ca="1">INDIRECT($B10&amp;"!"&amp;M$3&amp;"8")</f>
        <v>52.046320374999972</v>
      </c>
      <c r="N10" s="76">
        <f ca="1">M10-L10</f>
        <v>2.4560949583333027</v>
      </c>
      <c r="O10" s="221"/>
      <c r="P10" s="226">
        <f ca="1">bdrate(L7:L10,D7:D10,M7:M10,H7:H10)</f>
        <v>3.866998100436736E-2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3.8005919999999995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08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29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29.717448000000001</v>
      </c>
      <c r="I18" s="10"/>
      <c r="J18" s="223">
        <f ca="1">H18/D18-1</f>
        <v>-1.1401156410690838E-3</v>
      </c>
      <c r="L18" s="74">
        <f ca="1">INDIRECT($B18&amp;"!"&amp;L$3&amp;"5")</f>
        <v>34.749182266666672</v>
      </c>
      <c r="M18" s="75">
        <f ca="1">INDIRECT($B18&amp;"!"&amp;M$3&amp;"5")</f>
        <v>35.999988266666669</v>
      </c>
      <c r="N18" s="76">
        <f ca="1">M18-L18</f>
        <v>1.2508059999999972</v>
      </c>
      <c r="O18" s="221"/>
      <c r="P18" s="223">
        <f ca="1">bdrate(D18:D21,L18:L21,H18:H21,M18:M21)</f>
        <v>-0.22829680097771921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39.568871999999999</v>
      </c>
      <c r="I19" s="10"/>
      <c r="J19" s="223">
        <f ca="1">H19/D19-1</f>
        <v>-1.177921712330221E-3</v>
      </c>
      <c r="L19" s="74">
        <f ca="1">INDIRECT($B19&amp;"!"&amp;L$3&amp;"6")</f>
        <v>37.375619733333338</v>
      </c>
      <c r="M19" s="75">
        <f ca="1">INDIRECT($B19&amp;"!"&amp;M$3&amp;"6")</f>
        <v>39.121302333333333</v>
      </c>
      <c r="N19" s="76">
        <f ca="1">M19-L19</f>
        <v>1.745682599999995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53.611519999999999</v>
      </c>
      <c r="I20" s="10"/>
      <c r="J20" s="223">
        <f ca="1">H20/D20-1</f>
        <v>-1.2283741613984267E-3</v>
      </c>
      <c r="L20" s="74">
        <f ca="1">INDIRECT($B20&amp;"!"&amp;L$3&amp;"7")</f>
        <v>38.600735666666658</v>
      </c>
      <c r="M20" s="75">
        <f ca="1">INDIRECT($B20&amp;"!"&amp;M$3&amp;"7")</f>
        <v>40.750213333333335</v>
      </c>
      <c r="N20" s="76">
        <f ca="1">M20-L20</f>
        <v>2.1494776666666766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75.043351999999999</v>
      </c>
      <c r="I21" s="10"/>
      <c r="J21" s="223">
        <f ca="1">H21/D21-1</f>
        <v>-1.1253343232185964E-3</v>
      </c>
      <c r="L21" s="74">
        <f ca="1">INDIRECT($B21&amp;"!"&amp;L$3&amp;"8")</f>
        <v>39.234061666666669</v>
      </c>
      <c r="M21" s="75">
        <f ca="1">INDIRECT($B21&amp;"!"&amp;M$3&amp;"8")</f>
        <v>41.750384000000011</v>
      </c>
      <c r="N21" s="76">
        <f ca="1">M21-L21</f>
        <v>2.516322333333342</v>
      </c>
      <c r="O21" s="221"/>
      <c r="P21" s="226">
        <f ca="1">bdrate(L18:L21,D18:D21,M18:M21,H18:H21)</f>
        <v>5.3881113882873644E-2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29.717448000000001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29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36.987216000000004</v>
      </c>
      <c r="I29" s="10"/>
      <c r="J29" s="223">
        <f ca="1">H29/D29-1</f>
        <v>-1.2490322268460252E-3</v>
      </c>
      <c r="L29" s="74">
        <f ca="1">INDIRECT($B29&amp;"!"&amp;L$3&amp;"5")</f>
        <v>27.2605434</v>
      </c>
      <c r="M29" s="75">
        <f ca="1">INDIRECT($B29&amp;"!"&amp;M$3&amp;"5")</f>
        <v>27.648055266666667</v>
      </c>
      <c r="N29" s="76">
        <f ca="1">M29-L29</f>
        <v>0.38751186666666726</v>
      </c>
      <c r="O29" s="221"/>
      <c r="P29" s="223">
        <f ca="1">bdrate(D29:D32,L29:L32,H29:H32,M29:M32)</f>
        <v>-8.8713064982301693E-2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53.184567999999992</v>
      </c>
      <c r="I30" s="10"/>
      <c r="J30" s="223">
        <f ca="1">H30/D30-1</f>
        <v>-1.1051133315885808E-3</v>
      </c>
      <c r="L30" s="74">
        <f ca="1">INDIRECT($B30&amp;"!"&amp;L$3&amp;"6")</f>
        <v>30.592747199999998</v>
      </c>
      <c r="M30" s="75">
        <f ca="1">INDIRECT($B30&amp;"!"&amp;M$3&amp;"6")</f>
        <v>31.311631866666666</v>
      </c>
      <c r="N30" s="76">
        <f ca="1">M30-L30</f>
        <v>0.71888466666666773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76.698936000000018</v>
      </c>
      <c r="I31" s="10"/>
      <c r="J31" s="223">
        <f ca="1">H31/D31-1</f>
        <v>-9.6908645470350496E-4</v>
      </c>
      <c r="L31" s="74">
        <f ca="1">INDIRECT($B31&amp;"!"&amp;L$3&amp;"7")</f>
        <v>35.175658733333329</v>
      </c>
      <c r="M31" s="75">
        <f ca="1">INDIRECT($B31&amp;"!"&amp;M$3&amp;"7")</f>
        <v>36.602905599999993</v>
      </c>
      <c r="N31" s="76">
        <f ca="1">M31-L31</f>
        <v>1.427246866666664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108.78679200000001</v>
      </c>
      <c r="I32" s="10"/>
      <c r="J32" s="223">
        <f ca="1">H32/D32-1</f>
        <v>-6.9166411726362398E-4</v>
      </c>
      <c r="L32" s="74">
        <f ca="1">INDIRECT($B32&amp;"!"&amp;L$3&amp;"8")</f>
        <v>37.845180400000004</v>
      </c>
      <c r="M32" s="75">
        <f ca="1">INDIRECT($B32&amp;"!"&amp;M$3&amp;"8")</f>
        <v>39.935073133333326</v>
      </c>
      <c r="N32" s="76">
        <f ca="1">M32-L32</f>
        <v>2.0898927333333219</v>
      </c>
      <c r="O32" s="221"/>
      <c r="P32" s="226">
        <f ca="1">bdrate(L29:L32,D29:D32,M29:M32,H29:H32)</f>
        <v>3.6743344020398361E-2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36.987216000000004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29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37.897615999999999</v>
      </c>
      <c r="I40" s="10"/>
      <c r="J40" s="223">
        <f ca="1">H40/D40-1</f>
        <v>-1.2542295195746567E-3</v>
      </c>
      <c r="L40" s="74">
        <f ca="1">INDIRECT($B40&amp;"!"&amp;L$3&amp;"5")</f>
        <v>27.22274933333334</v>
      </c>
      <c r="M40" s="75">
        <f ca="1">INDIRECT($B40&amp;"!"&amp;M$3&amp;"5")</f>
        <v>27.595767333333335</v>
      </c>
      <c r="N40" s="76">
        <f ca="1">M40-L40</f>
        <v>0.37301799999999474</v>
      </c>
      <c r="O40" s="221"/>
      <c r="P40" s="223">
        <f ca="1">bdrate(D40:D43,L40:L43,H40:H43,M40:M43)</f>
        <v>-8.681991717892823E-2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54.620912000000004</v>
      </c>
      <c r="I41" s="10"/>
      <c r="J41" s="223">
        <f ca="1">H41/D41-1</f>
        <v>-1.1092586079463063E-3</v>
      </c>
      <c r="L41" s="74">
        <f ca="1">INDIRECT($B41&amp;"!"&amp;L$3&amp;"6")</f>
        <v>30.713218200000004</v>
      </c>
      <c r="M41" s="75">
        <f ca="1">INDIRECT($B41&amp;"!"&amp;M$3&amp;"6")</f>
        <v>31.39226733333334</v>
      </c>
      <c r="N41" s="76">
        <f ca="1">M41-L41</f>
        <v>0.67904913333333639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78.965232</v>
      </c>
      <c r="I42" s="10"/>
      <c r="J42" s="223">
        <f ca="1">H42/D42-1</f>
        <v>-9.5596208094672619E-4</v>
      </c>
      <c r="L42" s="74">
        <f ca="1">INDIRECT($B42&amp;"!"&amp;L$3&amp;"7")</f>
        <v>35.10646113333334</v>
      </c>
      <c r="M42" s="75">
        <f ca="1">INDIRECT($B42&amp;"!"&amp;M$3&amp;"7")</f>
        <v>36.493495799999998</v>
      </c>
      <c r="N42" s="76">
        <f ca="1">M42-L42</f>
        <v>1.3870346666666578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112.06927200000001</v>
      </c>
      <c r="I43" s="10"/>
      <c r="J43" s="223">
        <f ca="1">H43/D43-1</f>
        <v>-6.6856750423771594E-4</v>
      </c>
      <c r="L43" s="74">
        <f ca="1">INDIRECT($B43&amp;"!"&amp;L$3&amp;"8")</f>
        <v>37.603516266666666</v>
      </c>
      <c r="M43" s="75">
        <f ca="1">INDIRECT($B43&amp;"!"&amp;M$3&amp;"8")</f>
        <v>39.66378026666667</v>
      </c>
      <c r="N43" s="76">
        <f ca="1">M43-L43</f>
        <v>2.0602640000000036</v>
      </c>
      <c r="O43" s="221"/>
      <c r="P43" s="226">
        <f ca="1">bdrate(L40:L43,D40:D43,M40:M43,H40:H43)</f>
        <v>3.5727429650999287E-2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37.897615999999999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29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27.419751999999999</v>
      </c>
      <c r="I51" s="10"/>
      <c r="J51" s="223">
        <f ca="1">H51/D51-1</f>
        <v>-1.3673596992217485E-3</v>
      </c>
      <c r="L51" s="74">
        <f ca="1">INDIRECT($B51&amp;"!"&amp;L$3&amp;"5")</f>
        <v>30.713581809523816</v>
      </c>
      <c r="M51" s="75">
        <f ca="1">INDIRECT($B51&amp;"!"&amp;M$3&amp;"5")</f>
        <v>31.066507285714291</v>
      </c>
      <c r="N51" s="76">
        <f ca="1">M51-L51</f>
        <v>0.35292547619047454</v>
      </c>
      <c r="O51" s="221"/>
      <c r="P51" s="223">
        <f ca="1">bdrate(D51:D54,L51:L54,H51:H54,M51:M54)</f>
        <v>-0.12555079046062867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39.684440000000002</v>
      </c>
      <c r="I52" s="10"/>
      <c r="J52" s="223">
        <f ca="1">H52/D52-1</f>
        <v>-1.1917911983430063E-3</v>
      </c>
      <c r="L52" s="74">
        <f ca="1">INDIRECT($B52&amp;"!"&amp;L$3&amp;"6")</f>
        <v>33.293589285714276</v>
      </c>
      <c r="M52" s="75">
        <f ca="1">INDIRECT($B52&amp;"!"&amp;M$3&amp;"6")</f>
        <v>34.08559004761905</v>
      </c>
      <c r="N52" s="76">
        <f ca="1">M52-L52</f>
        <v>0.79200076190477375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59.495311999999998</v>
      </c>
      <c r="I53" s="10"/>
      <c r="J53" s="223">
        <f ca="1">H53/D53-1</f>
        <v>-9.5163915949481037E-4</v>
      </c>
      <c r="L53" s="74">
        <f ca="1">INDIRECT($B53&amp;"!"&amp;L$3&amp;"7")</f>
        <v>36.446848571428575</v>
      </c>
      <c r="M53" s="75">
        <f ca="1">INDIRECT($B53&amp;"!"&amp;M$3&amp;"7")</f>
        <v>37.964202047619047</v>
      </c>
      <c r="N53" s="76">
        <f ca="1">M53-L53</f>
        <v>1.5173534761904719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86.935831999999991</v>
      </c>
      <c r="I54" s="10"/>
      <c r="J54" s="223">
        <f ca="1">H54/D54-1</f>
        <v>-6.4088958306596222E-4</v>
      </c>
      <c r="L54" s="74">
        <f ca="1">INDIRECT($B54&amp;"!"&amp;L$3&amp;"8")</f>
        <v>39.467625952380949</v>
      </c>
      <c r="M54" s="75">
        <f ca="1">INDIRECT($B54&amp;"!"&amp;M$3&amp;"8")</f>
        <v>41.777425904761898</v>
      </c>
      <c r="N54" s="76">
        <f ca="1">M54-L54</f>
        <v>2.3097999523809492</v>
      </c>
      <c r="O54" s="221"/>
      <c r="P54" s="226">
        <f ca="1">bdrate(L51:L54,D51:D54,M51:M54,H51:H54)</f>
        <v>3.820921047401038E-2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27.419751999999999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29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28.278648</v>
      </c>
      <c r="I62" s="10"/>
      <c r="J62" s="223">
        <f ca="1">H62/D62-1</f>
        <v>-1.3490202016834818E-3</v>
      </c>
      <c r="L62" s="74">
        <f ca="1">INDIRECT($B62&amp;"!"&amp;L$3&amp;"5")</f>
        <v>30.541978380952383</v>
      </c>
      <c r="M62" s="75">
        <f ca="1">INDIRECT($B62&amp;"!"&amp;M$3&amp;"5")</f>
        <v>30.964962857142858</v>
      </c>
      <c r="N62" s="76">
        <f ca="1">M62-L62</f>
        <v>0.42298447619047508</v>
      </c>
      <c r="O62" s="221"/>
      <c r="P62" s="223">
        <f ca="1">bdrate(D62:D65,L62:L65,H62:H65,M62:M65)</f>
        <v>-0.13242557714149916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41.07884</v>
      </c>
      <c r="I63" s="10"/>
      <c r="J63" s="223">
        <f ca="1">H63/D63-1</f>
        <v>-1.1583777653716432E-3</v>
      </c>
      <c r="L63" s="74">
        <f ca="1">INDIRECT($B63&amp;"!"&amp;L$3&amp;"6")</f>
        <v>33.228850857142866</v>
      </c>
      <c r="M63" s="75">
        <f ca="1">INDIRECT($B63&amp;"!"&amp;M$3&amp;"6")</f>
        <v>34.07103838095238</v>
      </c>
      <c r="N63" s="76">
        <f ca="1">M63-L63</f>
        <v>0.842187523809514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61.810192000000001</v>
      </c>
      <c r="I64" s="10"/>
      <c r="J64" s="223">
        <f ca="1">H64/D64-1</f>
        <v>-8.8657503494704581E-4</v>
      </c>
      <c r="L64" s="74">
        <f ca="1">INDIRECT($B64&amp;"!"&amp;L$3&amp;"7")</f>
        <v>36.326138</v>
      </c>
      <c r="M64" s="75">
        <f ca="1">INDIRECT($B64&amp;"!"&amp;M$3&amp;"7")</f>
        <v>37.889784285714278</v>
      </c>
      <c r="N64" s="76">
        <f ca="1">M64-L64</f>
        <v>1.5636462857142774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90.362168000000011</v>
      </c>
      <c r="I65" s="10"/>
      <c r="J65" s="223">
        <f ca="1">H65/D65-1</f>
        <v>-6.037818652205873E-4</v>
      </c>
      <c r="L65" s="74">
        <f ca="1">INDIRECT($B65&amp;"!"&amp;L$3&amp;"8")</f>
        <v>39.080388285714292</v>
      </c>
      <c r="M65" s="75">
        <f ca="1">INDIRECT($B65&amp;"!"&amp;M$3&amp;"8")</f>
        <v>41.471403380952381</v>
      </c>
      <c r="N65" s="76">
        <f ca="1">M65-L65</f>
        <v>2.3910150952380889</v>
      </c>
      <c r="O65" s="221"/>
      <c r="P65" s="226">
        <f ca="1">bdrate(L62:L65,D62:D65,M62:M65,H62:H65)</f>
        <v>3.9908049595983375E-2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28.278648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29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126.40897600000001</v>
      </c>
      <c r="I73" s="10"/>
      <c r="J73" s="223">
        <f ca="1">H73/D73-1</f>
        <v>-1.3693540373951318E-3</v>
      </c>
      <c r="L73" s="74">
        <f ca="1">INDIRECT($B73&amp;"!"&amp;L$3&amp;"5")</f>
        <v>27.700256499999991</v>
      </c>
      <c r="M73" s="75">
        <f ca="1">INDIRECT($B73&amp;"!"&amp;M$3&amp;"5")</f>
        <v>27.936300499999994</v>
      </c>
      <c r="N73" s="76">
        <f ca="1">M73-L73</f>
        <v>0.23604400000000325</v>
      </c>
      <c r="O73" s="221"/>
      <c r="P73" s="223">
        <f ca="1">bdrate(D73:D76,L73:L76,H73:H76,M73:M76)</f>
        <v>-6.5018963902894522E-2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180.96769599999999</v>
      </c>
      <c r="I74" s="10"/>
      <c r="J74" s="223">
        <f ca="1">H74/D74-1</f>
        <v>-1.2777538164291391E-3</v>
      </c>
      <c r="L74" s="74">
        <f ca="1">INDIRECT($B74&amp;"!"&amp;L$3&amp;"6")</f>
        <v>32.126857718749996</v>
      </c>
      <c r="M74" s="75">
        <f ca="1">INDIRECT($B74&amp;"!"&amp;M$3&amp;"6")</f>
        <v>32.701556843749998</v>
      </c>
      <c r="N74" s="76">
        <f ca="1">M74-L74</f>
        <v>0.5746991250000022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255.988584</v>
      </c>
      <c r="I75" s="10"/>
      <c r="J75" s="223">
        <f ca="1">H75/D75-1</f>
        <v>-1.124970738680009E-3</v>
      </c>
      <c r="L75" s="74">
        <f ca="1">INDIRECT($B75&amp;"!"&amp;L$3&amp;"7")</f>
        <v>36.681857406249996</v>
      </c>
      <c r="M75" s="75">
        <f ca="1">INDIRECT($B75&amp;"!"&amp;M$3&amp;"7")</f>
        <v>37.888980499999995</v>
      </c>
      <c r="N75" s="76">
        <f ca="1">M75-L75</f>
        <v>1.207123093749999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356.06211999999999</v>
      </c>
      <c r="I76" s="10"/>
      <c r="J76" s="223">
        <f ca="1">H76/D76-1</f>
        <v>-1.0400164725573591E-3</v>
      </c>
      <c r="L76" s="74">
        <f ca="1">INDIRECT($B76&amp;"!"&amp;L$3&amp;"8")</f>
        <v>39.778941062500003</v>
      </c>
      <c r="M76" s="75">
        <f ca="1">INDIRECT($B76&amp;"!"&amp;M$3&amp;"8")</f>
        <v>41.809351625000005</v>
      </c>
      <c r="N76" s="76">
        <f ca="1">M76-L76</f>
        <v>2.030410562500002</v>
      </c>
      <c r="O76" s="221"/>
      <c r="P76" s="226">
        <f ca="1">bdrate(L73:L76,D73:D76,M73:M76,H73:H76)</f>
        <v>3.0143573188629702E-2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126.40897600000001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29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132.298856</v>
      </c>
      <c r="I84" s="10"/>
      <c r="J84" s="223">
        <f ca="1">H84/D84-1</f>
        <v>-1.3243323821853226E-3</v>
      </c>
      <c r="L84" s="74">
        <f ca="1">INDIRECT($B84&amp;"!"&amp;L$3&amp;"5")</f>
        <v>27.568217999999995</v>
      </c>
      <c r="M84" s="75">
        <f ca="1">INDIRECT($B84&amp;"!"&amp;M$3&amp;"5")</f>
        <v>27.784274031249996</v>
      </c>
      <c r="N84" s="76">
        <f ca="1">M84-L84</f>
        <v>0.21605603125000172</v>
      </c>
      <c r="O84" s="221"/>
      <c r="P84" s="223">
        <f ca="1">bdrate(D84:D87,L84:L87,H84:H87,M84:M87)</f>
        <v>-6.3459288087208798E-2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189.54714399999997</v>
      </c>
      <c r="I85" s="10"/>
      <c r="J85" s="223">
        <f ca="1">H85/D85-1</f>
        <v>-1.2114004939690615E-3</v>
      </c>
      <c r="L85" s="74">
        <f ca="1">INDIRECT($B85&amp;"!"&amp;L$3&amp;"6")</f>
        <v>32.084753374999998</v>
      </c>
      <c r="M85" s="75">
        <f ca="1">INDIRECT($B85&amp;"!"&amp;M$3&amp;"6")</f>
        <v>32.620307093749993</v>
      </c>
      <c r="N85" s="76">
        <f ca="1">M85-L85</f>
        <v>0.5355537187499948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267.95128000000005</v>
      </c>
      <c r="I86" s="10"/>
      <c r="J86" s="223">
        <f ca="1">H86/D86-1</f>
        <v>-1.0895174003371366E-3</v>
      </c>
      <c r="L86" s="74">
        <f ca="1">INDIRECT($B86&amp;"!"&amp;L$3&amp;"7")</f>
        <v>36.447411687500001</v>
      </c>
      <c r="M86" s="75">
        <f ca="1">INDIRECT($B86&amp;"!"&amp;M$3&amp;"7")</f>
        <v>37.631377593749995</v>
      </c>
      <c r="N86" s="76">
        <f ca="1">M86-L86</f>
        <v>1.1839659062499948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372.15607999999997</v>
      </c>
      <c r="I87" s="10"/>
      <c r="J87" s="223">
        <f ca="1">H87/D87-1</f>
        <v>-1.0057907485374606E-3</v>
      </c>
      <c r="L87" s="74">
        <f ca="1">INDIRECT($B87&amp;"!"&amp;L$3&amp;"8")</f>
        <v>39.2270126875</v>
      </c>
      <c r="M87" s="75">
        <f ca="1">INDIRECT($B87&amp;"!"&amp;M$3&amp;"8")</f>
        <v>41.110189343749994</v>
      </c>
      <c r="N87" s="76">
        <f ca="1">M87-L87</f>
        <v>1.8831766562499936</v>
      </c>
      <c r="O87" s="221"/>
      <c r="P87" s="226">
        <f ca="1">bdrate(L84:L87,D84:D87,M84:M87,H84:H87)</f>
        <v>2.8965463016202619E-2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132.298856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29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37.905008000000002</v>
      </c>
      <c r="I95" s="10"/>
      <c r="J95" s="223">
        <f ca="1">H95/D95-1</f>
        <v>-1.1468165510923889E-3</v>
      </c>
      <c r="L95" s="74">
        <f ca="1">INDIRECT($B95&amp;"!"&amp;L$3&amp;"5")</f>
        <v>31.755635095238102</v>
      </c>
      <c r="M95" s="75">
        <f ca="1">INDIRECT($B95&amp;"!"&amp;M$3&amp;"5")</f>
        <v>31.964024952380957</v>
      </c>
      <c r="N95" s="76">
        <f ca="1">M95-L95</f>
        <v>0.20838985714285485</v>
      </c>
      <c r="O95" s="221"/>
      <c r="P95" s="223">
        <f ca="1">bdrate(D95:D98,L95:L98,H95:H98,M95:M98)</f>
        <v>-0.11742238679110673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56.027464000000009</v>
      </c>
      <c r="I96" s="10"/>
      <c r="J96" s="223">
        <f ca="1">H96/D96-1</f>
        <v>-9.6231494231446835E-4</v>
      </c>
      <c r="L96" s="74">
        <f ca="1">INDIRECT($B96&amp;"!"&amp;L$3&amp;"6")</f>
        <v>34.329895857142851</v>
      </c>
      <c r="M96" s="75">
        <f ca="1">INDIRECT($B96&amp;"!"&amp;M$3&amp;"6")</f>
        <v>35.053491809523813</v>
      </c>
      <c r="N96" s="76">
        <f ca="1">M96-L96</f>
        <v>0.72359595238096119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83.834888000000007</v>
      </c>
      <c r="I97" s="10"/>
      <c r="J97" s="223">
        <f ca="1">H97/D97-1</f>
        <v>-7.691114321939363E-4</v>
      </c>
      <c r="L97" s="74">
        <f ca="1">INDIRECT($B97&amp;"!"&amp;L$3&amp;"7")</f>
        <v>37.467606095238089</v>
      </c>
      <c r="M97" s="75">
        <f ca="1">INDIRECT($B97&amp;"!"&amp;M$3&amp;"7")</f>
        <v>38.903972095238103</v>
      </c>
      <c r="N97" s="76">
        <f ca="1">M97-L97</f>
        <v>1.4363660000000138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121.33001599999999</v>
      </c>
      <c r="I98" s="10"/>
      <c r="J98" s="223">
        <f ca="1">H98/D98-1</f>
        <v>-4.9881964470266382E-4</v>
      </c>
      <c r="L98" s="74">
        <f ca="1">INDIRECT($B98&amp;"!"&amp;L$3&amp;"8")</f>
        <v>39.933718476190471</v>
      </c>
      <c r="M98" s="75">
        <f ca="1">INDIRECT($B98&amp;"!"&amp;M$3&amp;"8")</f>
        <v>42.286908714285715</v>
      </c>
      <c r="N98" s="76">
        <f ca="1">M98-L98</f>
        <v>2.3531902380952445</v>
      </c>
      <c r="O98" s="221"/>
      <c r="P98" s="226">
        <f ca="1">bdrate(L95:L98,D95:D98,M95:M98,H95:H98)</f>
        <v>3.5107172665495234E-2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37.905008000000002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29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39.080304000000005</v>
      </c>
      <c r="I106" s="10"/>
      <c r="J106" s="223">
        <f ca="1">H106/D106-1</f>
        <v>-1.0954125382509616E-3</v>
      </c>
      <c r="L106" s="74">
        <f ca="1">INDIRECT($B106&amp;"!"&amp;L$3&amp;"5")</f>
        <v>31.51035833333334</v>
      </c>
      <c r="M106" s="75">
        <f ca="1">INDIRECT($B106&amp;"!"&amp;M$3&amp;"5")</f>
        <v>31.712374809523812</v>
      </c>
      <c r="N106" s="76">
        <f ca="1">M106-L106</f>
        <v>0.20201647619047236</v>
      </c>
      <c r="O106" s="221"/>
      <c r="P106" s="223">
        <f ca="1">bdrate(D106:D109,L106:L109,H106:H109,M106:M109)</f>
        <v>-0.10273817548697561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57.890672000000002</v>
      </c>
      <c r="I107" s="10"/>
      <c r="J107" s="223">
        <f ca="1">H107/D107-1</f>
        <v>-8.9923202851049933E-4</v>
      </c>
      <c r="L107" s="74">
        <f ca="1">INDIRECT($B107&amp;"!"&amp;L$3&amp;"6")</f>
        <v>34.292316666666672</v>
      </c>
      <c r="M107" s="75">
        <f ca="1">INDIRECT($B107&amp;"!"&amp;M$3&amp;"6")</f>
        <v>34.932008238095236</v>
      </c>
      <c r="N107" s="76">
        <f ca="1">M107-L107</f>
        <v>0.63969157142856403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86.807696000000007</v>
      </c>
      <c r="I108" s="10"/>
      <c r="J108" s="223">
        <f ca="1">H108/D108-1</f>
        <v>-7.3451013349545846E-4</v>
      </c>
      <c r="L108" s="74">
        <f ca="1">INDIRECT($B108&amp;"!"&amp;L$3&amp;"7")</f>
        <v>37.348537952380951</v>
      </c>
      <c r="M108" s="75">
        <f ca="1">INDIRECT($B108&amp;"!"&amp;M$3&amp;"7")</f>
        <v>38.53964204761904</v>
      </c>
      <c r="N108" s="76">
        <f ca="1">M108-L108</f>
        <v>1.1911040952380887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125.61493599999999</v>
      </c>
      <c r="I109" s="10"/>
      <c r="J109" s="223">
        <f ca="1">H109/D109-1</f>
        <v>-4.8244858539259194E-4</v>
      </c>
      <c r="L109" s="74">
        <f ca="1">INDIRECT($B109&amp;"!"&amp;L$3&amp;"8")</f>
        <v>40.034859047619051</v>
      </c>
      <c r="M109" s="75">
        <f ca="1">INDIRECT($B109&amp;"!"&amp;M$3&amp;"8")</f>
        <v>41.989033904761904</v>
      </c>
      <c r="N109" s="76">
        <f ca="1">M109-L109</f>
        <v>1.9541748571428528</v>
      </c>
      <c r="O109" s="221"/>
      <c r="P109" s="226">
        <f ca="1">bdrate(L106:L109,D106:D109,M106:M109,H106:H109)</f>
        <v>2.955655885123587E-2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39.080304000000005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38</v>
      </c>
      <c r="M3" s="85" t="s">
        <v>39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40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3.8005919999999995</v>
      </c>
      <c r="I7" s="10"/>
      <c r="J7" s="223">
        <f ca="1">H7/D7-1</f>
        <v>-1.3117566186950924E-3</v>
      </c>
      <c r="L7" s="74">
        <f ca="1">INDIRECT($B7&amp;"!"&amp;L$3&amp;"5")</f>
        <v>47.254513624999994</v>
      </c>
      <c r="M7" s="75">
        <f ca="1">INDIRECT($B7&amp;"!"&amp;M$3&amp;"5")</f>
        <v>48.266167750000001</v>
      </c>
      <c r="N7" s="76">
        <f ca="1">M7-L7</f>
        <v>1.0116541250000068</v>
      </c>
      <c r="O7" s="221"/>
      <c r="P7" s="223">
        <f ca="1">bdrate(D7:D10,L7:L10,H7:H10,M7:M10)</f>
        <v>-0.13668307852215433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4.8104239999999994</v>
      </c>
      <c r="I8" s="10"/>
      <c r="J8" s="223">
        <f ca="1">H8/D8-1</f>
        <v>-1.2191941691291897E-3</v>
      </c>
      <c r="L8" s="74">
        <f ca="1">INDIRECT($B8&amp;"!"&amp;L$3&amp;"6")</f>
        <v>50.435263208333339</v>
      </c>
      <c r="M8" s="75">
        <f ca="1">INDIRECT($B8&amp;"!"&amp;M$3&amp;"6")</f>
        <v>51.419797749999994</v>
      </c>
      <c r="N8" s="76">
        <f ca="1">M8-L8</f>
        <v>0.98453454166665466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6.162776</v>
      </c>
      <c r="I9" s="10"/>
      <c r="J9" s="223">
        <f ca="1">H9/D9-1</f>
        <v>-1.4699001012339341E-3</v>
      </c>
      <c r="L9" s="74">
        <f ca="1">INDIRECT($B9&amp;"!"&amp;L$3&amp;"7")</f>
        <v>51.732762416666652</v>
      </c>
      <c r="M9" s="75">
        <f ca="1">INDIRECT($B9&amp;"!"&amp;M$3&amp;"7")</f>
        <v>53.110121249999985</v>
      </c>
      <c r="N9" s="76">
        <f ca="1">M9-L9</f>
        <v>1.3773588333333322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8.6098879999999998</v>
      </c>
      <c r="I10" s="10"/>
      <c r="J10" s="223">
        <f ca="1">H10/D10-1</f>
        <v>-1.5455950540960162E-3</v>
      </c>
      <c r="L10" s="74">
        <f ca="1">INDIRECT($B10&amp;"!"&amp;L$3&amp;"8")</f>
        <v>53.154724874999999</v>
      </c>
      <c r="M10" s="75">
        <f ca="1">INDIRECT($B10&amp;"!"&amp;M$3&amp;"8")</f>
        <v>55.044830791666669</v>
      </c>
      <c r="N10" s="76">
        <f ca="1">M10-L10</f>
        <v>1.8901059166666698</v>
      </c>
      <c r="O10" s="221"/>
      <c r="P10" s="226">
        <f ca="1">bdrate(L7:L10,D7:D10,M7:M10,H7:H10)</f>
        <v>2.6812400850751539E-2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3.8005919999999995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40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29.717448000000001</v>
      </c>
      <c r="I18" s="10"/>
      <c r="J18" s="223">
        <f ca="1">H18/D18-1</f>
        <v>-1.1401156410690838E-3</v>
      </c>
      <c r="L18" s="74">
        <f ca="1">INDIRECT($B18&amp;"!"&amp;L$3&amp;"5")</f>
        <v>38.896995266666664</v>
      </c>
      <c r="M18" s="75">
        <f ca="1">INDIRECT($B18&amp;"!"&amp;M$3&amp;"5")</f>
        <v>40.327261133333323</v>
      </c>
      <c r="N18" s="76">
        <f ca="1">M18-L18</f>
        <v>1.4302658666666588</v>
      </c>
      <c r="O18" s="221"/>
      <c r="P18" s="223">
        <f ca="1">bdrate(D18:D21,L18:L21,H18:H21,M18:M21)</f>
        <v>-0.24505730122533909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39.568871999999999</v>
      </c>
      <c r="I19" s="10"/>
      <c r="J19" s="223">
        <f ca="1">H19/D19-1</f>
        <v>-1.177921712330221E-3</v>
      </c>
      <c r="L19" s="74">
        <f ca="1">INDIRECT($B19&amp;"!"&amp;L$3&amp;"6")</f>
        <v>41.334714466666675</v>
      </c>
      <c r="M19" s="75">
        <f ca="1">INDIRECT($B19&amp;"!"&amp;M$3&amp;"6")</f>
        <v>42.89859173333334</v>
      </c>
      <c r="N19" s="76">
        <f ca="1">M19-L19</f>
        <v>1.5638772666666654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53.611519999999999</v>
      </c>
      <c r="I20" s="10"/>
      <c r="J20" s="223">
        <f ca="1">H20/D20-1</f>
        <v>-1.2283741613984267E-3</v>
      </c>
      <c r="L20" s="74">
        <f ca="1">INDIRECT($B20&amp;"!"&amp;L$3&amp;"7")</f>
        <v>42.532670000000003</v>
      </c>
      <c r="M20" s="75">
        <f ca="1">INDIRECT($B20&amp;"!"&amp;M$3&amp;"7")</f>
        <v>44.287512533333334</v>
      </c>
      <c r="N20" s="76">
        <f ca="1">M20-L20</f>
        <v>1.7548425333333313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75.043351999999999</v>
      </c>
      <c r="I21" s="10"/>
      <c r="J21" s="223">
        <f ca="1">H21/D21-1</f>
        <v>-1.1253343232185964E-3</v>
      </c>
      <c r="L21" s="74">
        <f ca="1">INDIRECT($B21&amp;"!"&amp;L$3&amp;"8")</f>
        <v>43.189662066666671</v>
      </c>
      <c r="M21" s="75">
        <f ca="1">INDIRECT($B21&amp;"!"&amp;M$3&amp;"8")</f>
        <v>45.191689599999997</v>
      </c>
      <c r="N21" s="76">
        <f ca="1">M21-L21</f>
        <v>2.0020275333333259</v>
      </c>
      <c r="O21" s="221"/>
      <c r="P21" s="226">
        <f ca="1">bdrate(L18:L21,D18:D21,M18:M21,H18:H21)</f>
        <v>4.1263797441225769E-2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29.717448000000001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40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36.987216000000004</v>
      </c>
      <c r="I29" s="10"/>
      <c r="J29" s="223">
        <f ca="1">H29/D29-1</f>
        <v>-1.2490322268460252E-3</v>
      </c>
      <c r="L29" s="74">
        <f ca="1">INDIRECT($B29&amp;"!"&amp;L$3&amp;"5")</f>
        <v>32.467099999999995</v>
      </c>
      <c r="M29" s="75">
        <f ca="1">INDIRECT($B29&amp;"!"&amp;M$3&amp;"5")</f>
        <v>33.263994400000001</v>
      </c>
      <c r="N29" s="76">
        <f ca="1">M29-L29</f>
        <v>0.79689440000000644</v>
      </c>
      <c r="O29" s="221"/>
      <c r="P29" s="223">
        <f ca="1">bdrate(D29:D32,L29:L32,H29:H32,M29:M32)</f>
        <v>-0.1085334155780816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53.184567999999992</v>
      </c>
      <c r="I30" s="10"/>
      <c r="J30" s="223">
        <f ca="1">H30/D30-1</f>
        <v>-1.1051133315885808E-3</v>
      </c>
      <c r="L30" s="74">
        <f ca="1">INDIRECT($B30&amp;"!"&amp;L$3&amp;"6")</f>
        <v>35.240454933333332</v>
      </c>
      <c r="M30" s="75">
        <f ca="1">INDIRECT($B30&amp;"!"&amp;M$3&amp;"6")</f>
        <v>36.166015999999999</v>
      </c>
      <c r="N30" s="76">
        <f ca="1">M30-L30</f>
        <v>0.92556106666666693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76.698936000000018</v>
      </c>
      <c r="I31" s="10"/>
      <c r="J31" s="223">
        <f ca="1">H31/D31-1</f>
        <v>-9.6908645470350496E-4</v>
      </c>
      <c r="L31" s="74">
        <f ca="1">INDIRECT($B31&amp;"!"&amp;L$3&amp;"7")</f>
        <v>39.284910999999994</v>
      </c>
      <c r="M31" s="75">
        <f ca="1">INDIRECT($B31&amp;"!"&amp;M$3&amp;"7")</f>
        <v>40.515710466666661</v>
      </c>
      <c r="N31" s="76">
        <f ca="1">M31-L31</f>
        <v>1.2307994666666673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108.78679200000001</v>
      </c>
      <c r="I32" s="10"/>
      <c r="J32" s="223">
        <f ca="1">H32/D32-1</f>
        <v>-6.9166411726362398E-4</v>
      </c>
      <c r="L32" s="74">
        <f ca="1">INDIRECT($B32&amp;"!"&amp;L$3&amp;"8")</f>
        <v>41.927219866666668</v>
      </c>
      <c r="M32" s="75">
        <f ca="1">INDIRECT($B32&amp;"!"&amp;M$3&amp;"8")</f>
        <v>43.571021799999997</v>
      </c>
      <c r="N32" s="76">
        <f ca="1">M32-L32</f>
        <v>1.6438019333333287</v>
      </c>
      <c r="O32" s="221"/>
      <c r="P32" s="226">
        <f ca="1">bdrate(L29:L32,D29:D32,M29:M32,H29:H32)</f>
        <v>3.1068043241124332E-2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36.987216000000004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40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37.897615999999999</v>
      </c>
      <c r="I40" s="10"/>
      <c r="J40" s="223">
        <f ca="1">H40/D40-1</f>
        <v>-1.2542295195746567E-3</v>
      </c>
      <c r="L40" s="74">
        <f ca="1">INDIRECT($B40&amp;"!"&amp;L$3&amp;"5")</f>
        <v>32.317823466666667</v>
      </c>
      <c r="M40" s="75">
        <f ca="1">INDIRECT($B40&amp;"!"&amp;M$3&amp;"5")</f>
        <v>33.157573066666664</v>
      </c>
      <c r="N40" s="76">
        <f ca="1">M40-L40</f>
        <v>0.83974959999999754</v>
      </c>
      <c r="O40" s="221"/>
      <c r="P40" s="223">
        <f ca="1">bdrate(D40:D43,L40:L43,H40:H43,M40:M43)</f>
        <v>-0.10666433723948088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54.620912000000004</v>
      </c>
      <c r="I41" s="10"/>
      <c r="J41" s="223">
        <f ca="1">H41/D41-1</f>
        <v>-1.1092586079463063E-3</v>
      </c>
      <c r="L41" s="74">
        <f ca="1">INDIRECT($B41&amp;"!"&amp;L$3&amp;"6")</f>
        <v>35.228296533333335</v>
      </c>
      <c r="M41" s="75">
        <f ca="1">INDIRECT($B41&amp;"!"&amp;M$3&amp;"6")</f>
        <v>36.128700466666672</v>
      </c>
      <c r="N41" s="76">
        <f ca="1">M41-L41</f>
        <v>0.90040393333333668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78.965232</v>
      </c>
      <c r="I42" s="10"/>
      <c r="J42" s="223">
        <f ca="1">H42/D42-1</f>
        <v>-9.5596208094672619E-4</v>
      </c>
      <c r="L42" s="74">
        <f ca="1">INDIRECT($B42&amp;"!"&amp;L$3&amp;"7")</f>
        <v>39.209074666666666</v>
      </c>
      <c r="M42" s="75">
        <f ca="1">INDIRECT($B42&amp;"!"&amp;M$3&amp;"7")</f>
        <v>40.372169399999997</v>
      </c>
      <c r="N42" s="76">
        <f ca="1">M42-L42</f>
        <v>1.163094733333331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112.06927200000001</v>
      </c>
      <c r="I43" s="10"/>
      <c r="J43" s="223">
        <f ca="1">H43/D43-1</f>
        <v>-6.6856750423771594E-4</v>
      </c>
      <c r="L43" s="74">
        <f ca="1">INDIRECT($B43&amp;"!"&amp;L$3&amp;"8")</f>
        <v>41.685257266666667</v>
      </c>
      <c r="M43" s="75">
        <f ca="1">INDIRECT($B43&amp;"!"&amp;M$3&amp;"8")</f>
        <v>43.300227066666658</v>
      </c>
      <c r="N43" s="76">
        <f ca="1">M43-L43</f>
        <v>1.6149697999999901</v>
      </c>
      <c r="O43" s="221"/>
      <c r="P43" s="226">
        <f ca="1">bdrate(L40:L43,D40:D43,M40:M43,H40:H43)</f>
        <v>3.0114131825541568E-2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37.897615999999999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40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27.419751999999999</v>
      </c>
      <c r="I51" s="10"/>
      <c r="J51" s="223">
        <f ca="1">H51/D51-1</f>
        <v>-1.3673596992217485E-3</v>
      </c>
      <c r="L51" s="74">
        <f ca="1">INDIRECT($B51&amp;"!"&amp;L$3&amp;"5")</f>
        <v>34.314412904761902</v>
      </c>
      <c r="M51" s="75">
        <f ca="1">INDIRECT($B51&amp;"!"&amp;M$3&amp;"5")</f>
        <v>34.786717952380954</v>
      </c>
      <c r="N51" s="76">
        <f ca="1">M51-L51</f>
        <v>0.47230504761905223</v>
      </c>
      <c r="O51" s="221"/>
      <c r="P51" s="223">
        <f ca="1">bdrate(D51:D54,L51:L54,H51:H54,M51:M54)</f>
        <v>-9.077395301433111E-2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39.684440000000002</v>
      </c>
      <c r="I52" s="10"/>
      <c r="J52" s="223">
        <f ca="1">H52/D52-1</f>
        <v>-1.1917911983430063E-3</v>
      </c>
      <c r="L52" s="74">
        <f ca="1">INDIRECT($B52&amp;"!"&amp;L$3&amp;"6")</f>
        <v>36.934864238095237</v>
      </c>
      <c r="M52" s="75">
        <f ca="1">INDIRECT($B52&amp;"!"&amp;M$3&amp;"6")</f>
        <v>37.517764857142851</v>
      </c>
      <c r="N52" s="76">
        <f ca="1">M52-L52</f>
        <v>0.58290061904761359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59.495311999999998</v>
      </c>
      <c r="I53" s="10"/>
      <c r="J53" s="223">
        <f ca="1">H53/D53-1</f>
        <v>-9.5163915949481037E-4</v>
      </c>
      <c r="L53" s="74">
        <f ca="1">INDIRECT($B53&amp;"!"&amp;L$3&amp;"7")</f>
        <v>40.48651685714286</v>
      </c>
      <c r="M53" s="75">
        <f ca="1">INDIRECT($B53&amp;"!"&amp;M$3&amp;"7")</f>
        <v>41.469505333333345</v>
      </c>
      <c r="N53" s="76">
        <f ca="1">M53-L53</f>
        <v>0.98298847619048502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86.935831999999991</v>
      </c>
      <c r="I54" s="10"/>
      <c r="J54" s="223">
        <f ca="1">H54/D54-1</f>
        <v>-6.4088958306596222E-4</v>
      </c>
      <c r="L54" s="74">
        <f ca="1">INDIRECT($B54&amp;"!"&amp;L$3&amp;"8")</f>
        <v>43.660332190476183</v>
      </c>
      <c r="M54" s="75">
        <f ca="1">INDIRECT($B54&amp;"!"&amp;M$3&amp;"8")</f>
        <v>45.260688095238095</v>
      </c>
      <c r="N54" s="76">
        <f ca="1">M54-L54</f>
        <v>1.600355904761912</v>
      </c>
      <c r="O54" s="221"/>
      <c r="P54" s="226">
        <f ca="1">bdrate(L51:L54,D51:D54,M51:M54,H51:H54)</f>
        <v>2.3821669175297044E-2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27.419751999999999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40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28.278648</v>
      </c>
      <c r="I62" s="10"/>
      <c r="J62" s="223">
        <f ca="1">H62/D62-1</f>
        <v>-1.3490202016834818E-3</v>
      </c>
      <c r="L62" s="74">
        <f ca="1">INDIRECT($B62&amp;"!"&amp;L$3&amp;"5")</f>
        <v>34.175089714285711</v>
      </c>
      <c r="M62" s="75">
        <f ca="1">INDIRECT($B62&amp;"!"&amp;M$3&amp;"5")</f>
        <v>34.709123095238091</v>
      </c>
      <c r="N62" s="76">
        <f ca="1">M62-L62</f>
        <v>0.53403338095237984</v>
      </c>
      <c r="O62" s="221"/>
      <c r="P62" s="223">
        <f ca="1">bdrate(D62:D65,L62:L65,H62:H65,M62:M65)</f>
        <v>-9.8052929262809729E-2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41.07884</v>
      </c>
      <c r="I63" s="10"/>
      <c r="J63" s="223">
        <f ca="1">H63/D63-1</f>
        <v>-1.1583777653716432E-3</v>
      </c>
      <c r="L63" s="74">
        <f ca="1">INDIRECT($B63&amp;"!"&amp;L$3&amp;"6")</f>
        <v>36.840509571428569</v>
      </c>
      <c r="M63" s="75">
        <f ca="1">INDIRECT($B63&amp;"!"&amp;M$3&amp;"6")</f>
        <v>37.484315523809514</v>
      </c>
      <c r="N63" s="76">
        <f ca="1">M63-L63</f>
        <v>0.64380595238094429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61.810192000000001</v>
      </c>
      <c r="I64" s="10"/>
      <c r="J64" s="223">
        <f ca="1">H64/D64-1</f>
        <v>-8.8657503494704581E-4</v>
      </c>
      <c r="L64" s="74">
        <f ca="1">INDIRECT($B64&amp;"!"&amp;L$3&amp;"7")</f>
        <v>40.399201142857144</v>
      </c>
      <c r="M64" s="75">
        <f ca="1">INDIRECT($B64&amp;"!"&amp;M$3&amp;"7")</f>
        <v>41.42946357142857</v>
      </c>
      <c r="N64" s="76">
        <f ca="1">M64-L64</f>
        <v>1.0302624285714259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90.362168000000011</v>
      </c>
      <c r="I65" s="10"/>
      <c r="J65" s="223">
        <f ca="1">H65/D65-1</f>
        <v>-6.037818652205873E-4</v>
      </c>
      <c r="L65" s="74">
        <f ca="1">INDIRECT($B65&amp;"!"&amp;L$3&amp;"8")</f>
        <v>43.319599333333336</v>
      </c>
      <c r="M65" s="75">
        <f ca="1">INDIRECT($B65&amp;"!"&amp;M$3&amp;"8")</f>
        <v>45.027811809523804</v>
      </c>
      <c r="N65" s="76">
        <f ca="1">M65-L65</f>
        <v>1.708212476190468</v>
      </c>
      <c r="O65" s="221"/>
      <c r="P65" s="226">
        <f ca="1">bdrate(L62:L65,D62:D65,M62:M65,H62:H65)</f>
        <v>2.5467122146092258E-2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28.278648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40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126.40897600000001</v>
      </c>
      <c r="I73" s="10"/>
      <c r="J73" s="223">
        <f ca="1">H73/D73-1</f>
        <v>-1.3693540373951318E-3</v>
      </c>
      <c r="L73" s="74">
        <f ca="1">INDIRECT($B73&amp;"!"&amp;L$3&amp;"5")</f>
        <v>31.727322375000004</v>
      </c>
      <c r="M73" s="75">
        <f ca="1">INDIRECT($B73&amp;"!"&amp;M$3&amp;"5")</f>
        <v>32.002731875000002</v>
      </c>
      <c r="N73" s="76">
        <f ca="1">M73-L73</f>
        <v>0.27540949999999853</v>
      </c>
      <c r="O73" s="221"/>
      <c r="P73" s="223">
        <f ca="1">bdrate(D73:D76,L73:L76,H73:H76,M73:M76)</f>
        <v>-5.206095393085497E-2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180.96769599999999</v>
      </c>
      <c r="I74" s="10"/>
      <c r="J74" s="223">
        <f ca="1">H74/D74-1</f>
        <v>-1.2777538164291391E-3</v>
      </c>
      <c r="L74" s="74">
        <f ca="1">INDIRECT($B74&amp;"!"&amp;L$3&amp;"6")</f>
        <v>35.829733562499996</v>
      </c>
      <c r="M74" s="75">
        <f ca="1">INDIRECT($B74&amp;"!"&amp;M$3&amp;"6")</f>
        <v>36.259622218750003</v>
      </c>
      <c r="N74" s="76">
        <f ca="1">M74-L74</f>
        <v>0.42988865625000727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255.988584</v>
      </c>
      <c r="I75" s="10"/>
      <c r="J75" s="223">
        <f ca="1">H75/D75-1</f>
        <v>-1.124970738680009E-3</v>
      </c>
      <c r="L75" s="74">
        <f ca="1">INDIRECT($B75&amp;"!"&amp;L$3&amp;"7")</f>
        <v>40.548064250000003</v>
      </c>
      <c r="M75" s="75">
        <f ca="1">INDIRECT($B75&amp;"!"&amp;M$3&amp;"7")</f>
        <v>41.40135756250001</v>
      </c>
      <c r="N75" s="76">
        <f ca="1">M75-L75</f>
        <v>0.85329331250000706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356.06211999999999</v>
      </c>
      <c r="I76" s="10"/>
      <c r="J76" s="223">
        <f ca="1">H76/D76-1</f>
        <v>-1.0400164725573591E-3</v>
      </c>
      <c r="L76" s="74">
        <f ca="1">INDIRECT($B76&amp;"!"&amp;L$3&amp;"8")</f>
        <v>43.708715093749994</v>
      </c>
      <c r="M76" s="75">
        <f ca="1">INDIRECT($B76&amp;"!"&amp;M$3&amp;"8")</f>
        <v>45.274107437500007</v>
      </c>
      <c r="N76" s="76">
        <f ca="1">M76-L76</f>
        <v>1.5653923437500126</v>
      </c>
      <c r="O76" s="221"/>
      <c r="P76" s="226">
        <f ca="1">bdrate(L73:L76,D73:D76,M73:M76,H73:H76)</f>
        <v>2.0369133161371344E-2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126.40897600000001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40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132.298856</v>
      </c>
      <c r="I84" s="10"/>
      <c r="J84" s="223">
        <f ca="1">H84/D84-1</f>
        <v>-1.3243323821853226E-3</v>
      </c>
      <c r="L84" s="74">
        <f ca="1">INDIRECT($B84&amp;"!"&amp;L$3&amp;"5")</f>
        <v>31.633154781249999</v>
      </c>
      <c r="M84" s="75">
        <f ca="1">INDIRECT($B84&amp;"!"&amp;M$3&amp;"5")</f>
        <v>31.889915093749995</v>
      </c>
      <c r="N84" s="76">
        <f ca="1">M84-L84</f>
        <v>0.25676031249999554</v>
      </c>
      <c r="O84" s="221"/>
      <c r="P84" s="223">
        <f ca="1">bdrate(D84:D87,L84:L87,H84:H87,M84:M87)</f>
        <v>-5.1308359593114083E-2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189.54714399999997</v>
      </c>
      <c r="I85" s="10"/>
      <c r="J85" s="223">
        <f ca="1">H85/D85-1</f>
        <v>-1.2114004939690615E-3</v>
      </c>
      <c r="L85" s="74">
        <f ca="1">INDIRECT($B85&amp;"!"&amp;L$3&amp;"6")</f>
        <v>35.796777500000005</v>
      </c>
      <c r="M85" s="75">
        <f ca="1">INDIRECT($B85&amp;"!"&amp;M$3&amp;"6")</f>
        <v>36.195853812500005</v>
      </c>
      <c r="N85" s="76">
        <f ca="1">M85-L85</f>
        <v>0.39907631250000009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267.95128000000005</v>
      </c>
      <c r="I86" s="10"/>
      <c r="J86" s="223">
        <f ca="1">H86/D86-1</f>
        <v>-1.0895174003371366E-3</v>
      </c>
      <c r="L86" s="74">
        <f ca="1">INDIRECT($B86&amp;"!"&amp;L$3&amp;"7")</f>
        <v>40.292257375000013</v>
      </c>
      <c r="M86" s="75">
        <f ca="1">INDIRECT($B86&amp;"!"&amp;M$3&amp;"7")</f>
        <v>41.134117562500009</v>
      </c>
      <c r="N86" s="76">
        <f ca="1">M86-L86</f>
        <v>0.84186018749999647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372.15607999999997</v>
      </c>
      <c r="I87" s="10"/>
      <c r="J87" s="223">
        <f ca="1">H87/D87-1</f>
        <v>-1.0057907485374606E-3</v>
      </c>
      <c r="L87" s="74">
        <f ca="1">INDIRECT($B87&amp;"!"&amp;L$3&amp;"8")</f>
        <v>43.124703437500003</v>
      </c>
      <c r="M87" s="75">
        <f ca="1">INDIRECT($B87&amp;"!"&amp;M$3&amp;"8")</f>
        <v>44.565848656250012</v>
      </c>
      <c r="N87" s="76">
        <f ca="1">M87-L87</f>
        <v>1.4411452187500089</v>
      </c>
      <c r="O87" s="221"/>
      <c r="P87" s="226">
        <f ca="1">bdrate(L84:L87,D84:D87,M84:M87,H84:H87)</f>
        <v>1.9549354343094016E-2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132.298856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40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37.905008000000002</v>
      </c>
      <c r="I95" s="10"/>
      <c r="J95" s="223">
        <f ca="1">H95/D95-1</f>
        <v>-1.1468165510923889E-3</v>
      </c>
      <c r="L95" s="74">
        <f ca="1">INDIRECT($B95&amp;"!"&amp;L$3&amp;"5")</f>
        <v>34.971935000000002</v>
      </c>
      <c r="M95" s="75">
        <f ca="1">INDIRECT($B95&amp;"!"&amp;M$3&amp;"5")</f>
        <v>35.389460142857146</v>
      </c>
      <c r="N95" s="76">
        <f ca="1">M95-L95</f>
        <v>0.41752514285714426</v>
      </c>
      <c r="O95" s="221"/>
      <c r="P95" s="223">
        <f ca="1">bdrate(D95:D98,L95:L98,H95:H98,M95:M98)</f>
        <v>-7.9839977450385846E-2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56.027464000000009</v>
      </c>
      <c r="I96" s="10"/>
      <c r="J96" s="223">
        <f ca="1">H96/D96-1</f>
        <v>-9.6231494231446835E-4</v>
      </c>
      <c r="L96" s="74">
        <f ca="1">INDIRECT($B96&amp;"!"&amp;L$3&amp;"6")</f>
        <v>37.957441523809521</v>
      </c>
      <c r="M96" s="75">
        <f ca="1">INDIRECT($B96&amp;"!"&amp;M$3&amp;"6")</f>
        <v>38.49110566666667</v>
      </c>
      <c r="N96" s="76">
        <f ca="1">M96-L96</f>
        <v>0.53366414285714825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83.834888000000007</v>
      </c>
      <c r="I97" s="10"/>
      <c r="J97" s="223">
        <f ca="1">H97/D97-1</f>
        <v>-7.691114321939363E-4</v>
      </c>
      <c r="L97" s="74">
        <f ca="1">INDIRECT($B97&amp;"!"&amp;L$3&amp;"7")</f>
        <v>41.642704333333349</v>
      </c>
      <c r="M97" s="75">
        <f ca="1">INDIRECT($B97&amp;"!"&amp;M$3&amp;"7")</f>
        <v>42.502674666666657</v>
      </c>
      <c r="N97" s="76">
        <f ca="1">M97-L97</f>
        <v>0.85997033333330819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121.33001599999999</v>
      </c>
      <c r="I98" s="10"/>
      <c r="J98" s="223">
        <f ca="1">H98/D98-1</f>
        <v>-4.9881964470266382E-4</v>
      </c>
      <c r="L98" s="74">
        <f ca="1">INDIRECT($B98&amp;"!"&amp;L$3&amp;"8")</f>
        <v>44.420052047619052</v>
      </c>
      <c r="M98" s="75">
        <f ca="1">INDIRECT($B98&amp;"!"&amp;M$3&amp;"8")</f>
        <v>45.985555523809523</v>
      </c>
      <c r="N98" s="76">
        <f ca="1">M98-L98</f>
        <v>1.5655034761904716</v>
      </c>
      <c r="O98" s="221"/>
      <c r="P98" s="226">
        <f ca="1">bdrate(L95:L98,D95:D98,M95:M98,H95:H98)</f>
        <v>2.0995547791634817E-2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37.905008000000002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40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39.080304000000005</v>
      </c>
      <c r="I106" s="10"/>
      <c r="J106" s="223">
        <f ca="1">H106/D106-1</f>
        <v>-1.0954125382509616E-3</v>
      </c>
      <c r="L106" s="74">
        <f ca="1">INDIRECT($B106&amp;"!"&amp;L$3&amp;"5")</f>
        <v>34.762131904761908</v>
      </c>
      <c r="M106" s="75">
        <f ca="1">INDIRECT($B106&amp;"!"&amp;M$3&amp;"5")</f>
        <v>35.1009491904762</v>
      </c>
      <c r="N106" s="76">
        <f ca="1">M106-L106</f>
        <v>0.33881728571429193</v>
      </c>
      <c r="O106" s="221"/>
      <c r="P106" s="223">
        <f ca="1">bdrate(D106:D109,L106:L109,H106:H109,M106:M109)</f>
        <v>-6.5461759378815709E-2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57.890672000000002</v>
      </c>
      <c r="I107" s="10"/>
      <c r="J107" s="223">
        <f ca="1">H107/D107-1</f>
        <v>-8.9923202851049933E-4</v>
      </c>
      <c r="L107" s="74">
        <f ca="1">INDIRECT($B107&amp;"!"&amp;L$3&amp;"6")</f>
        <v>37.87595809523809</v>
      </c>
      <c r="M107" s="75">
        <f ca="1">INDIRECT($B107&amp;"!"&amp;M$3&amp;"6")</f>
        <v>38.28846595238096</v>
      </c>
      <c r="N107" s="76">
        <f ca="1">M107-L107</f>
        <v>0.41250785714287019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86.807696000000007</v>
      </c>
      <c r="I108" s="10"/>
      <c r="J108" s="223">
        <f ca="1">H108/D108-1</f>
        <v>-7.3451013349545846E-4</v>
      </c>
      <c r="L108" s="74">
        <f ca="1">INDIRECT($B108&amp;"!"&amp;L$3&amp;"7")</f>
        <v>41.419684476190483</v>
      </c>
      <c r="M108" s="75">
        <f ca="1">INDIRECT($B108&amp;"!"&amp;M$3&amp;"7")</f>
        <v>42.116227333333327</v>
      </c>
      <c r="N108" s="76">
        <f ca="1">M108-L108</f>
        <v>0.6965428571428447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125.61493599999999</v>
      </c>
      <c r="I109" s="10"/>
      <c r="J109" s="223">
        <f ca="1">H109/D109-1</f>
        <v>-4.8244858539259194E-4</v>
      </c>
      <c r="L109" s="74">
        <f ca="1">INDIRECT($B109&amp;"!"&amp;L$3&amp;"8")</f>
        <v>44.360895238095232</v>
      </c>
      <c r="M109" s="75">
        <f ca="1">INDIRECT($B109&amp;"!"&amp;M$3&amp;"8")</f>
        <v>45.628482047619052</v>
      </c>
      <c r="N109" s="76">
        <f ca="1">M109-L109</f>
        <v>1.2675868095238201</v>
      </c>
      <c r="O109" s="221"/>
      <c r="P109" s="226">
        <f ca="1">bdrate(L106:L109,D106:D109,M106:M109,H106:H109)</f>
        <v>1.6939846894826527E-2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39.080304000000005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82" workbookViewId="0">
      <selection activeCell="B103" sqref="B103:D103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8" style="207" bestFit="1" customWidth="1"/>
    <col min="15" max="15" width="4.59765625" style="207" customWidth="1"/>
    <col min="16" max="16" width="9.6992187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41</v>
      </c>
      <c r="M3" s="85" t="s">
        <v>42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43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3.8005919999999995</v>
      </c>
      <c r="I7" s="10"/>
      <c r="J7" s="223">
        <f ca="1">H7/D7-1</f>
        <v>-1.3117566186950924E-3</v>
      </c>
      <c r="L7" s="74">
        <f ca="1">INDIRECT($B7&amp;"!"&amp;L$3&amp;"5")</f>
        <v>0.99789476916666675</v>
      </c>
      <c r="M7" s="75">
        <f ca="1">INDIRECT($B7&amp;"!"&amp;M$3&amp;"5")</f>
        <v>0.99791005750000006</v>
      </c>
      <c r="N7" s="76">
        <f ca="1">M7-L7</f>
        <v>1.5288333333307591E-5</v>
      </c>
      <c r="O7" s="221"/>
      <c r="P7" s="223">
        <f ca="1">bdrate(D7:D10,L7:L10,H7:H10,M7:M10)</f>
        <v>-1.4995767590563203E-2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4.8104239999999994</v>
      </c>
      <c r="I8" s="10"/>
      <c r="J8" s="223">
        <f ca="1">H8/D8-1</f>
        <v>-1.2191941691291897E-3</v>
      </c>
      <c r="L8" s="74">
        <f ca="1">INDIRECT($B8&amp;"!"&amp;L$3&amp;"6")</f>
        <v>0.99867078999999981</v>
      </c>
      <c r="M8" s="75">
        <f ca="1">INDIRECT($B8&amp;"!"&amp;M$3&amp;"6")</f>
        <v>0.99869802458333323</v>
      </c>
      <c r="N8" s="76">
        <f ca="1">M8-L8</f>
        <v>2.7234583333424212E-5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6.162776</v>
      </c>
      <c r="I9" s="10"/>
      <c r="J9" s="223">
        <f ca="1">H9/D9-1</f>
        <v>-1.4699001012339341E-3</v>
      </c>
      <c r="L9" s="74">
        <f ca="1">INDIRECT($B9&amp;"!"&amp;L$3&amp;"7")</f>
        <v>0.99891922250000009</v>
      </c>
      <c r="M9" s="75">
        <f ca="1">INDIRECT($B9&amp;"!"&amp;M$3&amp;"7")</f>
        <v>0.99893308874999998</v>
      </c>
      <c r="N9" s="76">
        <f ca="1">M9-L9</f>
        <v>1.3866249999883173E-5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8.6098879999999998</v>
      </c>
      <c r="I10" s="10"/>
      <c r="J10" s="223">
        <f ca="1">H10/D10-1</f>
        <v>-1.5455950540960162E-3</v>
      </c>
      <c r="L10" s="74">
        <f ca="1">INDIRECT($B10&amp;"!"&amp;L$3&amp;"8")</f>
        <v>0.9991094437500001</v>
      </c>
      <c r="M10" s="75">
        <f ca="1">INDIRECT($B10&amp;"!"&amp;M$3&amp;"8")</f>
        <v>0.99913542208333317</v>
      </c>
      <c r="N10" s="76">
        <f ca="1">M10-L10</f>
        <v>2.5978333333065429E-5</v>
      </c>
      <c r="O10" s="221"/>
      <c r="P10" s="226">
        <f ca="1">bdrate(L7:L10,D7:D10,M7:M10,H7:H10)</f>
        <v>2.0939921517859617E-5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3.8005919999999995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43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29.717448000000001</v>
      </c>
      <c r="I18" s="10"/>
      <c r="J18" s="223">
        <f ca="1">H18/D18-1</f>
        <v>-1.1401156410690838E-3</v>
      </c>
      <c r="L18" s="74">
        <f ca="1">INDIRECT($B18&amp;"!"&amp;L$3&amp;"5")</f>
        <v>0.98575294599999996</v>
      </c>
      <c r="M18" s="75">
        <f ca="1">INDIRECT($B18&amp;"!"&amp;M$3&amp;"5")</f>
        <v>0.9860930206666666</v>
      </c>
      <c r="N18" s="76">
        <f ca="1">M18-L18</f>
        <v>3.4007466666663433E-4</v>
      </c>
      <c r="O18" s="221"/>
      <c r="P18" s="223">
        <f ca="1">bdrate(D18:D21,L18:L21,H18:H21,M18:M21)</f>
        <v>-3.2601138849184585E-2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39.568871999999999</v>
      </c>
      <c r="I19" s="10"/>
      <c r="J19" s="223">
        <f ca="1">H19/D19-1</f>
        <v>-1.177921712330221E-3</v>
      </c>
      <c r="L19" s="74">
        <f ca="1">INDIRECT($B19&amp;"!"&amp;L$3&amp;"6")</f>
        <v>0.99170901333333339</v>
      </c>
      <c r="M19" s="75">
        <f ca="1">INDIRECT($B19&amp;"!"&amp;M$3&amp;"6")</f>
        <v>0.99200798866666662</v>
      </c>
      <c r="N19" s="76">
        <f ca="1">M19-L19</f>
        <v>2.9897533333322901E-4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53.611519999999999</v>
      </c>
      <c r="I20" s="10"/>
      <c r="J20" s="223">
        <f ca="1">H20/D20-1</f>
        <v>-1.2283741613984267E-3</v>
      </c>
      <c r="L20" s="74">
        <f ca="1">INDIRECT($B20&amp;"!"&amp;L$3&amp;"7")</f>
        <v>0.99345479600000008</v>
      </c>
      <c r="M20" s="75">
        <f ca="1">INDIRECT($B20&amp;"!"&amp;M$3&amp;"7")</f>
        <v>0.99376066333333335</v>
      </c>
      <c r="N20" s="76">
        <f ca="1">M20-L20</f>
        <v>3.058673333332651E-4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75.043351999999999</v>
      </c>
      <c r="I21" s="10"/>
      <c r="J21" s="223">
        <f ca="1">H21/D21-1</f>
        <v>-1.1253343232185964E-3</v>
      </c>
      <c r="L21" s="74">
        <f ca="1">INDIRECT($B21&amp;"!"&amp;L$3&amp;"8")</f>
        <v>0.99423304933333345</v>
      </c>
      <c r="M21" s="75">
        <f ca="1">INDIRECT($B21&amp;"!"&amp;M$3&amp;"8")</f>
        <v>0.994569182</v>
      </c>
      <c r="N21" s="76">
        <f ca="1">M21-L21</f>
        <v>3.3613266666654429E-4</v>
      </c>
      <c r="O21" s="221"/>
      <c r="P21" s="226">
        <f ca="1">bdrate(L18:L21,D18:D21,M18:M21,H18:H21)</f>
        <v>3.2569185422648417E-4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29.717448000000001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43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36.987216000000004</v>
      </c>
      <c r="I29" s="10"/>
      <c r="J29" s="223">
        <f ca="1">H29/D29-1</f>
        <v>-1.2490322268460252E-3</v>
      </c>
      <c r="L29" s="74">
        <f ca="1">INDIRECT($B29&amp;"!"&amp;L$3&amp;"5")</f>
        <v>0.95833688400000006</v>
      </c>
      <c r="M29" s="75">
        <f ca="1">INDIRECT($B29&amp;"!"&amp;M$3&amp;"5")</f>
        <v>0.95845596266666655</v>
      </c>
      <c r="N29" s="76">
        <f ca="1">M29-L29</f>
        <v>1.1907866666649447E-4</v>
      </c>
      <c r="O29" s="221"/>
      <c r="P29" s="223">
        <f ca="1">bdrate(D29:D32,L29:L32,H29:H32,M29:M32)</f>
        <v>-7.3895576564307897E-3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53.184567999999992</v>
      </c>
      <c r="I30" s="10"/>
      <c r="J30" s="223">
        <f ca="1">H30/D30-1</f>
        <v>-1.1051133315885808E-3</v>
      </c>
      <c r="L30" s="74">
        <f ca="1">INDIRECT($B30&amp;"!"&amp;L$3&amp;"6")</f>
        <v>0.97572322399999978</v>
      </c>
      <c r="M30" s="75">
        <f ca="1">INDIRECT($B30&amp;"!"&amp;M$3&amp;"6")</f>
        <v>0.97589366266666677</v>
      </c>
      <c r="N30" s="76">
        <f ca="1">M30-L30</f>
        <v>1.7043866666699437E-4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76.698936000000018</v>
      </c>
      <c r="I31" s="10"/>
      <c r="J31" s="223">
        <f ca="1">H31/D31-1</f>
        <v>-9.6908645470350496E-4</v>
      </c>
      <c r="L31" s="74">
        <f ca="1">INDIRECT($B31&amp;"!"&amp;L$3&amp;"7")</f>
        <v>0.98810872066666655</v>
      </c>
      <c r="M31" s="75">
        <f ca="1">INDIRECT($B31&amp;"!"&amp;M$3&amp;"7")</f>
        <v>0.98834330533333348</v>
      </c>
      <c r="N31" s="76">
        <f ca="1">M31-L31</f>
        <v>2.3458466666692601E-4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108.78679200000001</v>
      </c>
      <c r="I32" s="10"/>
      <c r="J32" s="223">
        <f ca="1">H32/D32-1</f>
        <v>-6.9166411726362398E-4</v>
      </c>
      <c r="L32" s="74">
        <f ca="1">INDIRECT($B32&amp;"!"&amp;L$3&amp;"8")</f>
        <v>0.99241338533333334</v>
      </c>
      <c r="M32" s="75">
        <f ca="1">INDIRECT($B32&amp;"!"&amp;M$3&amp;"8")</f>
        <v>0.99271929466666675</v>
      </c>
      <c r="N32" s="76">
        <f ca="1">M32-L32</f>
        <v>3.0590933333340953E-4</v>
      </c>
      <c r="O32" s="221"/>
      <c r="P32" s="226">
        <f ca="1">bdrate(L29:L32,D29:D32,M29:M32,H29:H32)</f>
        <v>2.5613319485517927E-4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36.987216000000004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43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37.897615999999999</v>
      </c>
      <c r="I40" s="10"/>
      <c r="J40" s="223">
        <f ca="1">H40/D40-1</f>
        <v>-1.2542295195746567E-3</v>
      </c>
      <c r="L40" s="74">
        <f ca="1">INDIRECT($B40&amp;"!"&amp;L$3&amp;"5")</f>
        <v>0.95698564733333324</v>
      </c>
      <c r="M40" s="75">
        <f ca="1">INDIRECT($B40&amp;"!"&amp;M$3&amp;"5")</f>
        <v>0.95700908866666667</v>
      </c>
      <c r="N40" s="76">
        <f ca="1">M40-L40</f>
        <v>2.3441333333429348E-5</v>
      </c>
      <c r="O40" s="221"/>
      <c r="P40" s="223">
        <f ca="1">bdrate(D40:D43,L40:L43,H40:H43,M40:M43)</f>
        <v>-8.6488421028060314E-3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54.620912000000004</v>
      </c>
      <c r="I41" s="10"/>
      <c r="J41" s="223">
        <f ca="1">H41/D41-1</f>
        <v>-1.1092586079463063E-3</v>
      </c>
      <c r="L41" s="74">
        <f ca="1">INDIRECT($B41&amp;"!"&amp;L$3&amp;"6")</f>
        <v>0.9749194326666667</v>
      </c>
      <c r="M41" s="75">
        <f ca="1">INDIRECT($B41&amp;"!"&amp;M$3&amp;"6")</f>
        <v>0.97516356799999993</v>
      </c>
      <c r="N41" s="76">
        <f ca="1">M41-L41</f>
        <v>2.4413533333322857E-4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78.965232</v>
      </c>
      <c r="I42" s="10"/>
      <c r="J42" s="223">
        <f ca="1">H42/D42-1</f>
        <v>-9.5596208094672619E-4</v>
      </c>
      <c r="L42" s="74">
        <f ca="1">INDIRECT($B42&amp;"!"&amp;L$3&amp;"7")</f>
        <v>0.98757303066666668</v>
      </c>
      <c r="M42" s="75">
        <f ca="1">INDIRECT($B42&amp;"!"&amp;M$3&amp;"7")</f>
        <v>0.98786770133333313</v>
      </c>
      <c r="N42" s="76">
        <f ca="1">M42-L42</f>
        <v>2.9467066666644115E-4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112.06927200000001</v>
      </c>
      <c r="I43" s="10"/>
      <c r="J43" s="223">
        <f ca="1">H43/D43-1</f>
        <v>-6.6856750423771594E-4</v>
      </c>
      <c r="L43" s="74">
        <f ca="1">INDIRECT($B43&amp;"!"&amp;L$3&amp;"8")</f>
        <v>0.99193356466666682</v>
      </c>
      <c r="M43" s="75">
        <f ca="1">INDIRECT($B43&amp;"!"&amp;M$3&amp;"8")</f>
        <v>0.99227220000000016</v>
      </c>
      <c r="N43" s="76">
        <f ca="1">M43-L43</f>
        <v>3.3863533333333695E-4</v>
      </c>
      <c r="O43" s="221"/>
      <c r="P43" s="226">
        <f ca="1">bdrate(L40:L43,D40:D43,M40:M43,H40:H43)</f>
        <v>3.0215525975663127E-4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37.897615999999999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43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27.419751999999999</v>
      </c>
      <c r="I51" s="10"/>
      <c r="J51" s="223">
        <f ca="1">H51/D51-1</f>
        <v>-1.3673596992217485E-3</v>
      </c>
      <c r="L51" s="74">
        <f ca="1">INDIRECT($B51&amp;"!"&amp;L$3&amp;"5")</f>
        <v>0.96903136380952382</v>
      </c>
      <c r="M51" s="75">
        <f ca="1">INDIRECT($B51&amp;"!"&amp;M$3&amp;"5")</f>
        <v>0.96902451190476191</v>
      </c>
      <c r="N51" s="76">
        <f ca="1">M51-L51</f>
        <v>-6.8519047619064466E-6</v>
      </c>
      <c r="O51" s="221"/>
      <c r="P51" s="223">
        <f ca="1">bdrate(D51:D54,L51:L54,H51:H54,M51:M54)</f>
        <v>-7.7199863492549703E-3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39.684440000000002</v>
      </c>
      <c r="I52" s="10"/>
      <c r="J52" s="223">
        <f ca="1">H52/D52-1</f>
        <v>-1.1917911983430063E-3</v>
      </c>
      <c r="L52" s="74">
        <f ca="1">INDIRECT($B52&amp;"!"&amp;L$3&amp;"6")</f>
        <v>0.98082668380952365</v>
      </c>
      <c r="M52" s="75">
        <f ca="1">INDIRECT($B52&amp;"!"&amp;M$3&amp;"6")</f>
        <v>0.98090645761904771</v>
      </c>
      <c r="N52" s="76">
        <f ca="1">M52-L52</f>
        <v>7.9773809524064099E-5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59.495311999999998</v>
      </c>
      <c r="I53" s="10"/>
      <c r="J53" s="223">
        <f ca="1">H53/D53-1</f>
        <v>-9.5163915949481037E-4</v>
      </c>
      <c r="L53" s="74">
        <f ca="1">INDIRECT($B53&amp;"!"&amp;L$3&amp;"7")</f>
        <v>0.98939370380952374</v>
      </c>
      <c r="M53" s="75">
        <f ca="1">INDIRECT($B53&amp;"!"&amp;M$3&amp;"7")</f>
        <v>0.9896251728571428</v>
      </c>
      <c r="N53" s="76">
        <f ca="1">M53-L53</f>
        <v>2.3146904761905951E-4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86.935831999999991</v>
      </c>
      <c r="I54" s="10"/>
      <c r="J54" s="223">
        <f ca="1">H54/D54-1</f>
        <v>-6.4088958306596222E-4</v>
      </c>
      <c r="L54" s="74">
        <f ca="1">INDIRECT($B54&amp;"!"&amp;L$3&amp;"8")</f>
        <v>0.99380515857142848</v>
      </c>
      <c r="M54" s="75">
        <f ca="1">INDIRECT($B54&amp;"!"&amp;M$3&amp;"8")</f>
        <v>0.99404439952380941</v>
      </c>
      <c r="N54" s="76">
        <f ca="1">M54-L54</f>
        <v>2.392409523809258E-4</v>
      </c>
      <c r="O54" s="221"/>
      <c r="P54" s="226">
        <f ca="1">bdrate(L51:L54,D51:D54,M51:M54,H51:H54)</f>
        <v>1.9687795558742671E-4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27.419751999999999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43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28.278648</v>
      </c>
      <c r="I62" s="10"/>
      <c r="J62" s="223">
        <f ca="1">H62/D62-1</f>
        <v>-1.3490202016834818E-3</v>
      </c>
      <c r="L62" s="74">
        <f ca="1">INDIRECT($B62&amp;"!"&amp;L$3&amp;"5")</f>
        <v>0.96755116761904758</v>
      </c>
      <c r="M62" s="75">
        <f ca="1">INDIRECT($B62&amp;"!"&amp;M$3&amp;"5")</f>
        <v>0.96774403428571432</v>
      </c>
      <c r="N62" s="76">
        <f ca="1">M62-L62</f>
        <v>1.9286666666673558E-4</v>
      </c>
      <c r="O62" s="221"/>
      <c r="P62" s="223">
        <f ca="1">bdrate(D62:D65,L62:L65,H62:H65,M62:M65)</f>
        <v>-9.8091491859292335E-3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41.07884</v>
      </c>
      <c r="I63" s="10"/>
      <c r="J63" s="223">
        <f ca="1">H63/D63-1</f>
        <v>-1.1583777653716432E-3</v>
      </c>
      <c r="L63" s="74">
        <f ca="1">INDIRECT($B63&amp;"!"&amp;L$3&amp;"6")</f>
        <v>0.97986977619047599</v>
      </c>
      <c r="M63" s="75">
        <f ca="1">INDIRECT($B63&amp;"!"&amp;M$3&amp;"6")</f>
        <v>0.98000899904761896</v>
      </c>
      <c r="N63" s="76">
        <f ca="1">M63-L63</f>
        <v>1.3922285714296212E-4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61.810192000000001</v>
      </c>
      <c r="I64" s="10"/>
      <c r="J64" s="223">
        <f ca="1">H64/D64-1</f>
        <v>-8.8657503494704581E-4</v>
      </c>
      <c r="L64" s="74">
        <f ca="1">INDIRECT($B64&amp;"!"&amp;L$3&amp;"7")</f>
        <v>0.98891836142857159</v>
      </c>
      <c r="M64" s="75">
        <f ca="1">INDIRECT($B64&amp;"!"&amp;M$3&amp;"7")</f>
        <v>0.98916158666666698</v>
      </c>
      <c r="N64" s="76">
        <f ca="1">M64-L64</f>
        <v>2.4322523809539032E-4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90.362168000000011</v>
      </c>
      <c r="I65" s="10"/>
      <c r="J65" s="223">
        <f ca="1">H65/D65-1</f>
        <v>-6.037818652205873E-4</v>
      </c>
      <c r="L65" s="74">
        <f ca="1">INDIRECT($B65&amp;"!"&amp;L$3&amp;"8")</f>
        <v>0.99346047666666659</v>
      </c>
      <c r="M65" s="75">
        <f ca="1">INDIRECT($B65&amp;"!"&amp;M$3&amp;"8")</f>
        <v>0.99373117809523814</v>
      </c>
      <c r="N65" s="76">
        <f ca="1">M65-L65</f>
        <v>2.7070142857155144E-4</v>
      </c>
      <c r="O65" s="221"/>
      <c r="P65" s="226">
        <f ca="1">bdrate(L62:L65,D62:D65,M62:M65,H62:H65)</f>
        <v>2.4002124863908847E-4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28.278648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43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126.40897600000001</v>
      </c>
      <c r="I73" s="10"/>
      <c r="J73" s="223">
        <f ca="1">H73/D73-1</f>
        <v>-1.3693540373951318E-3</v>
      </c>
      <c r="L73" s="74">
        <f ca="1">INDIRECT($B73&amp;"!"&amp;L$3&amp;"5")</f>
        <v>0.93688656531250003</v>
      </c>
      <c r="M73" s="75">
        <f ca="1">INDIRECT($B73&amp;"!"&amp;M$3&amp;"5")</f>
        <v>0.93702110812499995</v>
      </c>
      <c r="N73" s="76">
        <f ca="1">M73-L73</f>
        <v>1.3454281249991595E-4</v>
      </c>
      <c r="O73" s="221"/>
      <c r="P73" s="223">
        <f ca="1">bdrate(D73:D76,L73:L76,H73:H76,M73:M76)</f>
        <v>-5.9841460057384888E-3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180.96769599999999</v>
      </c>
      <c r="I74" s="10"/>
      <c r="J74" s="223">
        <f ca="1">H74/D74-1</f>
        <v>-1.2777538164291391E-3</v>
      </c>
      <c r="L74" s="74">
        <f ca="1">INDIRECT($B74&amp;"!"&amp;L$3&amp;"6")</f>
        <v>0.97254385749999983</v>
      </c>
      <c r="M74" s="75">
        <f ca="1">INDIRECT($B74&amp;"!"&amp;M$3&amp;"6")</f>
        <v>0.97283024156249998</v>
      </c>
      <c r="N74" s="76">
        <f ca="1">M74-L74</f>
        <v>2.8638406250014459E-4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255.988584</v>
      </c>
      <c r="I75" s="10"/>
      <c r="J75" s="223">
        <f ca="1">H75/D75-1</f>
        <v>-1.124970738680009E-3</v>
      </c>
      <c r="L75" s="74">
        <f ca="1">INDIRECT($B75&amp;"!"&amp;L$3&amp;"7")</f>
        <v>0.98944849312499994</v>
      </c>
      <c r="M75" s="75">
        <f ca="1">INDIRECT($B75&amp;"!"&amp;M$3&amp;"7")</f>
        <v>0.98969951374999987</v>
      </c>
      <c r="N75" s="76">
        <f ca="1">M75-L75</f>
        <v>2.5102062499993139E-4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356.06211999999999</v>
      </c>
      <c r="I76" s="10"/>
      <c r="J76" s="223">
        <f ca="1">H76/D76-1</f>
        <v>-1.0400164725573591E-3</v>
      </c>
      <c r="L76" s="74">
        <f ca="1">INDIRECT($B76&amp;"!"&amp;L$3&amp;"8")</f>
        <v>0.99455648124999985</v>
      </c>
      <c r="M76" s="75">
        <f ca="1">INDIRECT($B76&amp;"!"&amp;M$3&amp;"8")</f>
        <v>0.99483738374999997</v>
      </c>
      <c r="N76" s="76">
        <f ca="1">M76-L76</f>
        <v>2.8090250000012418E-4</v>
      </c>
      <c r="O76" s="221"/>
      <c r="P76" s="226">
        <f ca="1">bdrate(L73:L76,D73:D76,M73:M76,H73:H76)</f>
        <v>3.2198539553229821E-4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126.40897600000001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43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132.298856</v>
      </c>
      <c r="I84" s="10"/>
      <c r="J84" s="223">
        <f ca="1">H84/D84-1</f>
        <v>-1.3243323821853226E-3</v>
      </c>
      <c r="L84" s="74">
        <f ca="1">INDIRECT($B84&amp;"!"&amp;L$3&amp;"5")</f>
        <v>0.92944511875000002</v>
      </c>
      <c r="M84" s="75">
        <f ca="1">INDIRECT($B84&amp;"!"&amp;M$3&amp;"5")</f>
        <v>0.92961703406250018</v>
      </c>
      <c r="N84" s="76">
        <f ca="1">M84-L84</f>
        <v>1.7191531250015935E-4</v>
      </c>
      <c r="O84" s="221"/>
      <c r="P84" s="223">
        <f ca="1">bdrate(D84:D87,L84:L87,H84:H87,M84:M87)</f>
        <v>-5.3528917293125255E-3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189.54714399999997</v>
      </c>
      <c r="I85" s="10"/>
      <c r="J85" s="223">
        <f ca="1">H85/D85-1</f>
        <v>-1.2114004939690615E-3</v>
      </c>
      <c r="L85" s="74">
        <f ca="1">INDIRECT($B85&amp;"!"&amp;L$3&amp;"6")</f>
        <v>0.96953595656249991</v>
      </c>
      <c r="M85" s="75">
        <f ca="1">INDIRECT($B85&amp;"!"&amp;M$3&amp;"6")</f>
        <v>0.96979352781249994</v>
      </c>
      <c r="N85" s="76">
        <f ca="1">M85-L85</f>
        <v>2.5757125000003267E-4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267.95128000000005</v>
      </c>
      <c r="I86" s="10"/>
      <c r="J86" s="223">
        <f ca="1">H86/D86-1</f>
        <v>-1.0895174003371366E-3</v>
      </c>
      <c r="L86" s="74">
        <f ca="1">INDIRECT($B86&amp;"!"&amp;L$3&amp;"7")</f>
        <v>0.98823150374999991</v>
      </c>
      <c r="M86" s="75">
        <f ca="1">INDIRECT($B86&amp;"!"&amp;M$3&amp;"7")</f>
        <v>0.98850173187500001</v>
      </c>
      <c r="N86" s="76">
        <f ca="1">M86-L86</f>
        <v>2.7022812500010485E-4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372.15607999999997</v>
      </c>
      <c r="I87" s="10"/>
      <c r="J87" s="223">
        <f ca="1">H87/D87-1</f>
        <v>-1.0057907485374606E-3</v>
      </c>
      <c r="L87" s="74">
        <f ca="1">INDIRECT($B87&amp;"!"&amp;L$3&amp;"8")</f>
        <v>0.99383825499999989</v>
      </c>
      <c r="M87" s="75">
        <f ca="1">INDIRECT($B87&amp;"!"&amp;M$3&amp;"8")</f>
        <v>0.99414433000000002</v>
      </c>
      <c r="N87" s="76">
        <f ca="1">M87-L87</f>
        <v>3.0607500000012777E-4</v>
      </c>
      <c r="O87" s="221"/>
      <c r="P87" s="226">
        <f ca="1">bdrate(L84:L87,D84:D87,M84:M87,H84:H87)</f>
        <v>3.3458599745217477E-4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132.298856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43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37.905008000000002</v>
      </c>
      <c r="I95" s="10"/>
      <c r="J95" s="223">
        <f ca="1">H95/D95-1</f>
        <v>-1.1468165510923889E-3</v>
      </c>
      <c r="L95" s="74">
        <f ca="1">INDIRECT($B95&amp;"!"&amp;L$3&amp;"5")</f>
        <v>0.97019467904761891</v>
      </c>
      <c r="M95" s="75">
        <f ca="1">INDIRECT($B95&amp;"!"&amp;M$3&amp;"5")</f>
        <v>0.97020567047619066</v>
      </c>
      <c r="N95" s="76">
        <f ca="1">M95-L95</f>
        <v>1.0991428571749395E-5</v>
      </c>
      <c r="O95" s="221"/>
      <c r="P95" s="223">
        <f ca="1">bdrate(D95:D98,L95:L98,H95:H98,M95:M98)</f>
        <v>-7.8324315122277888E-3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56.027464000000009</v>
      </c>
      <c r="I96" s="10"/>
      <c r="J96" s="223">
        <f ca="1">H96/D96-1</f>
        <v>-9.6231494231446835E-4</v>
      </c>
      <c r="L96" s="74">
        <f ca="1">INDIRECT($B96&amp;"!"&amp;L$3&amp;"6")</f>
        <v>0.98123514571428549</v>
      </c>
      <c r="M96" s="75">
        <f ca="1">INDIRECT($B96&amp;"!"&amp;M$3&amp;"6")</f>
        <v>0.9813871961904761</v>
      </c>
      <c r="N96" s="76">
        <f ca="1">M96-L96</f>
        <v>1.5205047619060164E-4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83.834888000000007</v>
      </c>
      <c r="I97" s="10"/>
      <c r="J97" s="223">
        <f ca="1">H97/D97-1</f>
        <v>-7.691114321939363E-4</v>
      </c>
      <c r="L97" s="74">
        <f ca="1">INDIRECT($B97&amp;"!"&amp;L$3&amp;"7")</f>
        <v>0.99006418190476186</v>
      </c>
      <c r="M97" s="75">
        <f ca="1">INDIRECT($B97&amp;"!"&amp;M$3&amp;"7")</f>
        <v>0.99022562952380966</v>
      </c>
      <c r="N97" s="76">
        <f ca="1">M97-L97</f>
        <v>1.6144761904779426E-4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121.33001599999999</v>
      </c>
      <c r="I98" s="10"/>
      <c r="J98" s="223">
        <f ca="1">H98/D98-1</f>
        <v>-4.9881964470266382E-4</v>
      </c>
      <c r="L98" s="74">
        <f ca="1">INDIRECT($B98&amp;"!"&amp;L$3&amp;"8")</f>
        <v>0.99394777333333351</v>
      </c>
      <c r="M98" s="75">
        <f ca="1">INDIRECT($B98&amp;"!"&amp;M$3&amp;"8")</f>
        <v>0.99412937142857127</v>
      </c>
      <c r="N98" s="76">
        <f ca="1">M98-L98</f>
        <v>1.8159809523776715E-4</v>
      </c>
      <c r="O98" s="221"/>
      <c r="P98" s="226">
        <f ca="1">bdrate(L95:L98,D95:D98,M95:M98,H95:H98)</f>
        <v>1.697691627133846E-4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37.905008000000002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43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39.080304000000005</v>
      </c>
      <c r="I106" s="10"/>
      <c r="J106" s="223">
        <f ca="1">H106/D106-1</f>
        <v>-1.0954125382509616E-3</v>
      </c>
      <c r="L106" s="74">
        <f ca="1">INDIRECT($B106&amp;"!"&amp;L$3&amp;"5")</f>
        <v>0.96837816095238116</v>
      </c>
      <c r="M106" s="75">
        <f ca="1">INDIRECT($B106&amp;"!"&amp;M$3&amp;"5")</f>
        <v>0.96838602904761895</v>
      </c>
      <c r="N106" s="76">
        <f ca="1">M106-L106</f>
        <v>7.8680952377840896E-6</v>
      </c>
      <c r="O106" s="221"/>
      <c r="P106" s="223">
        <f ca="1">bdrate(D106:D109,L106:L109,H106:H109,M106:M109)</f>
        <v>-4.6208441060433536E-3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57.890672000000002</v>
      </c>
      <c r="I107" s="10"/>
      <c r="J107" s="223">
        <f ca="1">H107/D107-1</f>
        <v>-8.9923202851049933E-4</v>
      </c>
      <c r="L107" s="74">
        <f ca="1">INDIRECT($B107&amp;"!"&amp;L$3&amp;"6")</f>
        <v>0.98000944999999984</v>
      </c>
      <c r="M107" s="75">
        <f ca="1">INDIRECT($B107&amp;"!"&amp;M$3&amp;"6")</f>
        <v>0.98005795904761905</v>
      </c>
      <c r="N107" s="76">
        <f ca="1">M107-L107</f>
        <v>4.8509047619216261E-5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86.807696000000007</v>
      </c>
      <c r="I108" s="10"/>
      <c r="J108" s="223">
        <f ca="1">H108/D108-1</f>
        <v>-7.3451013349545846E-4</v>
      </c>
      <c r="L108" s="74">
        <f ca="1">INDIRECT($B108&amp;"!"&amp;L$3&amp;"7")</f>
        <v>0.98935317476190476</v>
      </c>
      <c r="M108" s="75">
        <f ca="1">INDIRECT($B108&amp;"!"&amp;M$3&amp;"7")</f>
        <v>0.98946908809523815</v>
      </c>
      <c r="N108" s="76">
        <f ca="1">M108-L108</f>
        <v>1.1591333333338394E-4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125.61493599999999</v>
      </c>
      <c r="I109" s="10"/>
      <c r="J109" s="223">
        <f ca="1">H109/D109-1</f>
        <v>-4.8244858539259194E-4</v>
      </c>
      <c r="L109" s="74">
        <f ca="1">INDIRECT($B109&amp;"!"&amp;L$3&amp;"8")</f>
        <v>0.99349843380952385</v>
      </c>
      <c r="M109" s="75">
        <f ca="1">INDIRECT($B109&amp;"!"&amp;M$3&amp;"8")</f>
        <v>0.99366945523809524</v>
      </c>
      <c r="N109" s="76">
        <f ca="1">M109-L109</f>
        <v>1.7102142857139402E-4</v>
      </c>
      <c r="O109" s="221"/>
      <c r="P109" s="226">
        <f ca="1">bdrate(L106:L109,D106:D109,M106:M109,H106:H109)</f>
        <v>1.180742765163334E-4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39.080304000000005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79" zoomScaleNormal="100" workbookViewId="0">
      <selection activeCell="F4" sqref="F4:H4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38" width="9" style="207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44</v>
      </c>
      <c r="M3" s="85" t="s">
        <v>45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3.8005919999999995</v>
      </c>
      <c r="I7" s="10"/>
      <c r="J7" s="223">
        <f ca="1">H7/D7-1</f>
        <v>-1.3117566186950924E-3</v>
      </c>
      <c r="L7" s="74">
        <f ca="1">INDIRECT($B7&amp;"!"&amp;L$3&amp;"5")</f>
        <v>0.99837623125000008</v>
      </c>
      <c r="M7" s="75">
        <f ca="1">INDIRECT($B7&amp;"!"&amp;M$3&amp;"5")</f>
        <v>0.99841141916666676</v>
      </c>
      <c r="N7" s="76">
        <f ca="1">M7-L7</f>
        <v>3.5187916666679087E-5</v>
      </c>
      <c r="O7" s="221"/>
      <c r="P7" s="223">
        <f ca="1">bdrate(D7:D10,L7:L10,H7:H10,M7:M10)</f>
        <v>-4.7628745225304248E-2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4.8104239999999994</v>
      </c>
      <c r="I8" s="10"/>
      <c r="J8" s="223">
        <f ca="1">H8/D8-1</f>
        <v>-1.2191941691291897E-3</v>
      </c>
      <c r="L8" s="74">
        <f ca="1">INDIRECT($B8&amp;"!"&amp;L$3&amp;"6")</f>
        <v>0.99920279708333315</v>
      </c>
      <c r="M8" s="75">
        <f ca="1">INDIRECT($B8&amp;"!"&amp;M$3&amp;"6")</f>
        <v>0.99926809041666675</v>
      </c>
      <c r="N8" s="76">
        <f ca="1">M8-L8</f>
        <v>6.5293333333604764E-5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6.162776</v>
      </c>
      <c r="I9" s="10"/>
      <c r="J9" s="223">
        <f ca="1">H9/D9-1</f>
        <v>-1.4699001012339341E-3</v>
      </c>
      <c r="L9" s="74">
        <f ca="1">INDIRECT($B9&amp;"!"&amp;L$3&amp;"7")</f>
        <v>0.99937497375000028</v>
      </c>
      <c r="M9" s="75">
        <f ca="1">INDIRECT($B9&amp;"!"&amp;M$3&amp;"7")</f>
        <v>0.9994688445833334</v>
      </c>
      <c r="N9" s="76">
        <f ca="1">M9-L9</f>
        <v>9.3870833333120629E-5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8.6098879999999998</v>
      </c>
      <c r="I10" s="10"/>
      <c r="J10" s="223">
        <f ca="1">H10/D10-1</f>
        <v>-1.5455950540960162E-3</v>
      </c>
      <c r="L10" s="74">
        <f ca="1">INDIRECT($B10&amp;"!"&amp;L$3&amp;"8")</f>
        <v>0.99952589916666668</v>
      </c>
      <c r="M10" s="75">
        <f ca="1">INDIRECT($B10&amp;"!"&amp;M$3&amp;"8")</f>
        <v>0.99963382374999998</v>
      </c>
      <c r="N10" s="76">
        <f ca="1">M10-L10</f>
        <v>1.0792458333330757E-4</v>
      </c>
      <c r="O10" s="221"/>
      <c r="P10" s="226">
        <f ca="1">bdrate(L7:L10,D7:D10,M7:M10,H7:H10)</f>
        <v>8.812401038738038E-5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3.8005919999999995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29.717448000000001</v>
      </c>
      <c r="I18" s="10"/>
      <c r="J18" s="223">
        <f ca="1">H18/D18-1</f>
        <v>-1.1401156410690838E-3</v>
      </c>
      <c r="L18" s="74">
        <f ca="1">INDIRECT($B18&amp;"!"&amp;L$3&amp;"5")</f>
        <v>0.99025311599999999</v>
      </c>
      <c r="M18" s="75">
        <f ca="1">INDIRECT($B18&amp;"!"&amp;M$3&amp;"5")</f>
        <v>0.99182931133333319</v>
      </c>
      <c r="N18" s="76">
        <f ca="1">M18-L18</f>
        <v>1.5761953333331968E-3</v>
      </c>
      <c r="O18" s="221"/>
      <c r="P18" s="223">
        <f ca="1">bdrate(D18:D21,L18:L21,H18:H21,M18:M21)</f>
        <v>-0.40660958712899831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39.568871999999999</v>
      </c>
      <c r="I19" s="10"/>
      <c r="J19" s="223">
        <f ca="1">H19/D19-1</f>
        <v>-1.177921712330221E-3</v>
      </c>
      <c r="L19" s="74">
        <f ca="1">INDIRECT($B19&amp;"!"&amp;L$3&amp;"6")</f>
        <v>0.99195924199999985</v>
      </c>
      <c r="M19" s="75">
        <f ca="1">INDIRECT($B19&amp;"!"&amp;M$3&amp;"6")</f>
        <v>0.99488878999999997</v>
      </c>
      <c r="N19" s="76">
        <f ca="1">M19-L19</f>
        <v>2.9295480000001151E-3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53.611519999999999</v>
      </c>
      <c r="I20" s="10"/>
      <c r="J20" s="223">
        <f ca="1">H20/D20-1</f>
        <v>-1.2283741613984267E-3</v>
      </c>
      <c r="L20" s="74">
        <f ca="1">INDIRECT($B20&amp;"!"&amp;L$3&amp;"7")</f>
        <v>0.99302144466666675</v>
      </c>
      <c r="M20" s="75">
        <f ca="1">INDIRECT($B20&amp;"!"&amp;M$3&amp;"7")</f>
        <v>0.99626548133333326</v>
      </c>
      <c r="N20" s="76">
        <f ca="1">M20-L20</f>
        <v>3.2440366666665055E-3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75.043351999999999</v>
      </c>
      <c r="I21" s="10"/>
      <c r="J21" s="223">
        <f ca="1">H21/D21-1</f>
        <v>-1.1253343232185964E-3</v>
      </c>
      <c r="L21" s="74">
        <f ca="1">INDIRECT($B21&amp;"!"&amp;L$3&amp;"8")</f>
        <v>0.99441893800000003</v>
      </c>
      <c r="M21" s="75">
        <f ca="1">INDIRECT($B21&amp;"!"&amp;M$3&amp;"8")</f>
        <v>0.9973992066666667</v>
      </c>
      <c r="N21" s="76">
        <f ca="1">M21-L21</f>
        <v>2.9802686666666744E-3</v>
      </c>
      <c r="O21" s="221"/>
      <c r="P21" s="226">
        <f ca="1">bdrate(L18:L21,D18:D21,M18:M21,H18:H21)</f>
        <v>3.0143894112122371E-3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29.717448000000001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36.987216000000004</v>
      </c>
      <c r="I29" s="10"/>
      <c r="J29" s="223">
        <f ca="1">H29/D29-1</f>
        <v>-1.2490322268460252E-3</v>
      </c>
      <c r="L29" s="74">
        <f ca="1">INDIRECT($B29&amp;"!"&amp;L$3&amp;"5")</f>
        <v>0.95452699866666679</v>
      </c>
      <c r="M29" s="75">
        <f ca="1">INDIRECT($B29&amp;"!"&amp;M$3&amp;"5")</f>
        <v>0.95582150199999993</v>
      </c>
      <c r="N29" s="76">
        <f ca="1">M29-L29</f>
        <v>1.2945033333331413E-3</v>
      </c>
      <c r="O29" s="221"/>
      <c r="P29" s="223">
        <f ca="1">bdrate(D29:D32,L29:L32,H29:H32,M29:M32)</f>
        <v>-2.162160053426132E-2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53.184567999999992</v>
      </c>
      <c r="I30" s="10"/>
      <c r="J30" s="223">
        <f ca="1">H30/D30-1</f>
        <v>-1.1051133315885808E-3</v>
      </c>
      <c r="L30" s="74">
        <f ca="1">INDIRECT($B30&amp;"!"&amp;L$3&amp;"6")</f>
        <v>0.97254070799999992</v>
      </c>
      <c r="M30" s="75">
        <f ca="1">INDIRECT($B30&amp;"!"&amp;M$3&amp;"6")</f>
        <v>0.97352420133333339</v>
      </c>
      <c r="N30" s="76">
        <f ca="1">M30-L30</f>
        <v>9.8349333333347388E-4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76.698936000000018</v>
      </c>
      <c r="I31" s="10"/>
      <c r="J31" s="223">
        <f ca="1">H31/D31-1</f>
        <v>-9.6908645470350496E-4</v>
      </c>
      <c r="L31" s="74">
        <f ca="1">INDIRECT($B31&amp;"!"&amp;L$3&amp;"7")</f>
        <v>0.99034704333333323</v>
      </c>
      <c r="M31" s="75">
        <f ca="1">INDIRECT($B31&amp;"!"&amp;M$3&amp;"7")</f>
        <v>0.99079551466666671</v>
      </c>
      <c r="N31" s="76">
        <f ca="1">M31-L31</f>
        <v>4.4847133333347777E-4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108.78679200000001</v>
      </c>
      <c r="I32" s="10"/>
      <c r="J32" s="223">
        <f ca="1">H32/D32-1</f>
        <v>-6.9166411726362398E-4</v>
      </c>
      <c r="L32" s="74">
        <f ca="1">INDIRECT($B32&amp;"!"&amp;L$3&amp;"8")</f>
        <v>0.9951982220000003</v>
      </c>
      <c r="M32" s="75">
        <f ca="1">INDIRECT($B32&amp;"!"&amp;M$3&amp;"8")</f>
        <v>0.995982591333333</v>
      </c>
      <c r="N32" s="76">
        <f ca="1">M32-L32</f>
        <v>7.8436933333270176E-4</v>
      </c>
      <c r="O32" s="221"/>
      <c r="P32" s="226">
        <f ca="1">bdrate(L29:L32,D29:D32,M29:M32,H29:H32)</f>
        <v>8.1207977751285298E-4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36.987216000000004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37.897615999999999</v>
      </c>
      <c r="I40" s="10"/>
      <c r="J40" s="223">
        <f ca="1">H40/D40-1</f>
        <v>-1.2542295195746567E-3</v>
      </c>
      <c r="L40" s="74">
        <f ca="1">INDIRECT($B40&amp;"!"&amp;L$3&amp;"5")</f>
        <v>0.95391290933333339</v>
      </c>
      <c r="M40" s="75">
        <f ca="1">INDIRECT($B40&amp;"!"&amp;M$3&amp;"5")</f>
        <v>0.95538175533333325</v>
      </c>
      <c r="N40" s="76">
        <f ca="1">M40-L40</f>
        <v>1.4688459999998571E-3</v>
      </c>
      <c r="O40" s="221"/>
      <c r="P40" s="223">
        <f ca="1">bdrate(D40:D43,L40:L43,H40:H43,M40:M43)</f>
        <v>-2.9648978465597997E-2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54.620912000000004</v>
      </c>
      <c r="I41" s="10"/>
      <c r="J41" s="223">
        <f ca="1">H41/D41-1</f>
        <v>-1.1092586079463063E-3</v>
      </c>
      <c r="L41" s="74">
        <f ca="1">INDIRECT($B41&amp;"!"&amp;L$3&amp;"6")</f>
        <v>0.97218706533333332</v>
      </c>
      <c r="M41" s="75">
        <f ca="1">INDIRECT($B41&amp;"!"&amp;M$3&amp;"6")</f>
        <v>0.97366656000000018</v>
      </c>
      <c r="N41" s="76">
        <f ca="1">M41-L41</f>
        <v>1.4794946666668585E-3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78.965232</v>
      </c>
      <c r="I42" s="10"/>
      <c r="J42" s="223">
        <f ca="1">H42/D42-1</f>
        <v>-9.5596208094672619E-4</v>
      </c>
      <c r="L42" s="74">
        <f ca="1">INDIRECT($B42&amp;"!"&amp;L$3&amp;"7")</f>
        <v>0.99002121133333343</v>
      </c>
      <c r="M42" s="75">
        <f ca="1">INDIRECT($B42&amp;"!"&amp;M$3&amp;"7")</f>
        <v>0.99075198333333314</v>
      </c>
      <c r="N42" s="76">
        <f ca="1">M42-L42</f>
        <v>7.307719999997131E-4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112.06927200000001</v>
      </c>
      <c r="I43" s="10"/>
      <c r="J43" s="223">
        <f ca="1">H43/D43-1</f>
        <v>-6.6856750423771594E-4</v>
      </c>
      <c r="L43" s="74">
        <f ca="1">INDIRECT($B43&amp;"!"&amp;L$3&amp;"8")</f>
        <v>0.99514774999999989</v>
      </c>
      <c r="M43" s="75">
        <f ca="1">INDIRECT($B43&amp;"!"&amp;M$3&amp;"8")</f>
        <v>0.99573828866666658</v>
      </c>
      <c r="N43" s="76">
        <f ca="1">M43-L43</f>
        <v>5.9053866666669563E-4</v>
      </c>
      <c r="O43" s="221"/>
      <c r="P43" s="226">
        <f ca="1">bdrate(L40:L43,D40:D43,M40:M43,H40:H43)</f>
        <v>1.0392199269759761E-3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37.897615999999999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27.419751999999999</v>
      </c>
      <c r="I51" s="10"/>
      <c r="J51" s="223">
        <f ca="1">H51/D51-1</f>
        <v>-1.3673596992217485E-3</v>
      </c>
      <c r="L51" s="74">
        <f ca="1">INDIRECT($B51&amp;"!"&amp;L$3&amp;"5")</f>
        <v>0.97449244047619055</v>
      </c>
      <c r="M51" s="75">
        <f ca="1">INDIRECT($B51&amp;"!"&amp;M$3&amp;"5")</f>
        <v>0.97470078857142839</v>
      </c>
      <c r="N51" s="76">
        <f ca="1">M51-L51</f>
        <v>2.0834809523784248E-4</v>
      </c>
      <c r="O51" s="221"/>
      <c r="P51" s="223">
        <f ca="1">bdrate(D51:D54,L51:L54,H51:H54,M51:M54)</f>
        <v>-1.8882102586943228E-2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39.684440000000002</v>
      </c>
      <c r="I52" s="10"/>
      <c r="J52" s="223">
        <f ca="1">H52/D52-1</f>
        <v>-1.1917911983430063E-3</v>
      </c>
      <c r="L52" s="74">
        <f ca="1">INDIRECT($B52&amp;"!"&amp;L$3&amp;"6")</f>
        <v>0.98494449047619048</v>
      </c>
      <c r="M52" s="75">
        <f ca="1">INDIRECT($B52&amp;"!"&amp;M$3&amp;"6")</f>
        <v>0.98523228238095228</v>
      </c>
      <c r="N52" s="76">
        <f ca="1">M52-L52</f>
        <v>2.8779190476180272E-4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59.495311999999998</v>
      </c>
      <c r="I53" s="10"/>
      <c r="J53" s="223">
        <f ca="1">H53/D53-1</f>
        <v>-9.5163915949481037E-4</v>
      </c>
      <c r="L53" s="74">
        <f ca="1">INDIRECT($B53&amp;"!"&amp;L$3&amp;"7")</f>
        <v>0.99257969380952371</v>
      </c>
      <c r="M53" s="75">
        <f ca="1">INDIRECT($B53&amp;"!"&amp;M$3&amp;"7")</f>
        <v>0.99300162904761891</v>
      </c>
      <c r="N53" s="76">
        <f ca="1">M53-L53</f>
        <v>4.2193523809519462E-4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86.935831999999991</v>
      </c>
      <c r="I54" s="10"/>
      <c r="J54" s="223">
        <f ca="1">H54/D54-1</f>
        <v>-6.4088958306596222E-4</v>
      </c>
      <c r="L54" s="74">
        <f ca="1">INDIRECT($B54&amp;"!"&amp;L$3&amp;"8")</f>
        <v>0.99605770809523819</v>
      </c>
      <c r="M54" s="75">
        <f ca="1">INDIRECT($B54&amp;"!"&amp;M$3&amp;"8")</f>
        <v>0.99645481047619044</v>
      </c>
      <c r="N54" s="76">
        <f ca="1">M54-L54</f>
        <v>3.9710238095225225E-4</v>
      </c>
      <c r="O54" s="221"/>
      <c r="P54" s="226">
        <f ca="1">bdrate(L51:L54,D51:D54,M51:M54,H51:H54)</f>
        <v>3.8295554632683526E-4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27.419751999999999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28.278648</v>
      </c>
      <c r="I62" s="10"/>
      <c r="J62" s="223">
        <f ca="1">H62/D62-1</f>
        <v>-1.3490202016834818E-3</v>
      </c>
      <c r="L62" s="74">
        <f ca="1">INDIRECT($B62&amp;"!"&amp;L$3&amp;"5")</f>
        <v>0.97329683999999994</v>
      </c>
      <c r="M62" s="75">
        <f ca="1">INDIRECT($B62&amp;"!"&amp;M$3&amp;"5")</f>
        <v>0.97382410238095252</v>
      </c>
      <c r="N62" s="76">
        <f ca="1">M62-L62</f>
        <v>5.272623809525756E-4</v>
      </c>
      <c r="O62" s="221"/>
      <c r="P62" s="223">
        <f ca="1">bdrate(D62:D65,L62:L65,H62:H65,M62:M65)</f>
        <v>-2.3422412259054726E-2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41.07884</v>
      </c>
      <c r="I63" s="10"/>
      <c r="J63" s="223">
        <f ca="1">H63/D63-1</f>
        <v>-1.1583777653716432E-3</v>
      </c>
      <c r="L63" s="74">
        <f ca="1">INDIRECT($B63&amp;"!"&amp;L$3&amp;"6")</f>
        <v>0.98444683619047624</v>
      </c>
      <c r="M63" s="75">
        <f ca="1">INDIRECT($B63&amp;"!"&amp;M$3&amp;"6")</f>
        <v>0.98490576380952377</v>
      </c>
      <c r="N63" s="76">
        <f ca="1">M63-L63</f>
        <v>4.5892761904753332E-4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61.810192000000001</v>
      </c>
      <c r="I64" s="10"/>
      <c r="J64" s="223">
        <f ca="1">H64/D64-1</f>
        <v>-8.8657503494704581E-4</v>
      </c>
      <c r="L64" s="74">
        <f ca="1">INDIRECT($B64&amp;"!"&amp;L$3&amp;"7")</f>
        <v>0.99233596333333352</v>
      </c>
      <c r="M64" s="75">
        <f ca="1">INDIRECT($B64&amp;"!"&amp;M$3&amp;"7")</f>
        <v>0.99273775333333325</v>
      </c>
      <c r="N64" s="76">
        <f ca="1">M64-L64</f>
        <v>4.0178999999973541E-4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90.362168000000011</v>
      </c>
      <c r="I65" s="10"/>
      <c r="J65" s="223">
        <f ca="1">H65/D65-1</f>
        <v>-6.037818652205873E-4</v>
      </c>
      <c r="L65" s="74">
        <f ca="1">INDIRECT($B65&amp;"!"&amp;L$3&amp;"8")</f>
        <v>0.99586930666666673</v>
      </c>
      <c r="M65" s="75">
        <f ca="1">INDIRECT($B65&amp;"!"&amp;M$3&amp;"8")</f>
        <v>0.99629227380952368</v>
      </c>
      <c r="N65" s="76">
        <f ca="1">M65-L65</f>
        <v>4.2296714285694481E-4</v>
      </c>
      <c r="O65" s="221"/>
      <c r="P65" s="226">
        <f ca="1">bdrate(L62:L65,D62:D65,M62:M65,H62:H65)</f>
        <v>4.5483010135516366E-4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28.278648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126.40897600000001</v>
      </c>
      <c r="I73" s="10"/>
      <c r="J73" s="223">
        <f ca="1">H73/D73-1</f>
        <v>-1.3693540373951318E-3</v>
      </c>
      <c r="L73" s="74">
        <f ca="1">INDIRECT($B73&amp;"!"&amp;L$3&amp;"5")</f>
        <v>0.96381933531250008</v>
      </c>
      <c r="M73" s="75">
        <f ca="1">INDIRECT($B73&amp;"!"&amp;M$3&amp;"5")</f>
        <v>0.96415631031250004</v>
      </c>
      <c r="N73" s="76">
        <f ca="1">M73-L73</f>
        <v>3.3697499999996161E-4</v>
      </c>
      <c r="O73" s="221"/>
      <c r="P73" s="223">
        <f ca="1">bdrate(D73:D76,L73:L76,H73:H76,M73:M76)</f>
        <v>-1.0385148631984475E-2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180.96769599999999</v>
      </c>
      <c r="I74" s="10"/>
      <c r="J74" s="223">
        <f ca="1">H74/D74-1</f>
        <v>-1.2777538164291391E-3</v>
      </c>
      <c r="L74" s="74">
        <f ca="1">INDIRECT($B74&amp;"!"&amp;L$3&amp;"6")</f>
        <v>0.98289698375000001</v>
      </c>
      <c r="M74" s="75">
        <f ca="1">INDIRECT($B74&amp;"!"&amp;M$3&amp;"6")</f>
        <v>0.98318240499999976</v>
      </c>
      <c r="N74" s="76">
        <f ca="1">M74-L74</f>
        <v>2.8542124999975105E-4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255.988584</v>
      </c>
      <c r="I75" s="10"/>
      <c r="J75" s="223">
        <f ca="1">H75/D75-1</f>
        <v>-1.124970738680009E-3</v>
      </c>
      <c r="L75" s="74">
        <f ca="1">INDIRECT($B75&amp;"!"&amp;L$3&amp;"7")</f>
        <v>0.99287583718749994</v>
      </c>
      <c r="M75" s="75">
        <f ca="1">INDIRECT($B75&amp;"!"&amp;M$3&amp;"7")</f>
        <v>0.99314465437500021</v>
      </c>
      <c r="N75" s="76">
        <f ca="1">M75-L75</f>
        <v>2.6881718750026984E-4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356.06211999999999</v>
      </c>
      <c r="I76" s="10"/>
      <c r="J76" s="223">
        <f ca="1">H76/D76-1</f>
        <v>-1.0400164725573591E-3</v>
      </c>
      <c r="L76" s="74">
        <f ca="1">INDIRECT($B76&amp;"!"&amp;L$3&amp;"8")</f>
        <v>0.99625927531250025</v>
      </c>
      <c r="M76" s="75">
        <f ca="1">INDIRECT($B76&amp;"!"&amp;M$3&amp;"8")</f>
        <v>0.9965955849999999</v>
      </c>
      <c r="N76" s="76">
        <f ca="1">M76-L76</f>
        <v>3.363096874996474E-4</v>
      </c>
      <c r="O76" s="221"/>
      <c r="P76" s="226">
        <f ca="1">bdrate(L73:L76,D73:D76,M73:M76,H73:H76)</f>
        <v>3.3251145713086849E-4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126.40897600000001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132.298856</v>
      </c>
      <c r="I84" s="10"/>
      <c r="J84" s="223">
        <f ca="1">H84/D84-1</f>
        <v>-1.3243323821853226E-3</v>
      </c>
      <c r="L84" s="74">
        <f ca="1">INDIRECT($B84&amp;"!"&amp;L$3&amp;"5")</f>
        <v>0.96216957468750008</v>
      </c>
      <c r="M84" s="75">
        <f ca="1">INDIRECT($B84&amp;"!"&amp;M$3&amp;"5")</f>
        <v>0.96238412281249996</v>
      </c>
      <c r="N84" s="76">
        <f ca="1">M84-L84</f>
        <v>2.1454812499988041E-4</v>
      </c>
      <c r="O84" s="221"/>
      <c r="P84" s="223">
        <f ca="1">bdrate(D84:D87,L84:L87,H84:H87,M84:M87)</f>
        <v>-9.805238852288789E-3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189.54714399999997</v>
      </c>
      <c r="I85" s="10"/>
      <c r="J85" s="223">
        <f ca="1">H85/D85-1</f>
        <v>-1.2114004939690615E-3</v>
      </c>
      <c r="L85" s="74">
        <f ca="1">INDIRECT($B85&amp;"!"&amp;L$3&amp;"6")</f>
        <v>0.98207449125000013</v>
      </c>
      <c r="M85" s="75">
        <f ca="1">INDIRECT($B85&amp;"!"&amp;M$3&amp;"6")</f>
        <v>0.98236751093750008</v>
      </c>
      <c r="N85" s="76">
        <f ca="1">M85-L85</f>
        <v>2.9301968749995133E-4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267.95128000000005</v>
      </c>
      <c r="I86" s="10"/>
      <c r="J86" s="223">
        <f ca="1">H86/D86-1</f>
        <v>-1.0895174003371366E-3</v>
      </c>
      <c r="L86" s="74">
        <f ca="1">INDIRECT($B86&amp;"!"&amp;L$3&amp;"7")</f>
        <v>0.99251801968750009</v>
      </c>
      <c r="M86" s="75">
        <f ca="1">INDIRECT($B86&amp;"!"&amp;M$3&amp;"7")</f>
        <v>0.99279830187499996</v>
      </c>
      <c r="N86" s="76">
        <f ca="1">M86-L86</f>
        <v>2.8028218749986955E-4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372.15607999999997</v>
      </c>
      <c r="I87" s="10"/>
      <c r="J87" s="223">
        <f ca="1">H87/D87-1</f>
        <v>-1.0057907485374606E-3</v>
      </c>
      <c r="L87" s="74">
        <f ca="1">INDIRECT($B87&amp;"!"&amp;L$3&amp;"8")</f>
        <v>0.99602294281250014</v>
      </c>
      <c r="M87" s="75">
        <f ca="1">INDIRECT($B87&amp;"!"&amp;M$3&amp;"8")</f>
        <v>0.99635163593749998</v>
      </c>
      <c r="N87" s="76">
        <f ca="1">M87-L87</f>
        <v>3.2869312499983483E-4</v>
      </c>
      <c r="O87" s="221"/>
      <c r="P87" s="226">
        <f ca="1">bdrate(L84:L87,D84:D87,M84:M87,H84:H87)</f>
        <v>3.2646551653603417E-4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132.298856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37.905008000000002</v>
      </c>
      <c r="I95" s="10"/>
      <c r="J95" s="223">
        <f ca="1">H95/D95-1</f>
        <v>-1.1468165510923889E-3</v>
      </c>
      <c r="L95" s="74">
        <f ca="1">INDIRECT($B95&amp;"!"&amp;L$3&amp;"5")</f>
        <v>0.97618636761904753</v>
      </c>
      <c r="M95" s="75">
        <f ca="1">INDIRECT($B95&amp;"!"&amp;M$3&amp;"5")</f>
        <v>0.9762760047619049</v>
      </c>
      <c r="N95" s="76">
        <f ca="1">M95-L95</f>
        <v>8.9637142857368346E-5</v>
      </c>
      <c r="O95" s="221"/>
      <c r="P95" s="223">
        <f ca="1">bdrate(D95:D98,L95:L98,H95:H98,M95:M98)</f>
        <v>-1.6769043607507084E-2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56.027464000000009</v>
      </c>
      <c r="I96" s="10"/>
      <c r="J96" s="223">
        <f ca="1">H96/D96-1</f>
        <v>-9.6231494231446835E-4</v>
      </c>
      <c r="L96" s="74">
        <f ca="1">INDIRECT($B96&amp;"!"&amp;L$3&amp;"6")</f>
        <v>0.98590186619047637</v>
      </c>
      <c r="M96" s="75">
        <f ca="1">INDIRECT($B96&amp;"!"&amp;M$3&amp;"6")</f>
        <v>0.98620675761904741</v>
      </c>
      <c r="N96" s="76">
        <f ca="1">M96-L96</f>
        <v>3.0489142857104135E-4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83.834888000000007</v>
      </c>
      <c r="I97" s="10"/>
      <c r="J97" s="223">
        <f ca="1">H97/D97-1</f>
        <v>-7.691114321939363E-4</v>
      </c>
      <c r="L97" s="74">
        <f ca="1">INDIRECT($B97&amp;"!"&amp;L$3&amp;"7")</f>
        <v>0.99313430571428574</v>
      </c>
      <c r="M97" s="75">
        <f ca="1">INDIRECT($B97&amp;"!"&amp;M$3&amp;"7")</f>
        <v>0.99340392952380929</v>
      </c>
      <c r="N97" s="76">
        <f ca="1">M97-L97</f>
        <v>2.6962380952355591E-4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121.33001599999999</v>
      </c>
      <c r="I98" s="10"/>
      <c r="J98" s="223">
        <f ca="1">H98/D98-1</f>
        <v>-4.9881964470266382E-4</v>
      </c>
      <c r="L98" s="74">
        <f ca="1">INDIRECT($B98&amp;"!"&amp;L$3&amp;"8")</f>
        <v>0.99616589142857137</v>
      </c>
      <c r="M98" s="75">
        <f ca="1">INDIRECT($B98&amp;"!"&amp;M$3&amp;"8")</f>
        <v>0.99658263190476204</v>
      </c>
      <c r="N98" s="76">
        <f ca="1">M98-L98</f>
        <v>4.1674047619066901E-4</v>
      </c>
      <c r="O98" s="221"/>
      <c r="P98" s="226">
        <f ca="1">bdrate(L95:L98,D95:D98,M95:M98,H95:H98)</f>
        <v>3.1784853406535696E-4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37.905008000000002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39.080304000000005</v>
      </c>
      <c r="I106" s="10"/>
      <c r="J106" s="223">
        <f ca="1">H106/D106-1</f>
        <v>-1.0954125382509616E-3</v>
      </c>
      <c r="L106" s="74">
        <f ca="1">INDIRECT($B106&amp;"!"&amp;L$3&amp;"5")</f>
        <v>0.97487475571428583</v>
      </c>
      <c r="M106" s="75">
        <f ca="1">INDIRECT($B106&amp;"!"&amp;M$3&amp;"5")</f>
        <v>0.97522259523809518</v>
      </c>
      <c r="N106" s="76">
        <f ca="1">M106-L106</f>
        <v>3.4783952380934569E-4</v>
      </c>
      <c r="O106" s="221"/>
      <c r="P106" s="223">
        <f ca="1">bdrate(D106:D109,L106:L109,H106:H109,M106:M109)</f>
        <v>-1.1769973061284689E-2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57.890672000000002</v>
      </c>
      <c r="I107" s="10"/>
      <c r="J107" s="223">
        <f ca="1">H107/D107-1</f>
        <v>-8.9923202851049933E-4</v>
      </c>
      <c r="L107" s="74">
        <f ca="1">INDIRECT($B107&amp;"!"&amp;L$3&amp;"6")</f>
        <v>0.98511816190476176</v>
      </c>
      <c r="M107" s="75">
        <f ca="1">INDIRECT($B107&amp;"!"&amp;M$3&amp;"6")</f>
        <v>0.98530768571428573</v>
      </c>
      <c r="N107" s="76">
        <f ca="1">M107-L107</f>
        <v>1.8952380952397263E-4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86.807696000000007</v>
      </c>
      <c r="I108" s="10"/>
      <c r="J108" s="223">
        <f ca="1">H108/D108-1</f>
        <v>-7.3451013349545846E-4</v>
      </c>
      <c r="L108" s="74">
        <f ca="1">INDIRECT($B108&amp;"!"&amp;L$3&amp;"7")</f>
        <v>0.99272395999999996</v>
      </c>
      <c r="M108" s="75">
        <f ca="1">INDIRECT($B108&amp;"!"&amp;M$3&amp;"7")</f>
        <v>0.99286073523809526</v>
      </c>
      <c r="N108" s="76">
        <f ca="1">M108-L108</f>
        <v>1.3677523809529912E-4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125.61493599999999</v>
      </c>
      <c r="I109" s="10"/>
      <c r="J109" s="223">
        <f ca="1">H109/D109-1</f>
        <v>-4.8244858539259194E-4</v>
      </c>
      <c r="L109" s="74">
        <f ca="1">INDIRECT($B109&amp;"!"&amp;L$3&amp;"8")</f>
        <v>0.99606481857142859</v>
      </c>
      <c r="M109" s="75">
        <f ca="1">INDIRECT($B109&amp;"!"&amp;M$3&amp;"8")</f>
        <v>0.99636759666666685</v>
      </c>
      <c r="N109" s="76">
        <f ca="1">M109-L109</f>
        <v>3.0277809523826527E-4</v>
      </c>
      <c r="O109" s="221"/>
      <c r="P109" s="226">
        <f ca="1">bdrate(L106:L109,D106:D109,M106:M109,H106:H109)</f>
        <v>2.2439837701293541E-4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39.080304000000005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H20" sqref="H20"/>
    </sheetView>
  </sheetViews>
  <sheetFormatPr defaultColWidth="9" defaultRowHeight="15.6" x14ac:dyDescent="0.25"/>
  <cols>
    <col min="1" max="1" width="1.59765625" style="207" bestFit="1" customWidth="1"/>
    <col min="2" max="2" width="6.59765625" style="207" customWidth="1"/>
    <col min="3" max="3" width="9.3984375" style="207" customWidth="1"/>
    <col min="4" max="4" width="14.3984375" style="207" customWidth="1"/>
    <col min="5" max="5" width="4.59765625" style="207" customWidth="1"/>
    <col min="6" max="6" width="6.59765625" style="207" customWidth="1"/>
    <col min="7" max="7" width="9.3984375" style="207" customWidth="1"/>
    <col min="8" max="8" width="14.3984375" style="207" customWidth="1"/>
    <col min="9" max="9" width="4.59765625" style="207" customWidth="1"/>
    <col min="10" max="10" width="9.59765625" style="207" customWidth="1"/>
    <col min="11" max="11" width="4.59765625" style="207" customWidth="1"/>
    <col min="12" max="12" width="14.3984375" style="207" bestFit="1" customWidth="1"/>
    <col min="13" max="13" width="16.09765625" style="207" bestFit="1" customWidth="1"/>
    <col min="14" max="14" width="7.59765625" style="207" bestFit="1" customWidth="1"/>
    <col min="15" max="15" width="4.59765625" style="207" customWidth="1"/>
    <col min="16" max="16" width="9.59765625" style="207" bestFit="1" customWidth="1"/>
    <col min="17" max="17" width="4.59765625" style="207" customWidth="1"/>
    <col min="18" max="18" width="84.59765625" style="207" customWidth="1"/>
    <col min="19" max="19" width="6.5" style="207" bestFit="1" customWidth="1"/>
    <col min="20" max="20" width="9.59765625" style="207" bestFit="1" customWidth="1"/>
    <col min="21" max="21" width="1.59765625" style="207" bestFit="1" customWidth="1"/>
    <col min="22" max="22" width="7.59765625" style="207" bestFit="1" customWidth="1"/>
    <col min="23" max="23" width="1.59765625" style="207" bestFit="1" customWidth="1"/>
    <col min="24" max="24" width="14.3984375" style="207" bestFit="1" customWidth="1"/>
    <col min="25" max="25" width="16.09765625" style="207" bestFit="1" customWidth="1"/>
    <col min="26" max="26" width="5.09765625" style="207" bestFit="1" customWidth="1"/>
    <col min="27" max="27" width="1.59765625" style="207" bestFit="1" customWidth="1"/>
    <col min="28" max="28" width="8.09765625" style="208" bestFit="1" customWidth="1"/>
    <col min="29" max="29" width="9" style="207" customWidth="1"/>
    <col min="30" max="30" width="1.3984375" style="207" bestFit="1" customWidth="1"/>
    <col min="31" max="31" width="80.59765625" style="207" customWidth="1"/>
    <col min="32" max="32" width="1.3984375" style="207" bestFit="1" customWidth="1"/>
    <col min="33" max="41" width="9" style="207" customWidth="1"/>
    <col min="42" max="16384" width="9" style="207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08"/>
      <c r="J2" s="209" t="s">
        <v>21</v>
      </c>
      <c r="K2" s="208"/>
      <c r="L2" s="277" t="s">
        <v>22</v>
      </c>
      <c r="M2" s="274"/>
      <c r="N2" s="274"/>
      <c r="O2" s="208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08"/>
      <c r="J3" s="208"/>
      <c r="K3" s="174"/>
      <c r="L3" s="85" t="s">
        <v>47</v>
      </c>
      <c r="M3" s="85" t="s">
        <v>48</v>
      </c>
      <c r="N3" s="208"/>
      <c r="O3" s="174"/>
      <c r="P3" s="208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08"/>
      <c r="V4" s="208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11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3.8055839999999996</v>
      </c>
      <c r="E7" s="221"/>
      <c r="F7" s="92" t="str">
        <f>F4</f>
        <v>fruit</v>
      </c>
      <c r="G7" s="99" t="s">
        <v>33</v>
      </c>
      <c r="H7" s="222">
        <f ca="1">0.001*INDIRECT($B7&amp;"!W5")</f>
        <v>3.8005919999999995</v>
      </c>
      <c r="I7" s="10"/>
      <c r="J7" s="223">
        <f ca="1">H7/D7-1</f>
        <v>-1.3117566186950924E-3</v>
      </c>
      <c r="L7" s="74">
        <f ca="1">INDIRECT($B7&amp;"!"&amp;L$3&amp;"5")</f>
        <v>8.1516018749999992E-3</v>
      </c>
      <c r="M7" s="75">
        <f ca="1">INDIRECT($B7&amp;"!"&amp;M$3&amp;"5")</f>
        <v>6.8210162999999997E-3</v>
      </c>
      <c r="N7" s="76">
        <f ca="1">M7-L7</f>
        <v>-1.3305855749999995E-3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4.8162959999999995</v>
      </c>
      <c r="E8" s="221"/>
      <c r="F8" s="92" t="str">
        <f>F7</f>
        <v>fruit</v>
      </c>
      <c r="G8" s="99" t="s">
        <v>34</v>
      </c>
      <c r="H8" s="222">
        <f ca="1">0.001*INDIRECT($B8&amp;"!W6")</f>
        <v>4.8104239999999994</v>
      </c>
      <c r="I8" s="10"/>
      <c r="J8" s="223">
        <f ca="1">H8/D8-1</f>
        <v>-1.2191941691291897E-3</v>
      </c>
      <c r="L8" s="74">
        <f ca="1">INDIRECT($B8&amp;"!"&amp;L$3&amp;"6")</f>
        <v>4.5681070708333332E-3</v>
      </c>
      <c r="M8" s="75">
        <f ca="1">INDIRECT($B8&amp;"!"&amp;M$3&amp;"6")</f>
        <v>3.8688016375000001E-3</v>
      </c>
      <c r="N8" s="76">
        <f ca="1">M8-L8</f>
        <v>-6.9930543333333308E-4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6.1718480000000007</v>
      </c>
      <c r="E9" s="221"/>
      <c r="F9" s="92" t="str">
        <f>F8</f>
        <v>fruit</v>
      </c>
      <c r="G9" s="99" t="s">
        <v>35</v>
      </c>
      <c r="H9" s="222">
        <f ca="1">0.001*INDIRECT($B9&amp;"!W7")</f>
        <v>6.162776</v>
      </c>
      <c r="I9" s="10"/>
      <c r="J9" s="223">
        <f ca="1">H9/D9-1</f>
        <v>-1.4699001012339341E-3</v>
      </c>
      <c r="L9" s="74">
        <f ca="1">INDIRECT($B9&amp;"!"&amp;L$3&amp;"7")</f>
        <v>3.3346815416666667E-3</v>
      </c>
      <c r="M9" s="75">
        <f ca="1">INDIRECT($B9&amp;"!"&amp;M$3&amp;"7")</f>
        <v>2.5631234791666669E-3</v>
      </c>
      <c r="N9" s="76">
        <f ca="1">M9-L9</f>
        <v>-7.7155806249999985E-4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8.6232160000000011</v>
      </c>
      <c r="E10" s="221"/>
      <c r="F10" s="92" t="str">
        <f>F9</f>
        <v>fruit</v>
      </c>
      <c r="G10" s="99" t="s">
        <v>37</v>
      </c>
      <c r="H10" s="222">
        <f ca="1">0.001*INDIRECT($B10&amp;"!W8")</f>
        <v>8.6098879999999998</v>
      </c>
      <c r="I10" s="10"/>
      <c r="J10" s="223">
        <f ca="1">H10/D10-1</f>
        <v>-1.5455950540960162E-3</v>
      </c>
      <c r="L10" s="74">
        <f ca="1">INDIRECT($B10&amp;"!"&amp;L$3&amp;"8")</f>
        <v>2.3079262666666667E-3</v>
      </c>
      <c r="M10" s="75">
        <f ca="1">INDIRECT($B10&amp;"!"&amp;M$3&amp;"8")</f>
        <v>1.4836025583333332E-3</v>
      </c>
      <c r="N10" s="76">
        <f ca="1">M10-L10</f>
        <v>-8.2432370833333346E-4</v>
      </c>
      <c r="O10" s="221"/>
      <c r="P10" s="226">
        <f ca="1">bdrate(L7:L10,D7:D10,M7:M10,H7:H10)</f>
        <v>-0.2409808363424637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3.8005919999999995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8.6232160000000011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08"/>
      <c r="V15" s="208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11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29.751368000000003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29.717448000000001</v>
      </c>
      <c r="I18" s="10"/>
      <c r="J18" s="223">
        <f ca="1">H18/D18-1</f>
        <v>-1.1401156410690838E-3</v>
      </c>
      <c r="L18" s="74">
        <f ca="1">INDIRECT($B18&amp;"!"&amp;L$3&amp;"5")</f>
        <v>2.3186905733333332E-2</v>
      </c>
      <c r="M18" s="75">
        <f ca="1">INDIRECT($B18&amp;"!"&amp;M$3&amp;"5")</f>
        <v>1.7398797866666666E-2</v>
      </c>
      <c r="N18" s="76">
        <f ca="1">M18-L18</f>
        <v>-5.7881078666666662E-3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39.615535999999999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39.568871999999999</v>
      </c>
      <c r="I19" s="10"/>
      <c r="J19" s="223">
        <f ca="1">H19/D19-1</f>
        <v>-1.177921712330221E-3</v>
      </c>
      <c r="L19" s="74">
        <f ca="1">INDIRECT($B19&amp;"!"&amp;L$3&amp;"6")</f>
        <v>1.4264820533333333E-2</v>
      </c>
      <c r="M19" s="75">
        <f ca="1">INDIRECT($B19&amp;"!"&amp;M$3&amp;"6")</f>
        <v>9.556770833333332E-3</v>
      </c>
      <c r="N19" s="76">
        <f ca="1">M19-L19</f>
        <v>-4.7080497000000013E-3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53.677455999999999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53.611519999999999</v>
      </c>
      <c r="I20" s="10"/>
      <c r="J20" s="223">
        <f ca="1">H20/D20-1</f>
        <v>-1.2283741613984267E-3</v>
      </c>
      <c r="L20" s="74">
        <f ca="1">INDIRECT($B20&amp;"!"&amp;L$3&amp;"7")</f>
        <v>1.1909770366666666E-2</v>
      </c>
      <c r="M20" s="75">
        <f ca="1">INDIRECT($B20&amp;"!"&amp;M$3&amp;"7")</f>
        <v>7.1408637333333332E-3</v>
      </c>
      <c r="N20" s="76">
        <f ca="1">M20-L20</f>
        <v>-4.7689066333333327E-3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75.127895999999993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75.043351999999999</v>
      </c>
      <c r="I21" s="10"/>
      <c r="J21" s="223">
        <f ca="1">H21/D21-1</f>
        <v>-1.1253343232185964E-3</v>
      </c>
      <c r="L21" s="74">
        <f ca="1">INDIRECT($B21&amp;"!"&amp;L$3&amp;"8")</f>
        <v>1.10563534E-2</v>
      </c>
      <c r="M21" s="75">
        <f ca="1">INDIRECT($B21&amp;"!"&amp;M$3&amp;"8")</f>
        <v>5.8785091266666655E-3</v>
      </c>
      <c r="N21" s="76">
        <f ca="1">M21-L21</f>
        <v>-5.1778442733333343E-3</v>
      </c>
      <c r="O21" s="221"/>
      <c r="P21" s="226">
        <f ca="1">bdrate(L18:L21,D18:D21,M18:M21,H18:H21)</f>
        <v>-0.38940494668901182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29.717448000000001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75.127895999999993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08"/>
      <c r="V26" s="208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11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37.033472000000003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36.987216000000004</v>
      </c>
      <c r="I29" s="10"/>
      <c r="J29" s="223">
        <f ca="1">H29/D29-1</f>
        <v>-1.2490322268460252E-3</v>
      </c>
      <c r="L29" s="74">
        <f ca="1">INDIRECT($B29&amp;"!"&amp;L$3&amp;"5")</f>
        <v>6.6136436800000004E-2</v>
      </c>
      <c r="M29" s="75">
        <f ca="1">INDIRECT($B29&amp;"!"&amp;M$3&amp;"5")</f>
        <v>5.9309787066666668E-2</v>
      </c>
      <c r="N29" s="76">
        <f ca="1">M29-L29</f>
        <v>-6.8266497333333356E-3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53.243408000000002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53.184567999999992</v>
      </c>
      <c r="I30" s="10"/>
      <c r="J30" s="223">
        <f ca="1">H30/D30-1</f>
        <v>-1.1051133315885808E-3</v>
      </c>
      <c r="L30" s="74">
        <f ca="1">INDIRECT($B30&amp;"!"&amp;L$3&amp;"6")</f>
        <v>4.1030773533333328E-2</v>
      </c>
      <c r="M30" s="75">
        <f ca="1">INDIRECT($B30&amp;"!"&amp;M$3&amp;"6")</f>
        <v>3.4411175266666663E-2</v>
      </c>
      <c r="N30" s="76">
        <f ca="1">M30-L30</f>
        <v>-6.6195982666666653E-3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76.773336000000015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76.698936000000018</v>
      </c>
      <c r="I31" s="10"/>
      <c r="J31" s="223">
        <f ca="1">H31/D31-1</f>
        <v>-9.6908645470350496E-4</v>
      </c>
      <c r="L31" s="74">
        <f ca="1">INDIRECT($B31&amp;"!"&amp;L$3&amp;"7")</f>
        <v>2.4437460799999998E-2</v>
      </c>
      <c r="M31" s="75">
        <f ca="1">INDIRECT($B31&amp;"!"&amp;M$3&amp;"7")</f>
        <v>1.7548518066666668E-2</v>
      </c>
      <c r="N31" s="76">
        <f ca="1">M31-L31</f>
        <v>-6.8889427333333302E-3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108.862088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108.78679200000001</v>
      </c>
      <c r="I32" s="10"/>
      <c r="J32" s="223">
        <f ca="1">H32/D32-1</f>
        <v>-6.9166411726362398E-4</v>
      </c>
      <c r="L32" s="74">
        <f ca="1">INDIRECT($B32&amp;"!"&amp;L$3&amp;"8")</f>
        <v>1.7442298933333333E-2</v>
      </c>
      <c r="M32" s="75">
        <f ca="1">INDIRECT($B32&amp;"!"&amp;M$3&amp;"8")</f>
        <v>1.0722842099999999E-2</v>
      </c>
      <c r="N32" s="76">
        <f ca="1">M32-L32</f>
        <v>-6.7194568333333333E-3</v>
      </c>
      <c r="O32" s="221"/>
      <c r="P32" s="226">
        <f ca="1">bdrate(L29:L32,D29:D32,M29:M32,H29:H32)</f>
        <v>-0.25969541747436109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36.987216000000004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108.862088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08"/>
      <c r="V37" s="208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11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37.945208000000001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37.897615999999999</v>
      </c>
      <c r="I40" s="10"/>
      <c r="J40" s="223">
        <f ca="1">H40/D40-1</f>
        <v>-1.2542295195746567E-3</v>
      </c>
      <c r="L40" s="74">
        <f ca="1">INDIRECT($B40&amp;"!"&amp;L$3&amp;"5")</f>
        <v>6.8783966799999999E-2</v>
      </c>
      <c r="M40" s="75">
        <f ca="1">INDIRECT($B40&amp;"!"&amp;M$3&amp;"5")</f>
        <v>6.1067285399999997E-2</v>
      </c>
      <c r="N40" s="76">
        <f ca="1">M40-L40</f>
        <v>-7.7166814000000014E-3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54.681568000000006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54.620912000000004</v>
      </c>
      <c r="I41" s="10"/>
      <c r="J41" s="223">
        <f ca="1">H41/D41-1</f>
        <v>-1.1092586079463063E-3</v>
      </c>
      <c r="L41" s="74">
        <f ca="1">INDIRECT($B41&amp;"!"&amp;L$3&amp;"6")</f>
        <v>4.2531585266666672E-2</v>
      </c>
      <c r="M41" s="75">
        <f ca="1">INDIRECT($B41&amp;"!"&amp;M$3&amp;"6")</f>
        <v>3.5700309600000008E-2</v>
      </c>
      <c r="N41" s="76">
        <f ca="1">M41-L41</f>
        <v>-6.8312756666666641E-3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79.040791999999996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78.965232</v>
      </c>
      <c r="I42" s="10"/>
      <c r="J42" s="223">
        <f ca="1">H42/D42-1</f>
        <v>-9.5596208094672619E-4</v>
      </c>
      <c r="L42" s="74">
        <f ca="1">INDIRECT($B42&amp;"!"&amp;L$3&amp;"7")</f>
        <v>2.4929068266666667E-2</v>
      </c>
      <c r="M42" s="75">
        <f ca="1">INDIRECT($B42&amp;"!"&amp;M$3&amp;"7")</f>
        <v>1.8259114599999998E-2</v>
      </c>
      <c r="N42" s="76">
        <f ca="1">M42-L42</f>
        <v>-6.6699536666666691E-3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112.14424799999999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112.06927200000001</v>
      </c>
      <c r="I43" s="10"/>
      <c r="J43" s="223">
        <f ca="1">H43/D43-1</f>
        <v>-6.6856750423771594E-4</v>
      </c>
      <c r="L43" s="74">
        <f ca="1">INDIRECT($B43&amp;"!"&amp;L$3&amp;"8")</f>
        <v>1.8277800266666668E-2</v>
      </c>
      <c r="M43" s="75">
        <f ca="1">INDIRECT($B43&amp;"!"&amp;M$3&amp;"8")</f>
        <v>1.1413292433333333E-2</v>
      </c>
      <c r="N43" s="76">
        <f ca="1">M43-L43</f>
        <v>-6.8645078333333352E-3</v>
      </c>
      <c r="O43" s="221"/>
      <c r="P43" s="226">
        <f ca="1">bdrate(L40:L43,D40:D43,M40:M43,H40:H43)</f>
        <v>-0.25103047191490779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37.897615999999999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112.14424799999999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08"/>
      <c r="V48" s="208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11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27.457296000000003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27.419751999999999</v>
      </c>
      <c r="I51" s="10"/>
      <c r="J51" s="223">
        <f ca="1">H51/D51-1</f>
        <v>-1.3673596992217485E-3</v>
      </c>
      <c r="L51" s="74">
        <f ca="1">INDIRECT($B51&amp;"!"&amp;L$3&amp;"5")</f>
        <v>6.1487775095238097E-2</v>
      </c>
      <c r="M51" s="75">
        <f ca="1">INDIRECT($B51&amp;"!"&amp;M$3&amp;"5")</f>
        <v>5.5833978047619054E-2</v>
      </c>
      <c r="N51" s="76">
        <f ca="1">M51-L51</f>
        <v>-5.6537970476190427E-3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39.731791999999999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39.684440000000002</v>
      </c>
      <c r="I52" s="10"/>
      <c r="J52" s="223">
        <f ca="1">H52/D52-1</f>
        <v>-1.1917911983430063E-3</v>
      </c>
      <c r="L52" s="74">
        <f ca="1">INDIRECT($B52&amp;"!"&amp;L$3&amp;"6")</f>
        <v>4.16115809047619E-2</v>
      </c>
      <c r="M52" s="75">
        <f ca="1">INDIRECT($B52&amp;"!"&amp;M$3&amp;"6")</f>
        <v>3.5836325476190478E-2</v>
      </c>
      <c r="N52" s="76">
        <f ca="1">M52-L52</f>
        <v>-5.7752554285714214E-3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59.551984000000004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59.495311999999998</v>
      </c>
      <c r="I53" s="10"/>
      <c r="J53" s="223">
        <f ca="1">H53/D53-1</f>
        <v>-9.5163915949481037E-4</v>
      </c>
      <c r="L53" s="74">
        <f ca="1">INDIRECT($B53&amp;"!"&amp;L$3&amp;"7")</f>
        <v>2.6420933619047609E-2</v>
      </c>
      <c r="M53" s="75">
        <f ca="1">INDIRECT($B53&amp;"!"&amp;M$3&amp;"7")</f>
        <v>2.0835095380952379E-2</v>
      </c>
      <c r="N53" s="76">
        <f ca="1">M53-L53</f>
        <v>-5.5858382380952303E-3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86.991584000000003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86.935831999999991</v>
      </c>
      <c r="I54" s="10"/>
      <c r="J54" s="223">
        <f ca="1">H54/D54-1</f>
        <v>-6.4088958306596222E-4</v>
      </c>
      <c r="L54" s="74">
        <f ca="1">INDIRECT($B54&amp;"!"&amp;L$3&amp;"8")</f>
        <v>1.4465071833333334E-2</v>
      </c>
      <c r="M54" s="75">
        <f ca="1">INDIRECT($B54&amp;"!"&amp;M$3&amp;"8")</f>
        <v>9.7263842142857136E-3</v>
      </c>
      <c r="N54" s="76">
        <f ca="1">M54-L54</f>
        <v>-4.7386876190476206E-3</v>
      </c>
      <c r="O54" s="221"/>
      <c r="P54" s="226">
        <f ca="1">bdrate(L51:L54,D51:D54,M51:M54,H51:H54)</f>
        <v>-0.20972432984033229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27.419751999999999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86.991584000000003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08"/>
      <c r="V59" s="208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11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28.316848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28.278648</v>
      </c>
      <c r="I62" s="10"/>
      <c r="J62" s="223">
        <f ca="1">H62/D62-1</f>
        <v>-1.3490202016834818E-3</v>
      </c>
      <c r="L62" s="74">
        <f ca="1">INDIRECT($B62&amp;"!"&amp;L$3&amp;"5")</f>
        <v>6.3508869333333329E-2</v>
      </c>
      <c r="M62" s="75">
        <f ca="1">INDIRECT($B62&amp;"!"&amp;M$3&amp;"5")</f>
        <v>5.7243552761904765E-2</v>
      </c>
      <c r="N62" s="76">
        <f ca="1">M62-L62</f>
        <v>-6.2653165714285641E-3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41.126480000000001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41.07884</v>
      </c>
      <c r="I63" s="10"/>
      <c r="J63" s="223">
        <f ca="1">H63/D63-1</f>
        <v>-1.1583777653716432E-3</v>
      </c>
      <c r="L63" s="74">
        <f ca="1">INDIRECT($B63&amp;"!"&amp;L$3&amp;"6")</f>
        <v>4.2858485857142858E-2</v>
      </c>
      <c r="M63" s="75">
        <f ca="1">INDIRECT($B63&amp;"!"&amp;M$3&amp;"6")</f>
        <v>3.6695911714285712E-2</v>
      </c>
      <c r="N63" s="76">
        <f ca="1">M63-L63</f>
        <v>-6.1625741428571468E-3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61.86504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61.810192000000001</v>
      </c>
      <c r="I64" s="10"/>
      <c r="J64" s="223">
        <f ca="1">H64/D64-1</f>
        <v>-8.8657503494704581E-4</v>
      </c>
      <c r="L64" s="74">
        <f ca="1">INDIRECT($B64&amp;"!"&amp;L$3&amp;"7")</f>
        <v>2.7275866380952384E-2</v>
      </c>
      <c r="M64" s="75">
        <f ca="1">INDIRECT($B64&amp;"!"&amp;M$3&amp;"7")</f>
        <v>2.0961229952380953E-2</v>
      </c>
      <c r="N64" s="76">
        <f ca="1">M64-L64</f>
        <v>-6.3146364285714303E-3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90.416760000000011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90.362168000000011</v>
      </c>
      <c r="I65" s="10"/>
      <c r="J65" s="223">
        <f ca="1">H65/D65-1</f>
        <v>-6.037818652205873E-4</v>
      </c>
      <c r="L65" s="74">
        <f ca="1">INDIRECT($B65&amp;"!"&amp;L$3&amp;"8")</f>
        <v>1.5456564333333332E-2</v>
      </c>
      <c r="M65" s="75">
        <f ca="1">INDIRECT($B65&amp;"!"&amp;M$3&amp;"8")</f>
        <v>1.0237096738095237E-2</v>
      </c>
      <c r="N65" s="76">
        <f ca="1">M65-L65</f>
        <v>-5.2194675952380951E-3</v>
      </c>
      <c r="O65" s="221"/>
      <c r="P65" s="226">
        <f ca="1">bdrate(L62:L65,D62:D65,M62:M65,H62:H65)</f>
        <v>-0.22326545840000511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28.278648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90.416760000000011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08"/>
      <c r="V70" s="208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11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126.58231200000002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126.40897600000001</v>
      </c>
      <c r="I73" s="10"/>
      <c r="J73" s="223">
        <f ca="1">H73/D73-1</f>
        <v>-1.3693540373951318E-3</v>
      </c>
      <c r="L73" s="74">
        <f ca="1">INDIRECT($B73&amp;"!"&amp;L$3&amp;"5")</f>
        <v>7.5452414593750003E-2</v>
      </c>
      <c r="M73" s="75">
        <f ca="1">INDIRECT($B73&amp;"!"&amp;M$3&amp;"5")</f>
        <v>7.0953416125000002E-2</v>
      </c>
      <c r="N73" s="76">
        <f ca="1">M73-L73</f>
        <v>-4.4989984687500012E-3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181.19922399999999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180.96769599999999</v>
      </c>
      <c r="I74" s="10"/>
      <c r="J74" s="223">
        <f ca="1">H74/D74-1</f>
        <v>-1.2777538164291391E-3</v>
      </c>
      <c r="L74" s="74">
        <f ca="1">INDIRECT($B74&amp;"!"&amp;L$3&amp;"6")</f>
        <v>3.8158042187500005E-2</v>
      </c>
      <c r="M74" s="75">
        <f ca="1">INDIRECT($B74&amp;"!"&amp;M$3&amp;"6")</f>
        <v>3.3348956656249998E-2</v>
      </c>
      <c r="N74" s="76">
        <f ca="1">M74-L74</f>
        <v>-4.8090855312500069E-3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256.27688799999999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255.988584</v>
      </c>
      <c r="I75" s="10"/>
      <c r="J75" s="223">
        <f ca="1">H75/D75-1</f>
        <v>-1.124970738680009E-3</v>
      </c>
      <c r="L75" s="74">
        <f ca="1">INDIRECT($B75&amp;"!"&amp;L$3&amp;"7")</f>
        <v>1.8273288156250001E-2</v>
      </c>
      <c r="M75" s="75">
        <f ca="1">INDIRECT($B75&amp;"!"&amp;M$3&amp;"7")</f>
        <v>1.3901028125000001E-2</v>
      </c>
      <c r="N75" s="76">
        <f ca="1">M75-L75</f>
        <v>-4.3722600312500002E-3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356.432816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356.06211999999999</v>
      </c>
      <c r="I76" s="10"/>
      <c r="J76" s="223">
        <f ca="1">H76/D76-1</f>
        <v>-1.0400164725573591E-3</v>
      </c>
      <c r="L76" s="74">
        <f ca="1">INDIRECT($B76&amp;"!"&amp;L$3&amp;"8")</f>
        <v>1.0210079965625E-2</v>
      </c>
      <c r="M76" s="75">
        <f ca="1">INDIRECT($B76&amp;"!"&amp;M$3&amp;"8")</f>
        <v>6.4090523093749997E-3</v>
      </c>
      <c r="N76" s="76">
        <f ca="1">M76-L76</f>
        <v>-3.8010276562500007E-3</v>
      </c>
      <c r="O76" s="221"/>
      <c r="P76" s="226">
        <f ca="1">bdrate(L73:L76,D73:D76,M73:M76,H73:H76)</f>
        <v>-0.22297213887569334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126.40897600000001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356.432816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08"/>
      <c r="V81" s="208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11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132.47429600000001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132.298856</v>
      </c>
      <c r="I84" s="10"/>
      <c r="J84" s="223">
        <f ca="1">H84/D84-1</f>
        <v>-1.3243323821853226E-3</v>
      </c>
      <c r="L84" s="74">
        <f ca="1">INDIRECT($B84&amp;"!"&amp;L$3&amp;"5")</f>
        <v>7.9293724937499976E-2</v>
      </c>
      <c r="M84" s="75">
        <f ca="1">INDIRECT($B84&amp;"!"&amp;M$3&amp;"5")</f>
        <v>7.5149611281249987E-2</v>
      </c>
      <c r="N84" s="76">
        <f ca="1">M84-L84</f>
        <v>-4.1441136562499897E-3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189.77703999999997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189.54714399999997</v>
      </c>
      <c r="I85" s="10"/>
      <c r="J85" s="223">
        <f ca="1">H85/D85-1</f>
        <v>-1.2114004939690615E-3</v>
      </c>
      <c r="L85" s="74">
        <f ca="1">INDIRECT($B85&amp;"!"&amp;L$3&amp;"6")</f>
        <v>3.821628521875E-2</v>
      </c>
      <c r="M85" s="75">
        <f ca="1">INDIRECT($B85&amp;"!"&amp;M$3&amp;"6")</f>
        <v>3.4378441937499997E-2</v>
      </c>
      <c r="N85" s="76">
        <f ca="1">M85-L85</f>
        <v>-3.837843281250003E-3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268.24353600000001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267.95128000000005</v>
      </c>
      <c r="I86" s="10"/>
      <c r="J86" s="223">
        <f ca="1">H86/D86-1</f>
        <v>-1.0895174003371366E-3</v>
      </c>
      <c r="L86" s="74">
        <f ca="1">INDIRECT($B86&amp;"!"&amp;L$3&amp;"7")</f>
        <v>1.8455877671874999E-2</v>
      </c>
      <c r="M86" s="75">
        <f ca="1">INDIRECT($B86&amp;"!"&amp;M$3&amp;"7")</f>
        <v>1.4236514781249999E-2</v>
      </c>
      <c r="N86" s="76">
        <f ca="1">M86-L86</f>
        <v>-4.2193628906249999E-3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372.53076799999991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372.15607999999997</v>
      </c>
      <c r="I87" s="10"/>
      <c r="J87" s="223">
        <f ca="1">H87/D87-1</f>
        <v>-1.0057907485374606E-3</v>
      </c>
      <c r="L87" s="74">
        <f ca="1">INDIRECT($B87&amp;"!"&amp;L$3&amp;"8")</f>
        <v>1.0444702146874998E-2</v>
      </c>
      <c r="M87" s="75">
        <f ca="1">INDIRECT($B87&amp;"!"&amp;M$3&amp;"8")</f>
        <v>6.7003250875000003E-3</v>
      </c>
      <c r="N87" s="76">
        <f ca="1">M87-L87</f>
        <v>-3.7443770593749981E-3</v>
      </c>
      <c r="O87" s="221"/>
      <c r="P87" s="226">
        <f ca="1">bdrate(L84:L87,D84:D87,M84:M87,H84:H87)</f>
        <v>-0.20775030308374165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132.298856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372.53076799999991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08"/>
      <c r="V92" s="208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11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37.948527999999996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37.905008000000002</v>
      </c>
      <c r="I95" s="10"/>
      <c r="J95" s="223">
        <f ca="1">H95/D95-1</f>
        <v>-1.1468165510923889E-3</v>
      </c>
      <c r="L95" s="74">
        <f ca="1">INDIRECT($B95&amp;"!"&amp;L$3&amp;"5")</f>
        <v>6.1267784095238094E-2</v>
      </c>
      <c r="M95" s="75">
        <f ca="1">INDIRECT($B95&amp;"!"&amp;M$3&amp;"5")</f>
        <v>5.7675885809523812E-2</v>
      </c>
      <c r="N95" s="76">
        <f ca="1">M95-L95</f>
        <v>-3.5918982857142817E-3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56.081432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56.027464000000009</v>
      </c>
      <c r="I96" s="10"/>
      <c r="J96" s="223">
        <f ca="1">H96/D96-1</f>
        <v>-9.6231494231446835E-4</v>
      </c>
      <c r="L96" s="74">
        <f ca="1">INDIRECT($B96&amp;"!"&amp;L$3&amp;"6")</f>
        <v>4.1539619095238095E-2</v>
      </c>
      <c r="M96" s="75">
        <f ca="1">INDIRECT($B96&amp;"!"&amp;M$3&amp;"6")</f>
        <v>3.7954281714285713E-2</v>
      </c>
      <c r="N96" s="76">
        <f ca="1">M96-L96</f>
        <v>-3.5853373809523817E-3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83.899416000000002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83.834888000000007</v>
      </c>
      <c r="I97" s="10"/>
      <c r="J97" s="223">
        <f ca="1">H97/D97-1</f>
        <v>-7.691114321939363E-4</v>
      </c>
      <c r="L97" s="74">
        <f ca="1">INDIRECT($B97&amp;"!"&amp;L$3&amp;"7")</f>
        <v>2.2487464095238094E-2</v>
      </c>
      <c r="M97" s="75">
        <f ca="1">INDIRECT($B97&amp;"!"&amp;M$3&amp;"7")</f>
        <v>1.8927670190476184E-2</v>
      </c>
      <c r="N97" s="76">
        <f ca="1">M97-L97</f>
        <v>-3.5597939047619098E-3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121.390568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121.33001599999999</v>
      </c>
      <c r="I98" s="10"/>
      <c r="J98" s="223">
        <f ca="1">H98/D98-1</f>
        <v>-4.9881964470266382E-4</v>
      </c>
      <c r="L98" s="74">
        <f ca="1">INDIRECT($B98&amp;"!"&amp;L$3&amp;"8")</f>
        <v>1.2618574619047621E-2</v>
      </c>
      <c r="M98" s="75">
        <f ca="1">INDIRECT($B98&amp;"!"&amp;M$3&amp;"8")</f>
        <v>8.8028058095238094E-3</v>
      </c>
      <c r="N98" s="76">
        <f ca="1">M98-L98</f>
        <v>-3.8157688095238115E-3</v>
      </c>
      <c r="O98" s="221"/>
      <c r="P98" s="226">
        <f ca="1">bdrate(L95:L98,D95:D98,M95:M98,H95:H98)</f>
        <v>-0.16166525986409119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37.905008000000002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121.390568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08"/>
      <c r="V103" s="208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11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39.123160000000006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39.080304000000005</v>
      </c>
      <c r="I106" s="10"/>
      <c r="J106" s="223">
        <f ca="1">H106/D106-1</f>
        <v>-1.0954125382509616E-3</v>
      </c>
      <c r="L106" s="74">
        <f ca="1">INDIRECT($B106&amp;"!"&amp;L$3&amp;"5")</f>
        <v>6.3734913857142847E-2</v>
      </c>
      <c r="M106" s="75">
        <f ca="1">INDIRECT($B106&amp;"!"&amp;M$3&amp;"5")</f>
        <v>6.0666330571428576E-2</v>
      </c>
      <c r="N106" s="76">
        <f ca="1">M106-L106</f>
        <v>-3.0685832857142714E-3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57.942776000000009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57.890672000000002</v>
      </c>
      <c r="I107" s="10"/>
      <c r="J107" s="223">
        <f ca="1">H107/D107-1</f>
        <v>-8.9923202851049933E-4</v>
      </c>
      <c r="L107" s="74">
        <f ca="1">INDIRECT($B107&amp;"!"&amp;L$3&amp;"6")</f>
        <v>4.3142481809523806E-2</v>
      </c>
      <c r="M107" s="75">
        <f ca="1">INDIRECT($B107&amp;"!"&amp;M$3&amp;"6")</f>
        <v>4.0170320476190485E-2</v>
      </c>
      <c r="N107" s="76">
        <f ca="1">M107-L107</f>
        <v>-2.9721613333333202E-3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86.871504000000002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86.807696000000007</v>
      </c>
      <c r="I108" s="10"/>
      <c r="J108" s="223">
        <f ca="1">H108/D108-1</f>
        <v>-7.3451013349545846E-4</v>
      </c>
      <c r="L108" s="74">
        <f ca="1">INDIRECT($B108&amp;"!"&amp;L$3&amp;"7")</f>
        <v>2.3475183380952381E-2</v>
      </c>
      <c r="M108" s="75">
        <f ca="1">INDIRECT($B108&amp;"!"&amp;M$3&amp;"7")</f>
        <v>2.0437564809523811E-2</v>
      </c>
      <c r="N108" s="76">
        <f ca="1">M108-L108</f>
        <v>-3.03761857142857E-3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125.675568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125.61493599999999</v>
      </c>
      <c r="I109" s="10"/>
      <c r="J109" s="223">
        <f ca="1">H109/D109-1</f>
        <v>-4.8244858539259194E-4</v>
      </c>
      <c r="L109" s="74">
        <f ca="1">INDIRECT($B109&amp;"!"&amp;L$3&amp;"8")</f>
        <v>1.2726224428571428E-2</v>
      </c>
      <c r="M109" s="75">
        <f ca="1">INDIRECT($B109&amp;"!"&amp;M$3&amp;"8")</f>
        <v>9.6113837619047592E-3</v>
      </c>
      <c r="N109" s="76">
        <f ca="1">M109-L109</f>
        <v>-3.1148406666666687E-3</v>
      </c>
      <c r="O109" s="221"/>
      <c r="P109" s="226">
        <f ca="1">bdrate(L106:L109,D106:D109,M106:M109,H106:H109)</f>
        <v>-0.13062618820230554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39.080304000000005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125.675568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topLeftCell="L1" workbookViewId="0">
      <selection activeCell="X33" sqref="X33:AB24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fruit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fruit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3805.5839999999994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43.409885083333336</v>
      </c>
      <c r="G5" s="30">
        <f t="shared" si="0"/>
        <v>47.254513624999994</v>
      </c>
      <c r="H5" s="30">
        <f t="shared" si="0"/>
        <v>0.99789476916666675</v>
      </c>
      <c r="I5" s="90">
        <f t="shared" si="0"/>
        <v>0.99837623125000008</v>
      </c>
      <c r="J5" s="90">
        <f t="shared" si="0"/>
        <v>8.1516018749999992E-3</v>
      </c>
      <c r="K5" s="55"/>
      <c r="L5" s="55"/>
      <c r="M5" s="55"/>
      <c r="N5" s="26"/>
      <c r="O5" s="56"/>
      <c r="P5" s="130">
        <f t="shared" ref="P5:Q8" si="1">P16</f>
        <v>2.9209999999999998</v>
      </c>
      <c r="Q5" s="151">
        <f t="shared" si="1"/>
        <v>1.218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3800.5919999999996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44.611052333333333</v>
      </c>
      <c r="Y5" s="30">
        <f t="shared" si="2"/>
        <v>48.266167750000001</v>
      </c>
      <c r="Z5" s="30">
        <f t="shared" si="2"/>
        <v>0.99791005750000006</v>
      </c>
      <c r="AA5" s="90">
        <f t="shared" si="2"/>
        <v>0.99841141916666676</v>
      </c>
      <c r="AB5" s="90">
        <f t="shared" si="2"/>
        <v>6.8210162999999997E-3</v>
      </c>
      <c r="AC5" s="55"/>
      <c r="AD5" s="55"/>
      <c r="AE5" s="55"/>
      <c r="AF5" s="26"/>
      <c r="AG5" s="238"/>
      <c r="AH5" s="130">
        <f t="shared" ref="AH5:AI8" si="3">AH16</f>
        <v>2.968</v>
      </c>
      <c r="AI5" s="151">
        <f t="shared" si="3"/>
        <v>1.296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-0.16601317551579275</v>
      </c>
      <c r="AN5" s="240">
        <f>bdrate($E5:$E8,G5:G8,$W5:$W8,Y5:Y8)</f>
        <v>-0.13668307852215467</v>
      </c>
      <c r="AO5" s="240">
        <f>bdrate($E5:$E8,H5:H8,$W5:$W8,Z5:Z8)</f>
        <v>-1.4995767590566422E-2</v>
      </c>
      <c r="AP5" s="240">
        <f>bdrate($E5:$E8,I5:I8,$W5:$W8,AA5:AA8)</f>
        <v>-4.7628745225306468E-2</v>
      </c>
      <c r="AQ5" s="241">
        <f>bdrateInverted($E5:$E8,J5:J8,$W5:$W8,AB5:AB8)</f>
        <v>-0.11038680281779578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4816.2959999999994</v>
      </c>
      <c r="F6" s="90">
        <f t="shared" si="0"/>
        <v>46.790057708333329</v>
      </c>
      <c r="G6" s="90">
        <f t="shared" si="0"/>
        <v>50.435263208333339</v>
      </c>
      <c r="H6" s="90">
        <f t="shared" si="0"/>
        <v>0.99867078999999981</v>
      </c>
      <c r="I6" s="90">
        <f t="shared" si="0"/>
        <v>0.99920279708333315</v>
      </c>
      <c r="J6" s="90">
        <f t="shared" si="0"/>
        <v>4.5681070708333332E-3</v>
      </c>
      <c r="K6" s="56"/>
      <c r="L6" s="56"/>
      <c r="M6" s="56"/>
      <c r="N6" s="28"/>
      <c r="O6" s="56"/>
      <c r="P6" s="130">
        <f t="shared" si="1"/>
        <v>2.9060000000000001</v>
      </c>
      <c r="Q6" s="130">
        <f t="shared" si="1"/>
        <v>1.2809999999999999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4810.4239999999991</v>
      </c>
      <c r="X6" s="90">
        <f t="shared" si="2"/>
        <v>48.176396833333335</v>
      </c>
      <c r="Y6" s="90">
        <f t="shared" si="2"/>
        <v>51.419797749999994</v>
      </c>
      <c r="Z6" s="90">
        <f t="shared" si="2"/>
        <v>0.99869802458333323</v>
      </c>
      <c r="AA6" s="90">
        <f t="shared" si="2"/>
        <v>0.99926809041666675</v>
      </c>
      <c r="AB6" s="90">
        <f t="shared" si="2"/>
        <v>3.8688016375000001E-3</v>
      </c>
      <c r="AC6" s="56"/>
      <c r="AD6" s="56"/>
      <c r="AE6" s="56"/>
      <c r="AF6" s="28"/>
      <c r="AG6" s="238"/>
      <c r="AH6" s="130">
        <f t="shared" si="3"/>
        <v>2.9529999999999998</v>
      </c>
      <c r="AI6" s="130">
        <f t="shared" si="3"/>
        <v>1.296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6171.8480000000009</v>
      </c>
      <c r="F7" s="90">
        <f t="shared" si="0"/>
        <v>48.108836500000002</v>
      </c>
      <c r="G7" s="90">
        <f t="shared" si="0"/>
        <v>51.732762416666652</v>
      </c>
      <c r="H7" s="90">
        <f t="shared" si="0"/>
        <v>0.99891922250000009</v>
      </c>
      <c r="I7" s="90">
        <f t="shared" si="0"/>
        <v>0.99937497375000028</v>
      </c>
      <c r="J7" s="90">
        <f t="shared" si="0"/>
        <v>3.3346815416666667E-3</v>
      </c>
      <c r="K7" s="56"/>
      <c r="L7" s="56"/>
      <c r="M7" s="56"/>
      <c r="N7" s="28"/>
      <c r="O7" s="56"/>
      <c r="P7" s="130">
        <f t="shared" si="1"/>
        <v>2.968</v>
      </c>
      <c r="Q7" s="130">
        <f t="shared" si="1"/>
        <v>1.25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6162.7759999999998</v>
      </c>
      <c r="X7" s="90">
        <f t="shared" si="2"/>
        <v>49.990660916666656</v>
      </c>
      <c r="Y7" s="90">
        <f t="shared" si="2"/>
        <v>53.110121249999985</v>
      </c>
      <c r="Z7" s="90">
        <f t="shared" si="2"/>
        <v>0.99893308874999998</v>
      </c>
      <c r="AA7" s="90">
        <f t="shared" si="2"/>
        <v>0.9994688445833334</v>
      </c>
      <c r="AB7" s="90">
        <f t="shared" si="2"/>
        <v>2.5631234791666669E-3</v>
      </c>
      <c r="AC7" s="56"/>
      <c r="AD7" s="56"/>
      <c r="AE7" s="56"/>
      <c r="AF7" s="28"/>
      <c r="AG7" s="238"/>
      <c r="AH7" s="130">
        <f t="shared" si="3"/>
        <v>3</v>
      </c>
      <c r="AI7" s="130">
        <f t="shared" si="3"/>
        <v>1.2809999999999999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8623.2160000000003</v>
      </c>
      <c r="F8" s="90">
        <f t="shared" si="0"/>
        <v>49.590225416666669</v>
      </c>
      <c r="G8" s="90">
        <f t="shared" si="0"/>
        <v>53.154724874999999</v>
      </c>
      <c r="H8" s="90">
        <f t="shared" si="0"/>
        <v>0.9991094437500001</v>
      </c>
      <c r="I8" s="90">
        <f t="shared" si="0"/>
        <v>0.99952589916666668</v>
      </c>
      <c r="J8" s="90">
        <f t="shared" si="0"/>
        <v>2.3079262666666667E-3</v>
      </c>
      <c r="K8" s="56"/>
      <c r="L8" s="56"/>
      <c r="M8" s="56"/>
      <c r="N8" s="28"/>
      <c r="O8" s="56"/>
      <c r="P8" s="130">
        <f t="shared" si="1"/>
        <v>2.984</v>
      </c>
      <c r="Q8" s="130">
        <f t="shared" si="1"/>
        <v>1.1559999999999999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8609.887999999999</v>
      </c>
      <c r="X8" s="90">
        <f t="shared" si="2"/>
        <v>52.046320374999972</v>
      </c>
      <c r="Y8" s="90">
        <f t="shared" si="2"/>
        <v>55.044830791666669</v>
      </c>
      <c r="Z8" s="90">
        <f t="shared" si="2"/>
        <v>0.99913542208333317</v>
      </c>
      <c r="AA8" s="90">
        <f t="shared" si="2"/>
        <v>0.99963382374999998</v>
      </c>
      <c r="AB8" s="90">
        <f t="shared" si="2"/>
        <v>1.4836025583333332E-3</v>
      </c>
      <c r="AC8" s="56"/>
      <c r="AD8" s="56"/>
      <c r="AE8" s="56"/>
      <c r="AF8" s="28"/>
      <c r="AG8" s="238"/>
      <c r="AH8" s="130">
        <f t="shared" si="3"/>
        <v>3</v>
      </c>
      <c r="AI8" s="130">
        <f t="shared" si="3"/>
        <v>1.296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2.9445739833987874</v>
      </c>
      <c r="Q10" s="154">
        <f>GEOMEAN(Q5:Q8)</f>
        <v>1.2253666783129262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2.9801797764062719</v>
      </c>
      <c r="AI10" s="154">
        <f>GEOMEAN(AI5:AI8)</f>
        <v>1.2922336131878729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900.88</v>
      </c>
      <c r="F16" s="166">
        <v>859.33600000000001</v>
      </c>
      <c r="G16" s="166">
        <v>2.1040000000000001</v>
      </c>
      <c r="H16" s="166">
        <v>1.496</v>
      </c>
      <c r="I16" s="166">
        <v>2.2480000000000002</v>
      </c>
      <c r="J16" s="166">
        <v>1117.2159999999999</v>
      </c>
      <c r="K16" s="60">
        <v>687.43200000000002</v>
      </c>
      <c r="L16" s="60">
        <v>234.87200000000001</v>
      </c>
      <c r="M16" s="60">
        <v>7.8879999999999999</v>
      </c>
      <c r="N16" s="55"/>
      <c r="O16" s="252"/>
      <c r="P16" s="129">
        <v>2.9209999999999998</v>
      </c>
      <c r="Q16" s="129">
        <v>1.218</v>
      </c>
      <c r="R16" s="142"/>
      <c r="S16" s="214"/>
      <c r="T16" s="300"/>
      <c r="U16" s="25" t="s">
        <v>33</v>
      </c>
      <c r="V16" s="26"/>
      <c r="W16" s="128">
        <v>900.88</v>
      </c>
      <c r="X16" s="166">
        <v>854.37599999999998</v>
      </c>
      <c r="Y16" s="166">
        <v>2.0960000000000001</v>
      </c>
      <c r="Z16" s="166">
        <v>1.496</v>
      </c>
      <c r="AA16" s="166">
        <v>2.2400000000000002</v>
      </c>
      <c r="AB16" s="166">
        <v>1117.2239999999999</v>
      </c>
      <c r="AC16" s="60">
        <v>687.40800000000002</v>
      </c>
      <c r="AD16" s="60">
        <v>234.87200000000001</v>
      </c>
      <c r="AE16" s="60">
        <v>7.8879999999999999</v>
      </c>
      <c r="AF16" s="55"/>
      <c r="AG16" s="252"/>
      <c r="AH16" s="129">
        <v>2.968</v>
      </c>
      <c r="AI16" s="129">
        <v>1.296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900.88</v>
      </c>
      <c r="F17" s="167">
        <v>1126.6479999999999</v>
      </c>
      <c r="G17" s="167">
        <v>37.655999999999999</v>
      </c>
      <c r="H17" s="167">
        <v>2.3839999999999999</v>
      </c>
      <c r="I17" s="167">
        <v>7.3680000000000003</v>
      </c>
      <c r="J17" s="167">
        <v>1471.8879999999999</v>
      </c>
      <c r="K17" s="62">
        <v>948.22400000000005</v>
      </c>
      <c r="L17" s="62">
        <v>321.24799999999999</v>
      </c>
      <c r="M17" s="62">
        <v>7.88</v>
      </c>
      <c r="N17" s="56"/>
      <c r="O17" s="238"/>
      <c r="P17" s="144">
        <v>2.9060000000000001</v>
      </c>
      <c r="Q17" s="144">
        <v>1.2809999999999999</v>
      </c>
      <c r="R17" s="145"/>
      <c r="S17" s="214"/>
      <c r="T17" s="285"/>
      <c r="U17" s="27" t="s">
        <v>34</v>
      </c>
      <c r="V17" s="28"/>
      <c r="W17" s="143">
        <v>900.88</v>
      </c>
      <c r="X17" s="167">
        <v>1121.432</v>
      </c>
      <c r="Y17" s="167">
        <v>37.384</v>
      </c>
      <c r="Z17" s="167">
        <v>2.1440000000000001</v>
      </c>
      <c r="AA17" s="167">
        <v>7.2720000000000002</v>
      </c>
      <c r="AB17" s="167">
        <v>1471.88</v>
      </c>
      <c r="AC17" s="62">
        <v>948.18399999999997</v>
      </c>
      <c r="AD17" s="62">
        <v>321.24799999999999</v>
      </c>
      <c r="AE17" s="62">
        <v>7.88</v>
      </c>
      <c r="AF17" s="56"/>
      <c r="AG17" s="238"/>
      <c r="AH17" s="144">
        <v>2.9529999999999998</v>
      </c>
      <c r="AI17" s="144">
        <v>1.296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900.88</v>
      </c>
      <c r="F18" s="167">
        <v>1406.4880000000001</v>
      </c>
      <c r="G18" s="167">
        <v>263.05599999999998</v>
      </c>
      <c r="H18" s="167">
        <v>33.463999999999999</v>
      </c>
      <c r="I18" s="167">
        <v>93.8</v>
      </c>
      <c r="J18" s="167">
        <v>1844.52</v>
      </c>
      <c r="K18" s="62">
        <v>1215.9760000000001</v>
      </c>
      <c r="L18" s="62">
        <v>413.66399999999999</v>
      </c>
      <c r="M18" s="62">
        <v>7.8639999999999999</v>
      </c>
      <c r="N18" s="56"/>
      <c r="O18" s="238"/>
      <c r="P18" s="144">
        <v>2.968</v>
      </c>
      <c r="Q18" s="144">
        <v>1.25</v>
      </c>
      <c r="R18" s="145"/>
      <c r="S18" s="214"/>
      <c r="T18" s="285"/>
      <c r="U18" s="27" t="s">
        <v>35</v>
      </c>
      <c r="V18" s="28"/>
      <c r="W18" s="143">
        <v>900.88</v>
      </c>
      <c r="X18" s="167">
        <v>1400.192</v>
      </c>
      <c r="Y18" s="167">
        <v>262.08800000000002</v>
      </c>
      <c r="Z18" s="167">
        <v>32.223999999999997</v>
      </c>
      <c r="AA18" s="167">
        <v>93.263999999999996</v>
      </c>
      <c r="AB18" s="167">
        <v>1844.5039999999999</v>
      </c>
      <c r="AC18" s="62">
        <v>1215.952</v>
      </c>
      <c r="AD18" s="62">
        <v>413.67200000000003</v>
      </c>
      <c r="AE18" s="62">
        <v>7.8639999999999999</v>
      </c>
      <c r="AF18" s="56"/>
      <c r="AG18" s="238"/>
      <c r="AH18" s="144">
        <v>3</v>
      </c>
      <c r="AI18" s="144">
        <v>1.2809999999999999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900.88</v>
      </c>
      <c r="F19" s="167">
        <v>1671.92</v>
      </c>
      <c r="G19" s="167">
        <v>833.27200000000005</v>
      </c>
      <c r="H19" s="167">
        <v>441</v>
      </c>
      <c r="I19" s="167">
        <v>528.16800000000001</v>
      </c>
      <c r="J19" s="167">
        <v>2236.52</v>
      </c>
      <c r="K19" s="62">
        <v>1499.4559999999999</v>
      </c>
      <c r="L19" s="62">
        <v>512</v>
      </c>
      <c r="M19" s="62">
        <v>7.7359999999999998</v>
      </c>
      <c r="N19" s="56"/>
      <c r="O19" s="238"/>
      <c r="P19" s="144">
        <v>2.984</v>
      </c>
      <c r="Q19" s="144">
        <v>1.1559999999999999</v>
      </c>
      <c r="R19" s="145"/>
      <c r="S19" s="214"/>
      <c r="T19" s="285"/>
      <c r="U19" s="27" t="s">
        <v>37</v>
      </c>
      <c r="V19" s="28"/>
      <c r="W19" s="143">
        <v>900.88</v>
      </c>
      <c r="X19" s="167">
        <v>1664.664</v>
      </c>
      <c r="Y19" s="167">
        <v>832.68</v>
      </c>
      <c r="Z19" s="167">
        <v>438.072</v>
      </c>
      <c r="AA19" s="167">
        <v>525.60799999999995</v>
      </c>
      <c r="AB19" s="167">
        <v>2236.5360000000001</v>
      </c>
      <c r="AC19" s="62">
        <v>1499.4639999999999</v>
      </c>
      <c r="AD19" s="62">
        <v>511.98399999999998</v>
      </c>
      <c r="AE19" s="62">
        <v>7.7359999999999998</v>
      </c>
      <c r="AF19" s="56"/>
      <c r="AG19" s="238"/>
      <c r="AH19" s="144">
        <v>3</v>
      </c>
      <c r="AI19" s="144">
        <v>1.296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3805.5839999999994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3800.5919999999996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4816.2959999999994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4810.4239999999991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6171.8480000000009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6162.7759999999998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8623.2160000000003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8609.887999999999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44.413348999999997</v>
      </c>
      <c r="G33" s="96">
        <v>47.966918</v>
      </c>
      <c r="H33" s="96">
        <v>0.99745287000000005</v>
      </c>
      <c r="I33" s="60">
        <v>0.99843053000000004</v>
      </c>
      <c r="J33" s="60">
        <v>8.6335449999999994E-3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44.437306</v>
      </c>
      <c r="Y33" s="96">
        <v>48.064957</v>
      </c>
      <c r="Z33" s="96">
        <v>0.99747951000000001</v>
      </c>
      <c r="AA33" s="60">
        <v>0.99840744000000003</v>
      </c>
      <c r="AB33" s="60">
        <v>8.4199960000000008E-3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2.3957000000002893E-2</v>
      </c>
      <c r="AN33" s="95">
        <f t="shared" ref="AN33:AN96" si="5">IF(OR(Y33="",G33=""),"",Y33-G33)</f>
        <v>9.8038999999999987E-2</v>
      </c>
      <c r="AO33" s="95">
        <f t="shared" ref="AO33:AO96" si="6">IF(OR(Z33="",H33=""),"",Z33-H33)</f>
        <v>2.663999999996669E-5</v>
      </c>
      <c r="AP33" s="95">
        <f t="shared" ref="AP33:AP96" si="7">IF(OR(AA33="",I33=""),"",AA33-I33)</f>
        <v>-2.3090000000003386E-5</v>
      </c>
      <c r="AQ33" s="120">
        <f t="shared" ref="AQ33:AQ96" si="8">IF(OR(AB33="",J33=""),"",AB33-J33)</f>
        <v>-2.1354899999999864E-4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47.834549000000003</v>
      </c>
      <c r="G34" s="187">
        <v>50.926459999999999</v>
      </c>
      <c r="H34" s="187">
        <v>0.99840395000000004</v>
      </c>
      <c r="I34" s="62">
        <v>0.99911004000000003</v>
      </c>
      <c r="J34" s="62">
        <v>5.1844426999999998E-3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47.956555000000002</v>
      </c>
      <c r="Y34" s="187">
        <v>51.152898</v>
      </c>
      <c r="Z34" s="187">
        <v>0.99843199999999999</v>
      </c>
      <c r="AA34" s="62">
        <v>0.99913187999999997</v>
      </c>
      <c r="AB34" s="62">
        <v>5.1219272000000001E-3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0.12200599999999895</v>
      </c>
      <c r="AN34" s="121">
        <f t="shared" si="5"/>
        <v>0.22643800000000169</v>
      </c>
      <c r="AO34" s="121">
        <f t="shared" si="6"/>
        <v>2.8049999999946174E-5</v>
      </c>
      <c r="AP34" s="121">
        <f t="shared" si="7"/>
        <v>2.1839999999939685E-5</v>
      </c>
      <c r="AQ34" s="87">
        <f t="shared" si="8"/>
        <v>-6.2515499999999703E-5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49.677733000000003</v>
      </c>
      <c r="G35" s="187">
        <v>52.551220000000001</v>
      </c>
      <c r="H35" s="187">
        <v>0.99875278999999995</v>
      </c>
      <c r="I35" s="62">
        <v>0.99937065999999997</v>
      </c>
      <c r="J35" s="62">
        <v>3.6840849000000001E-3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49.997776000000002</v>
      </c>
      <c r="Y35" s="187">
        <v>52.792583</v>
      </c>
      <c r="Z35" s="187">
        <v>0.99878469999999997</v>
      </c>
      <c r="AA35" s="62">
        <v>0.99938514000000001</v>
      </c>
      <c r="AB35" s="62">
        <v>3.5694339999999998E-3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0.3200429999999983</v>
      </c>
      <c r="AN35" s="121">
        <f t="shared" si="5"/>
        <v>0.24136299999999977</v>
      </c>
      <c r="AO35" s="121">
        <f t="shared" si="6"/>
        <v>3.1910000000023864E-5</v>
      </c>
      <c r="AP35" s="121">
        <f t="shared" si="7"/>
        <v>1.4480000000038906E-5</v>
      </c>
      <c r="AQ35" s="87">
        <f t="shared" si="8"/>
        <v>-1.146509000000003E-4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51.580888000000002</v>
      </c>
      <c r="G36" s="187">
        <v>54.333455999999998</v>
      </c>
      <c r="H36" s="187">
        <v>0.99904225999999996</v>
      </c>
      <c r="I36" s="62">
        <v>0.99959929999999997</v>
      </c>
      <c r="J36" s="62">
        <v>1.9703634999999999E-3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52.016168999999998</v>
      </c>
      <c r="Y36" s="187">
        <v>54.711677000000002</v>
      </c>
      <c r="Z36" s="187">
        <v>0.99906366000000002</v>
      </c>
      <c r="AA36" s="62">
        <v>0.99961584000000003</v>
      </c>
      <c r="AB36" s="62">
        <v>1.9024949000000001E-3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0.43528099999999625</v>
      </c>
      <c r="AN36" s="121">
        <f t="shared" si="5"/>
        <v>0.37822100000000347</v>
      </c>
      <c r="AO36" s="121">
        <f t="shared" si="6"/>
        <v>2.140000000006026E-5</v>
      </c>
      <c r="AP36" s="121">
        <f t="shared" si="7"/>
        <v>1.6540000000064836E-5</v>
      </c>
      <c r="AQ36" s="87">
        <f t="shared" si="8"/>
        <v>-6.7868599999999779E-5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44.832197000000001</v>
      </c>
      <c r="G38" s="96">
        <v>48.296272999999999</v>
      </c>
      <c r="H38" s="96">
        <v>0.99765108000000002</v>
      </c>
      <c r="I38" s="60">
        <v>0.99854394999999996</v>
      </c>
      <c r="J38" s="60">
        <v>7.776074E-3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44.829335</v>
      </c>
      <c r="Y38" s="96">
        <v>48.374667000000002</v>
      </c>
      <c r="Z38" s="96">
        <v>0.99768648000000004</v>
      </c>
      <c r="AA38" s="60">
        <v>0.99854542000000002</v>
      </c>
      <c r="AB38" s="60">
        <v>7.6004660000000002E-3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-2.8620000000003643E-3</v>
      </c>
      <c r="AN38" s="95">
        <f t="shared" si="5"/>
        <v>7.8394000000002961E-2</v>
      </c>
      <c r="AO38" s="95">
        <f t="shared" si="6"/>
        <v>3.540000000001875E-5</v>
      </c>
      <c r="AP38" s="95">
        <f t="shared" si="7"/>
        <v>1.4700000000589242E-6</v>
      </c>
      <c r="AQ38" s="120">
        <f t="shared" si="8"/>
        <v>-1.7560799999999984E-4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48.286338000000001</v>
      </c>
      <c r="G39" s="187">
        <v>51.299905000000003</v>
      </c>
      <c r="H39" s="187">
        <v>0.99851877</v>
      </c>
      <c r="I39" s="62">
        <v>0.99913960000000002</v>
      </c>
      <c r="J39" s="62">
        <v>4.8968950000000001E-3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48.469661000000002</v>
      </c>
      <c r="Y39" s="187">
        <v>51.560661000000003</v>
      </c>
      <c r="Z39" s="187">
        <v>0.99854275000000003</v>
      </c>
      <c r="AA39" s="62">
        <v>0.99916324000000001</v>
      </c>
      <c r="AB39" s="62">
        <v>4.8256990000000001E-3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0.18332300000000146</v>
      </c>
      <c r="AN39" s="121">
        <f t="shared" si="5"/>
        <v>0.26075600000000065</v>
      </c>
      <c r="AO39" s="121">
        <f t="shared" si="6"/>
        <v>2.3980000000034529E-5</v>
      </c>
      <c r="AP39" s="121">
        <f t="shared" si="7"/>
        <v>2.3639999999991446E-5</v>
      </c>
      <c r="AQ39" s="87">
        <f t="shared" si="8"/>
        <v>-7.1195999999999933E-5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50.099898000000003</v>
      </c>
      <c r="G40" s="187">
        <v>52.953028000000003</v>
      </c>
      <c r="H40" s="187">
        <v>0.99882824999999997</v>
      </c>
      <c r="I40" s="62">
        <v>0.99939999999999996</v>
      </c>
      <c r="J40" s="62">
        <v>3.5126294999999999E-3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50.456398</v>
      </c>
      <c r="Y40" s="187">
        <v>53.192464999999999</v>
      </c>
      <c r="Z40" s="187">
        <v>0.99885842000000002</v>
      </c>
      <c r="AA40" s="62">
        <v>0.99941303000000004</v>
      </c>
      <c r="AB40" s="62">
        <v>3.3999383E-3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0.35649999999999693</v>
      </c>
      <c r="AN40" s="121">
        <f t="shared" si="5"/>
        <v>0.23943699999999524</v>
      </c>
      <c r="AO40" s="121">
        <f t="shared" si="6"/>
        <v>3.0170000000051544E-5</v>
      </c>
      <c r="AP40" s="121">
        <f t="shared" si="7"/>
        <v>1.3030000000080477E-5</v>
      </c>
      <c r="AQ40" s="87">
        <f t="shared" si="8"/>
        <v>-1.126911999999999E-4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52.072057999999998</v>
      </c>
      <c r="G41" s="187">
        <v>54.826174000000002</v>
      </c>
      <c r="H41" s="187">
        <v>0.99907106000000001</v>
      </c>
      <c r="I41" s="62">
        <v>0.99962578999999996</v>
      </c>
      <c r="J41" s="62">
        <v>1.9062858E-3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52.595629000000002</v>
      </c>
      <c r="Y41" s="187">
        <v>55.246029</v>
      </c>
      <c r="Z41" s="187">
        <v>0.99909329999999996</v>
      </c>
      <c r="AA41" s="62">
        <v>0.99964180000000002</v>
      </c>
      <c r="AB41" s="62">
        <v>1.8354502E-3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0.52357100000000401</v>
      </c>
      <c r="AN41" s="121">
        <f t="shared" si="5"/>
        <v>0.41985499999999831</v>
      </c>
      <c r="AO41" s="121">
        <f t="shared" si="6"/>
        <v>2.2239999999951188E-5</v>
      </c>
      <c r="AP41" s="121">
        <f t="shared" si="7"/>
        <v>1.6010000000066249E-5</v>
      </c>
      <c r="AQ41" s="87">
        <f t="shared" si="8"/>
        <v>-7.0835599999999983E-5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46.216746000000001</v>
      </c>
      <c r="G43" s="96">
        <v>49.400222999999997</v>
      </c>
      <c r="H43" s="96">
        <v>0.99821378000000005</v>
      </c>
      <c r="I43" s="60">
        <v>0.99886085000000002</v>
      </c>
      <c r="J43" s="60">
        <v>6.3086525000000003E-3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46.370547999999999</v>
      </c>
      <c r="Y43" s="96">
        <v>49.579878000000001</v>
      </c>
      <c r="Z43" s="96">
        <v>0.99823357000000001</v>
      </c>
      <c r="AA43" s="60">
        <v>0.99885826</v>
      </c>
      <c r="AB43" s="60">
        <v>6.1693015E-3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0.15380199999999888</v>
      </c>
      <c r="AN43" s="95">
        <f t="shared" si="5"/>
        <v>0.17965500000000389</v>
      </c>
      <c r="AO43" s="95">
        <f t="shared" si="6"/>
        <v>1.9789999999964003E-5</v>
      </c>
      <c r="AP43" s="95">
        <f t="shared" si="7"/>
        <v>-2.5900000000245171E-6</v>
      </c>
      <c r="AQ43" s="120">
        <f t="shared" si="8"/>
        <v>-1.3935100000000023E-4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49.394328999999999</v>
      </c>
      <c r="G44" s="187">
        <v>52.199765999999997</v>
      </c>
      <c r="H44" s="187">
        <v>0.99881025999999995</v>
      </c>
      <c r="I44" s="62">
        <v>0.99936298999999995</v>
      </c>
      <c r="J44" s="62">
        <v>3.5528152E-3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49.540145000000003</v>
      </c>
      <c r="Y44" s="187">
        <v>52.375397999999997</v>
      </c>
      <c r="Z44" s="187">
        <v>0.99883043999999999</v>
      </c>
      <c r="AA44" s="62">
        <v>0.99938408999999995</v>
      </c>
      <c r="AB44" s="62">
        <v>3.4365395999999999E-3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0.1458160000000035</v>
      </c>
      <c r="AN44" s="121">
        <f t="shared" si="5"/>
        <v>0.17563200000000023</v>
      </c>
      <c r="AO44" s="121">
        <f t="shared" si="6"/>
        <v>2.018000000003628E-5</v>
      </c>
      <c r="AP44" s="121">
        <f t="shared" si="7"/>
        <v>2.1099999999996122E-5</v>
      </c>
      <c r="AQ44" s="87">
        <f t="shared" si="8"/>
        <v>-1.1627560000000009E-4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51.223269999999999</v>
      </c>
      <c r="G45" s="187">
        <v>53.835653000000001</v>
      </c>
      <c r="H45" s="187">
        <v>0.99902285000000002</v>
      </c>
      <c r="I45" s="62">
        <v>0.99953322</v>
      </c>
      <c r="J45" s="62">
        <v>2.1238895000000001E-3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51.525089999999999</v>
      </c>
      <c r="Y45" s="187">
        <v>54.085507999999997</v>
      </c>
      <c r="Z45" s="187">
        <v>0.99903421999999997</v>
      </c>
      <c r="AA45" s="62">
        <v>0.99954487999999997</v>
      </c>
      <c r="AB45" s="62">
        <v>2.0732095000000001E-3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0.30181999999999931</v>
      </c>
      <c r="AN45" s="121">
        <f t="shared" si="5"/>
        <v>0.24985499999999661</v>
      </c>
      <c r="AO45" s="121">
        <f t="shared" si="6"/>
        <v>1.1369999999955027E-5</v>
      </c>
      <c r="AP45" s="121">
        <f t="shared" si="7"/>
        <v>1.1659999999968917E-5</v>
      </c>
      <c r="AQ45" s="87">
        <f t="shared" si="8"/>
        <v>-5.0679999999999996E-5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53.446933000000001</v>
      </c>
      <c r="G46" s="187">
        <v>55.824993999999997</v>
      </c>
      <c r="H46" s="187">
        <v>0.99919135999999997</v>
      </c>
      <c r="I46" s="62">
        <v>0.99969512000000005</v>
      </c>
      <c r="J46" s="62">
        <v>1.1673325E-3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53.961064</v>
      </c>
      <c r="Y46" s="187">
        <v>56.230061999999997</v>
      </c>
      <c r="Z46" s="187">
        <v>0.99920697999999997</v>
      </c>
      <c r="AA46" s="62">
        <v>0.99970872</v>
      </c>
      <c r="AB46" s="62">
        <v>1.1102575999999999E-3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0.51413099999999901</v>
      </c>
      <c r="AN46" s="121">
        <f t="shared" si="5"/>
        <v>0.40506799999999998</v>
      </c>
      <c r="AO46" s="121">
        <f t="shared" si="6"/>
        <v>1.5619999999993972E-5</v>
      </c>
      <c r="AP46" s="121">
        <f t="shared" si="7"/>
        <v>1.3599999999946988E-5</v>
      </c>
      <c r="AQ46" s="87">
        <f t="shared" si="8"/>
        <v>-5.7074900000000147E-5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45.720385</v>
      </c>
      <c r="G48" s="96">
        <v>49.033264000000003</v>
      </c>
      <c r="H48" s="96">
        <v>0.99807509000000005</v>
      </c>
      <c r="I48" s="60">
        <v>0.99878151999999998</v>
      </c>
      <c r="J48" s="60">
        <v>6.1419650000000001E-3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45.944889000000003</v>
      </c>
      <c r="Y48" s="96">
        <v>49.329813000000001</v>
      </c>
      <c r="Z48" s="96">
        <v>0.99809541000000002</v>
      </c>
      <c r="AA48" s="60">
        <v>0.99877932999999997</v>
      </c>
      <c r="AB48" s="60">
        <v>5.9972460000000003E-3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0.22450400000000315</v>
      </c>
      <c r="AN48" s="95">
        <f t="shared" si="5"/>
        <v>0.29654899999999884</v>
      </c>
      <c r="AO48" s="95">
        <f t="shared" si="6"/>
        <v>2.031999999996259E-5</v>
      </c>
      <c r="AP48" s="95">
        <f t="shared" si="7"/>
        <v>-2.1900000000130149E-6</v>
      </c>
      <c r="AQ48" s="120">
        <f t="shared" si="8"/>
        <v>-1.4471899999999975E-4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48.970965</v>
      </c>
      <c r="G49" s="187">
        <v>51.851942999999999</v>
      </c>
      <c r="H49" s="187">
        <v>0.99872768999999995</v>
      </c>
      <c r="I49" s="62">
        <v>0.99932082</v>
      </c>
      <c r="J49" s="62">
        <v>3.567686E-3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49.127355999999999</v>
      </c>
      <c r="Y49" s="187">
        <v>52.021698999999998</v>
      </c>
      <c r="Z49" s="187">
        <v>0.99874960000000002</v>
      </c>
      <c r="AA49" s="62">
        <v>0.99933872999999995</v>
      </c>
      <c r="AB49" s="62">
        <v>3.4527873999999998E-3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0.15639099999999928</v>
      </c>
      <c r="AN49" s="121">
        <f t="shared" si="5"/>
        <v>0.16975599999999957</v>
      </c>
      <c r="AO49" s="121">
        <f t="shared" si="6"/>
        <v>2.1910000000069374E-5</v>
      </c>
      <c r="AP49" s="121">
        <f t="shared" si="7"/>
        <v>1.7909999999954351E-5</v>
      </c>
      <c r="AQ49" s="87">
        <f t="shared" si="8"/>
        <v>-1.148986000000002E-4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50.761001999999998</v>
      </c>
      <c r="G50" s="187">
        <v>53.410359</v>
      </c>
      <c r="H50" s="187">
        <v>0.99894589</v>
      </c>
      <c r="I50" s="62">
        <v>0.99949938999999999</v>
      </c>
      <c r="J50" s="62">
        <v>2.2359616000000001E-3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51.105124000000004</v>
      </c>
      <c r="Y50" s="187">
        <v>53.716414999999998</v>
      </c>
      <c r="Z50" s="187">
        <v>0.99896386000000004</v>
      </c>
      <c r="AA50" s="62">
        <v>0.99951899</v>
      </c>
      <c r="AB50" s="62">
        <v>2.1630415999999999E-3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0.34412200000000581</v>
      </c>
      <c r="AN50" s="121">
        <f t="shared" si="5"/>
        <v>0.30605599999999811</v>
      </c>
      <c r="AO50" s="121">
        <f t="shared" si="6"/>
        <v>1.7970000000033792E-5</v>
      </c>
      <c r="AP50" s="121">
        <f t="shared" si="7"/>
        <v>1.96000000000085E-5</v>
      </c>
      <c r="AQ50" s="87">
        <f t="shared" si="8"/>
        <v>-7.292000000000019E-5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52.888057000000003</v>
      </c>
      <c r="G51" s="187">
        <v>55.270648999999999</v>
      </c>
      <c r="H51" s="187">
        <v>0.99912886999999995</v>
      </c>
      <c r="I51" s="62">
        <v>0.99966440000000001</v>
      </c>
      <c r="J51" s="62">
        <v>1.2012610999999999E-3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53.366861999999998</v>
      </c>
      <c r="Y51" s="187">
        <v>55.671706999999998</v>
      </c>
      <c r="Z51" s="187">
        <v>0.99914908000000002</v>
      </c>
      <c r="AA51" s="62">
        <v>0.99968407999999997</v>
      </c>
      <c r="AB51" s="62">
        <v>1.1343111000000001E-3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0.47880499999999415</v>
      </c>
      <c r="AN51" s="121">
        <f t="shared" si="5"/>
        <v>0.40105799999999903</v>
      </c>
      <c r="AO51" s="121">
        <f t="shared" si="6"/>
        <v>2.0210000000076001E-5</v>
      </c>
      <c r="AP51" s="121">
        <f t="shared" si="7"/>
        <v>1.9679999999966391E-5</v>
      </c>
      <c r="AQ51" s="87">
        <f t="shared" si="8"/>
        <v>-6.6949999999999866E-5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46.241976999999999</v>
      </c>
      <c r="G53" s="96">
        <v>49.462935999999999</v>
      </c>
      <c r="H53" s="96">
        <v>0.99800562999999998</v>
      </c>
      <c r="I53" s="60">
        <v>0.99874026999999999</v>
      </c>
      <c r="J53" s="60">
        <v>6.7792796000000002E-3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46.210084000000002</v>
      </c>
      <c r="Y53" s="96">
        <v>49.450218999999997</v>
      </c>
      <c r="Z53" s="96">
        <v>0.99802871999999998</v>
      </c>
      <c r="AA53" s="60">
        <v>0.99871259999999995</v>
      </c>
      <c r="AB53" s="60">
        <v>6.6437605E-3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-3.1892999999996618E-2</v>
      </c>
      <c r="AN53" s="95">
        <f t="shared" si="5"/>
        <v>-1.2717000000002088E-2</v>
      </c>
      <c r="AO53" s="95">
        <f t="shared" si="6"/>
        <v>2.3090000000003386E-5</v>
      </c>
      <c r="AP53" s="95">
        <f t="shared" si="7"/>
        <v>-2.7670000000035166E-5</v>
      </c>
      <c r="AQ53" s="120">
        <f t="shared" si="8"/>
        <v>-1.3551910000000021E-4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49.298129000000003</v>
      </c>
      <c r="G54" s="187">
        <v>52.104647999999997</v>
      </c>
      <c r="H54" s="187">
        <v>0.99867583000000004</v>
      </c>
      <c r="I54" s="62">
        <v>0.99926245999999996</v>
      </c>
      <c r="J54" s="62">
        <v>4.0768740000000003E-3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49.533237999999997</v>
      </c>
      <c r="Y54" s="187">
        <v>52.356693</v>
      </c>
      <c r="Z54" s="187">
        <v>0.99870148000000003</v>
      </c>
      <c r="AA54" s="62">
        <v>0.99928989999999995</v>
      </c>
      <c r="AB54" s="62">
        <v>3.9979669999999998E-3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0.23510899999999424</v>
      </c>
      <c r="AN54" s="121">
        <f t="shared" si="5"/>
        <v>0.25204500000000252</v>
      </c>
      <c r="AO54" s="121">
        <f t="shared" si="6"/>
        <v>2.5649999999988182E-5</v>
      </c>
      <c r="AP54" s="121">
        <f t="shared" si="7"/>
        <v>2.7439999999989695E-5</v>
      </c>
      <c r="AQ54" s="87">
        <f t="shared" si="8"/>
        <v>-7.8907000000000456E-5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51.330325000000002</v>
      </c>
      <c r="G55" s="187">
        <v>53.904240999999999</v>
      </c>
      <c r="H55" s="187">
        <v>0.99895712000000003</v>
      </c>
      <c r="I55" s="62">
        <v>0.99948519000000002</v>
      </c>
      <c r="J55" s="62">
        <v>2.5859521999999999E-3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51.603898000000001</v>
      </c>
      <c r="Y55" s="187">
        <v>54.086899000000003</v>
      </c>
      <c r="Z55" s="187">
        <v>0.99897731999999995</v>
      </c>
      <c r="AA55" s="62">
        <v>0.99949794999999997</v>
      </c>
      <c r="AB55" s="62">
        <v>2.4807729999999999E-3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0.27357299999999896</v>
      </c>
      <c r="AN55" s="121">
        <f t="shared" si="5"/>
        <v>0.18265800000000354</v>
      </c>
      <c r="AO55" s="121">
        <f t="shared" si="6"/>
        <v>2.0199999999914731E-5</v>
      </c>
      <c r="AP55" s="121">
        <f t="shared" si="7"/>
        <v>1.2759999999945038E-5</v>
      </c>
      <c r="AQ55" s="87">
        <f t="shared" si="8"/>
        <v>-1.0517920000000002E-4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53.175500999999997</v>
      </c>
      <c r="G56" s="187">
        <v>55.641964999999999</v>
      </c>
      <c r="H56" s="187">
        <v>0.99914325000000004</v>
      </c>
      <c r="I56" s="62">
        <v>0.99966049999999995</v>
      </c>
      <c r="J56" s="62">
        <v>1.450666E-3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53.683853999999997</v>
      </c>
      <c r="Y56" s="187">
        <v>56.019787999999998</v>
      </c>
      <c r="Z56" s="187">
        <v>0.99916324999999995</v>
      </c>
      <c r="AA56" s="62">
        <v>0.99967382000000005</v>
      </c>
      <c r="AB56" s="62">
        <v>1.3994849E-3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0.50835299999999961</v>
      </c>
      <c r="AN56" s="121">
        <f t="shared" si="5"/>
        <v>0.37782299999999935</v>
      </c>
      <c r="AO56" s="121">
        <f t="shared" si="6"/>
        <v>1.9999999999908979E-5</v>
      </c>
      <c r="AP56" s="121">
        <f t="shared" si="7"/>
        <v>1.3320000000094367E-5</v>
      </c>
      <c r="AQ56" s="87">
        <f t="shared" si="8"/>
        <v>-5.1181100000000004E-5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46.335827999999999</v>
      </c>
      <c r="G58" s="96">
        <v>49.519728999999998</v>
      </c>
      <c r="H58" s="96">
        <v>0.99799848999999996</v>
      </c>
      <c r="I58" s="60">
        <v>0.99873345000000002</v>
      </c>
      <c r="J58" s="60">
        <v>6.9734706E-3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46.277500000000003</v>
      </c>
      <c r="Y58" s="96">
        <v>49.466422000000001</v>
      </c>
      <c r="Z58" s="96">
        <v>0.99802336000000003</v>
      </c>
      <c r="AA58" s="60">
        <v>0.99870130000000001</v>
      </c>
      <c r="AB58" s="60">
        <v>6.8244673000000004E-3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-5.8327999999995939E-2</v>
      </c>
      <c r="AN58" s="95">
        <f t="shared" si="5"/>
        <v>-5.3306999999996663E-2</v>
      </c>
      <c r="AO58" s="95">
        <f t="shared" si="6"/>
        <v>2.4870000000065673E-5</v>
      </c>
      <c r="AP58" s="95">
        <f t="shared" si="7"/>
        <v>-3.2150000000008561E-5</v>
      </c>
      <c r="AQ58" s="120">
        <f t="shared" si="8"/>
        <v>-1.4900329999999965E-4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49.304693999999998</v>
      </c>
      <c r="G59" s="187">
        <v>52.087003000000003</v>
      </c>
      <c r="H59" s="187">
        <v>0.99865431999999998</v>
      </c>
      <c r="I59" s="62">
        <v>0.99924226000000005</v>
      </c>
      <c r="J59" s="62">
        <v>4.1901359999999997E-3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49.495207000000001</v>
      </c>
      <c r="Y59" s="187">
        <v>52.245694</v>
      </c>
      <c r="Z59" s="187">
        <v>0.99867976000000003</v>
      </c>
      <c r="AA59" s="62">
        <v>0.99926437000000001</v>
      </c>
      <c r="AB59" s="62">
        <v>4.1048680000000002E-3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0.19051300000000282</v>
      </c>
      <c r="AN59" s="121">
        <f t="shared" si="5"/>
        <v>0.15869099999999747</v>
      </c>
      <c r="AO59" s="121">
        <f t="shared" si="6"/>
        <v>2.5440000000043206E-5</v>
      </c>
      <c r="AP59" s="121">
        <f t="shared" si="7"/>
        <v>2.2109999999964103E-5</v>
      </c>
      <c r="AQ59" s="87">
        <f t="shared" si="8"/>
        <v>-8.5267999999999455E-5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51.276508</v>
      </c>
      <c r="G60" s="187">
        <v>53.814197</v>
      </c>
      <c r="H60" s="187">
        <v>0.99889501999999997</v>
      </c>
      <c r="I60" s="62">
        <v>0.99946363000000005</v>
      </c>
      <c r="J60" s="62">
        <v>2.5713063999999999E-3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51.498531</v>
      </c>
      <c r="Y60" s="187">
        <v>53.984566999999998</v>
      </c>
      <c r="Z60" s="187">
        <v>0.99891616000000005</v>
      </c>
      <c r="AA60" s="62">
        <v>0.99948015000000001</v>
      </c>
      <c r="AB60" s="62">
        <v>2.4726354000000001E-3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0.22202300000000008</v>
      </c>
      <c r="AN60" s="121">
        <f t="shared" si="5"/>
        <v>0.17036999999999836</v>
      </c>
      <c r="AO60" s="121">
        <f t="shared" si="6"/>
        <v>2.114000000008609E-5</v>
      </c>
      <c r="AP60" s="121">
        <f t="shared" si="7"/>
        <v>1.6519999999964341E-5</v>
      </c>
      <c r="AQ60" s="87">
        <f t="shared" si="8"/>
        <v>-9.8670999999999828E-5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53.180219999999998</v>
      </c>
      <c r="G61" s="187">
        <v>55.534680000000002</v>
      </c>
      <c r="H61" s="187">
        <v>0.99908830999999998</v>
      </c>
      <c r="I61" s="62">
        <v>0.99964447999999995</v>
      </c>
      <c r="J61" s="62">
        <v>1.3895733E-3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53.540149999999997</v>
      </c>
      <c r="Y61" s="187">
        <v>55.815807999999997</v>
      </c>
      <c r="Z61" s="187">
        <v>0.99910796000000002</v>
      </c>
      <c r="AA61" s="62">
        <v>0.99965691000000001</v>
      </c>
      <c r="AB61" s="62">
        <v>1.3535845999999999E-3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0.35992999999999853</v>
      </c>
      <c r="AN61" s="121">
        <f t="shared" si="5"/>
        <v>0.28112799999999538</v>
      </c>
      <c r="AO61" s="121">
        <f t="shared" si="6"/>
        <v>1.9650000000037693E-5</v>
      </c>
      <c r="AP61" s="121">
        <f t="shared" si="7"/>
        <v>1.2430000000063224E-5</v>
      </c>
      <c r="AQ61" s="87">
        <f t="shared" si="8"/>
        <v>-3.5988700000000057E-5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46.906336000000003</v>
      </c>
      <c r="G63" s="96">
        <v>50.117055000000001</v>
      </c>
      <c r="H63" s="96">
        <v>0.99817235000000004</v>
      </c>
      <c r="I63" s="60">
        <v>0.99884249999999997</v>
      </c>
      <c r="J63" s="60">
        <v>6.2030339999999996E-3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46.872551000000001</v>
      </c>
      <c r="Y63" s="96">
        <v>50.076616999999999</v>
      </c>
      <c r="Z63" s="96">
        <v>0.99819654999999996</v>
      </c>
      <c r="AA63" s="60">
        <v>0.99878407000000002</v>
      </c>
      <c r="AB63" s="60">
        <v>6.0182745000000003E-3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-3.378500000000173E-2</v>
      </c>
      <c r="AN63" s="95">
        <f t="shared" si="5"/>
        <v>-4.043800000000175E-2</v>
      </c>
      <c r="AO63" s="95">
        <f t="shared" si="6"/>
        <v>2.4199999999918731E-5</v>
      </c>
      <c r="AP63" s="95">
        <f t="shared" si="7"/>
        <v>-5.8429999999942694E-5</v>
      </c>
      <c r="AQ63" s="120">
        <f t="shared" si="8"/>
        <v>-1.8475949999999935E-4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49.584834000000001</v>
      </c>
      <c r="G64" s="187">
        <v>52.474266999999998</v>
      </c>
      <c r="H64" s="187">
        <v>0.99876865999999997</v>
      </c>
      <c r="I64" s="62">
        <v>0.99933503000000001</v>
      </c>
      <c r="J64" s="62">
        <v>3.6202510000000001E-3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49.943311999999999</v>
      </c>
      <c r="Y64" s="187">
        <v>52.689976999999999</v>
      </c>
      <c r="Z64" s="187">
        <v>0.99879284000000002</v>
      </c>
      <c r="AA64" s="62">
        <v>0.99935618999999998</v>
      </c>
      <c r="AB64" s="62">
        <v>3.5198089E-3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0.35847799999999808</v>
      </c>
      <c r="AN64" s="121">
        <f t="shared" si="5"/>
        <v>0.2157100000000014</v>
      </c>
      <c r="AO64" s="121">
        <f t="shared" si="6"/>
        <v>2.418000000004028E-5</v>
      </c>
      <c r="AP64" s="121">
        <f t="shared" si="7"/>
        <v>2.1159999999964541E-5</v>
      </c>
      <c r="AQ64" s="87">
        <f t="shared" si="8"/>
        <v>-1.004421000000001E-4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51.350802999999999</v>
      </c>
      <c r="G65" s="187">
        <v>54.041997000000002</v>
      </c>
      <c r="H65" s="187">
        <v>0.99897846000000001</v>
      </c>
      <c r="I65" s="62">
        <v>0.99950691000000003</v>
      </c>
      <c r="J65" s="62">
        <v>2.2618838E-3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51.746450000000003</v>
      </c>
      <c r="Y65" s="187">
        <v>54.308264999999999</v>
      </c>
      <c r="Z65" s="187">
        <v>0.99900093999999995</v>
      </c>
      <c r="AA65" s="62">
        <v>0.99952821000000003</v>
      </c>
      <c r="AB65" s="62">
        <v>2.1271076999999998E-3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0.39564700000000386</v>
      </c>
      <c r="AN65" s="121">
        <f t="shared" si="5"/>
        <v>0.26626799999999662</v>
      </c>
      <c r="AO65" s="121">
        <f t="shared" si="6"/>
        <v>2.2479999999935885E-5</v>
      </c>
      <c r="AP65" s="121">
        <f t="shared" si="7"/>
        <v>2.1300000000001873E-5</v>
      </c>
      <c r="AQ65" s="87">
        <f t="shared" si="8"/>
        <v>-1.3477610000000011E-4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53.370114999999998</v>
      </c>
      <c r="G66" s="187">
        <v>55.786312000000002</v>
      </c>
      <c r="H66" s="187">
        <v>0.99915427999999995</v>
      </c>
      <c r="I66" s="62">
        <v>0.99966522999999996</v>
      </c>
      <c r="J66" s="62">
        <v>1.2131288E-3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53.777952999999997</v>
      </c>
      <c r="Y66" s="187">
        <v>56.051143000000003</v>
      </c>
      <c r="Z66" s="187">
        <v>0.99917173000000004</v>
      </c>
      <c r="AA66" s="62">
        <v>0.99967766999999996</v>
      </c>
      <c r="AB66" s="62">
        <v>1.1548263E-3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0.40783799999999815</v>
      </c>
      <c r="AN66" s="121">
        <f t="shared" si="5"/>
        <v>0.26483100000000093</v>
      </c>
      <c r="AO66" s="121">
        <f t="shared" si="6"/>
        <v>1.7450000000085453E-5</v>
      </c>
      <c r="AP66" s="121">
        <f t="shared" si="7"/>
        <v>1.2440000000002449E-5</v>
      </c>
      <c r="AQ66" s="87">
        <f t="shared" si="8"/>
        <v>-5.8302500000000047E-5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46.934429999999999</v>
      </c>
      <c r="G68" s="96">
        <v>50.171560999999997</v>
      </c>
      <c r="H68" s="96">
        <v>0.99818761</v>
      </c>
      <c r="I68" s="60">
        <v>0.99884048999999997</v>
      </c>
      <c r="J68" s="60">
        <v>6.0232085999999997E-3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46.974446</v>
      </c>
      <c r="Y68" s="96">
        <v>50.249043999999998</v>
      </c>
      <c r="Z68" s="96">
        <v>0.99821159000000004</v>
      </c>
      <c r="AA68" s="60">
        <v>0.99878045000000004</v>
      </c>
      <c r="AB68" s="60">
        <v>5.7932779999999998E-3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4.0016000000001384E-2</v>
      </c>
      <c r="AN68" s="95">
        <f t="shared" si="5"/>
        <v>7.7483000000000857E-2</v>
      </c>
      <c r="AO68" s="95">
        <f t="shared" si="6"/>
        <v>2.3980000000034529E-5</v>
      </c>
      <c r="AP68" s="95">
        <f t="shared" si="7"/>
        <v>-6.0039999999927929E-5</v>
      </c>
      <c r="AQ68" s="120">
        <f t="shared" si="8"/>
        <v>-2.2993059999999992E-4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49.309787999999998</v>
      </c>
      <c r="G69" s="187">
        <v>52.369093999999997</v>
      </c>
      <c r="H69" s="187">
        <v>0.99879589000000002</v>
      </c>
      <c r="I69" s="62">
        <v>0.99934058999999997</v>
      </c>
      <c r="J69" s="62">
        <v>3.4454976999999999E-3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49.984554000000003</v>
      </c>
      <c r="Y69" s="187">
        <v>52.738213000000002</v>
      </c>
      <c r="Z69" s="187">
        <v>0.99881966</v>
      </c>
      <c r="AA69" s="62">
        <v>0.99936623999999996</v>
      </c>
      <c r="AB69" s="62">
        <v>3.2724575000000001E-3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0.67476600000000531</v>
      </c>
      <c r="AN69" s="121">
        <f t="shared" si="5"/>
        <v>0.36911900000000486</v>
      </c>
      <c r="AO69" s="121">
        <f t="shared" si="6"/>
        <v>2.3769999999978531E-5</v>
      </c>
      <c r="AP69" s="121">
        <f t="shared" si="7"/>
        <v>2.5649999999988182E-5</v>
      </c>
      <c r="AQ69" s="87">
        <f t="shared" si="8"/>
        <v>-1.7304019999999981E-4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50.787525000000002</v>
      </c>
      <c r="G70" s="187">
        <v>53.787505000000003</v>
      </c>
      <c r="H70" s="187">
        <v>0.99899185000000001</v>
      </c>
      <c r="I70" s="62">
        <v>0.99949434000000004</v>
      </c>
      <c r="J70" s="62">
        <v>2.2455510000000001E-3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51.660043000000002</v>
      </c>
      <c r="Y70" s="187">
        <v>54.337645999999999</v>
      </c>
      <c r="Z70" s="187">
        <v>0.99901863000000002</v>
      </c>
      <c r="AA70" s="62">
        <v>0.99952733000000005</v>
      </c>
      <c r="AB70" s="62">
        <v>2.0433019999999999E-3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0.87251799999999946</v>
      </c>
      <c r="AN70" s="121">
        <f t="shared" si="5"/>
        <v>0.55014099999999644</v>
      </c>
      <c r="AO70" s="121">
        <f t="shared" si="6"/>
        <v>2.6780000000004023E-5</v>
      </c>
      <c r="AP70" s="121">
        <f t="shared" si="7"/>
        <v>3.2990000000010511E-5</v>
      </c>
      <c r="AQ70" s="87">
        <f t="shared" si="8"/>
        <v>-2.0224900000000027E-4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52.799320000000002</v>
      </c>
      <c r="G71" s="187">
        <v>55.573934000000001</v>
      </c>
      <c r="H71" s="187">
        <v>0.99915785999999995</v>
      </c>
      <c r="I71" s="62">
        <v>0.99965344</v>
      </c>
      <c r="J71" s="62">
        <v>1.2537122E-3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53.742282000000003</v>
      </c>
      <c r="Y71" s="187">
        <v>56.105476000000003</v>
      </c>
      <c r="Z71" s="187">
        <v>0.99918348000000001</v>
      </c>
      <c r="AA71" s="62">
        <v>0.99967908999999999</v>
      </c>
      <c r="AB71" s="62">
        <v>1.1444222E-3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0.94296200000000141</v>
      </c>
      <c r="AN71" s="121">
        <f t="shared" si="5"/>
        <v>0.53154200000000174</v>
      </c>
      <c r="AO71" s="121">
        <f t="shared" si="6"/>
        <v>2.5620000000059484E-5</v>
      </c>
      <c r="AP71" s="121">
        <f t="shared" si="7"/>
        <v>2.5649999999988182E-5</v>
      </c>
      <c r="AQ71" s="87">
        <f t="shared" si="8"/>
        <v>-1.0928999999999995E-4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43.282376999999997</v>
      </c>
      <c r="G73" s="96">
        <v>47.190283999999998</v>
      </c>
      <c r="H73" s="96">
        <v>0.99764940999999996</v>
      </c>
      <c r="I73" s="60">
        <v>0.99756752000000004</v>
      </c>
      <c r="J73" s="60">
        <v>7.509216E-3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43.139377000000003</v>
      </c>
      <c r="Y73" s="96">
        <v>47.252282000000001</v>
      </c>
      <c r="Z73" s="96">
        <v>0.99763884000000003</v>
      </c>
      <c r="AA73" s="60">
        <v>0.99746880999999998</v>
      </c>
      <c r="AB73" s="60">
        <v>7.3344274000000003E-3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-0.14299999999999358</v>
      </c>
      <c r="AN73" s="95">
        <f t="shared" si="5"/>
        <v>6.1998000000002662E-2</v>
      </c>
      <c r="AO73" s="95">
        <f t="shared" si="6"/>
        <v>-1.0569999999932023E-5</v>
      </c>
      <c r="AP73" s="95">
        <f t="shared" si="7"/>
        <v>-9.8710000000057363E-5</v>
      </c>
      <c r="AQ73" s="120">
        <f t="shared" si="8"/>
        <v>-1.7478859999999971E-4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48.394494999999999</v>
      </c>
      <c r="G74" s="187">
        <v>51.491342000000003</v>
      </c>
      <c r="H74" s="187">
        <v>0.99866412999999998</v>
      </c>
      <c r="I74" s="62">
        <v>0.99920788000000005</v>
      </c>
      <c r="J74" s="62">
        <v>3.7191946000000001E-3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48.984569</v>
      </c>
      <c r="Y74" s="187">
        <v>51.789102999999997</v>
      </c>
      <c r="Z74" s="187">
        <v>0.99871390000000004</v>
      </c>
      <c r="AA74" s="62">
        <v>0.99920790999999998</v>
      </c>
      <c r="AB74" s="62">
        <v>3.5106724E-3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0.59007400000000132</v>
      </c>
      <c r="AN74" s="121">
        <f t="shared" si="5"/>
        <v>0.29776099999999417</v>
      </c>
      <c r="AO74" s="121">
        <f t="shared" si="6"/>
        <v>4.9770000000060044E-5</v>
      </c>
      <c r="AP74" s="121">
        <f t="shared" si="7"/>
        <v>2.9999999928698173E-8</v>
      </c>
      <c r="AQ74" s="87">
        <f t="shared" si="8"/>
        <v>-2.0852220000000012E-4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50.013016</v>
      </c>
      <c r="G75" s="187">
        <v>53.091386999999997</v>
      </c>
      <c r="H75" s="187">
        <v>0.99891832999999997</v>
      </c>
      <c r="I75" s="62">
        <v>0.99946493999999997</v>
      </c>
      <c r="J75" s="62">
        <v>2.3257988999999999E-3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50.240101000000003</v>
      </c>
      <c r="Y75" s="187">
        <v>53.104373000000002</v>
      </c>
      <c r="Z75" s="187">
        <v>0.99889565999999996</v>
      </c>
      <c r="AA75" s="62">
        <v>0.99949200000000005</v>
      </c>
      <c r="AB75" s="62">
        <v>2.1558879999999999E-3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0.22708500000000242</v>
      </c>
      <c r="AN75" s="121">
        <f t="shared" si="5"/>
        <v>1.2986000000005049E-2</v>
      </c>
      <c r="AO75" s="121">
        <f t="shared" si="6"/>
        <v>-2.267000000000241E-5</v>
      </c>
      <c r="AP75" s="121">
        <f t="shared" si="7"/>
        <v>2.7060000000078688E-5</v>
      </c>
      <c r="AQ75" s="87">
        <f t="shared" si="8"/>
        <v>-1.6991089999999999E-4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52.253030000000003</v>
      </c>
      <c r="G76" s="187">
        <v>55.197768000000003</v>
      </c>
      <c r="H76" s="187">
        <v>0.99911954000000003</v>
      </c>
      <c r="I76" s="62">
        <v>0.99963557999999997</v>
      </c>
      <c r="J76" s="62">
        <v>1.3211288E-3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53.413043000000002</v>
      </c>
      <c r="Y76" s="187">
        <v>55.821423000000003</v>
      </c>
      <c r="Z76" s="187">
        <v>0.99913936999999997</v>
      </c>
      <c r="AA76" s="62">
        <v>0.99967066999999998</v>
      </c>
      <c r="AB76" s="62">
        <v>1.1811268000000001E-3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1.1600129999999993</v>
      </c>
      <c r="AN76" s="121">
        <f t="shared" si="5"/>
        <v>0.6236549999999994</v>
      </c>
      <c r="AO76" s="121">
        <f t="shared" si="6"/>
        <v>1.9829999999942949E-5</v>
      </c>
      <c r="AP76" s="121">
        <f t="shared" si="7"/>
        <v>3.5090000000015387E-5</v>
      </c>
      <c r="AQ76" s="87">
        <f t="shared" si="8"/>
        <v>-1.4000199999999997E-4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43.339098</v>
      </c>
      <c r="G78" s="96">
        <v>47.041840999999998</v>
      </c>
      <c r="H78" s="96">
        <v>0.99761339999999998</v>
      </c>
      <c r="I78" s="60">
        <v>0.99782501000000001</v>
      </c>
      <c r="J78" s="60">
        <v>7.2638989999999999E-3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43.471026000000002</v>
      </c>
      <c r="Y78" s="96">
        <v>47.526291999999998</v>
      </c>
      <c r="Z78" s="96">
        <v>0.99761937999999994</v>
      </c>
      <c r="AA78" s="60">
        <v>0.99775438000000005</v>
      </c>
      <c r="AB78" s="60">
        <v>6.9319513000000001E-3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0.13192800000000204</v>
      </c>
      <c r="AN78" s="95">
        <f t="shared" si="5"/>
        <v>0.48445099999999996</v>
      </c>
      <c r="AO78" s="95">
        <f t="shared" si="6"/>
        <v>5.9799999999610165E-6</v>
      </c>
      <c r="AP78" s="95">
        <f t="shared" si="7"/>
        <v>-7.0629999999960447E-5</v>
      </c>
      <c r="AQ78" s="120">
        <f t="shared" si="8"/>
        <v>-3.3194769999999978E-4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47.909118999999997</v>
      </c>
      <c r="G79" s="187">
        <v>51.137225000000001</v>
      </c>
      <c r="H79" s="187">
        <v>0.99863190000000002</v>
      </c>
      <c r="I79" s="62">
        <v>0.99924944000000004</v>
      </c>
      <c r="J79" s="62">
        <v>3.5846433999999999E-3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49.024878999999999</v>
      </c>
      <c r="Y79" s="187">
        <v>51.838684999999998</v>
      </c>
      <c r="Z79" s="187">
        <v>0.99869673000000003</v>
      </c>
      <c r="AA79" s="62">
        <v>0.99927736</v>
      </c>
      <c r="AB79" s="62">
        <v>3.2992721999999999E-3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1.1157600000000016</v>
      </c>
      <c r="AN79" s="121">
        <f t="shared" si="5"/>
        <v>0.70145999999999731</v>
      </c>
      <c r="AO79" s="121">
        <f t="shared" si="6"/>
        <v>6.4830000000015708E-5</v>
      </c>
      <c r="AP79" s="121">
        <f t="shared" si="7"/>
        <v>2.7919999999959089E-5</v>
      </c>
      <c r="AQ79" s="87">
        <f t="shared" si="8"/>
        <v>-2.8537120000000004E-4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49.241486999999999</v>
      </c>
      <c r="G80" s="187">
        <v>52.625124</v>
      </c>
      <c r="H80" s="187">
        <v>0.99890632999999995</v>
      </c>
      <c r="I80" s="62">
        <v>0.99945782000000005</v>
      </c>
      <c r="J80" s="62">
        <v>2.3740279000000002E-3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49.940294999999999</v>
      </c>
      <c r="Y80" s="187">
        <v>52.892145999999997</v>
      </c>
      <c r="Z80" s="187">
        <v>0.99887917999999998</v>
      </c>
      <c r="AA80" s="62">
        <v>0.99951129999999999</v>
      </c>
      <c r="AB80" s="62">
        <v>2.0856156000000001E-3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0.69880799999999965</v>
      </c>
      <c r="AN80" s="121">
        <f t="shared" si="5"/>
        <v>0.26702199999999721</v>
      </c>
      <c r="AO80" s="121">
        <f t="shared" si="6"/>
        <v>-2.7149999999975805E-5</v>
      </c>
      <c r="AP80" s="121">
        <f t="shared" si="7"/>
        <v>5.3479999999939132E-5</v>
      </c>
      <c r="AQ80" s="87">
        <f t="shared" si="8"/>
        <v>-2.8841230000000015E-4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51.162968999999997</v>
      </c>
      <c r="G81" s="187">
        <v>54.618465999999998</v>
      </c>
      <c r="H81" s="187">
        <v>0.99910807999999995</v>
      </c>
      <c r="I81" s="62">
        <v>0.99959843999999998</v>
      </c>
      <c r="J81" s="62">
        <v>1.4417791000000001E-3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53.250433000000001</v>
      </c>
      <c r="Y81" s="187">
        <v>55.867663999999998</v>
      </c>
      <c r="Z81" s="187">
        <v>0.99914557999999998</v>
      </c>
      <c r="AA81" s="62">
        <v>0.99967304999999995</v>
      </c>
      <c r="AB81" s="62">
        <v>1.1475115999999999E-3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2.0874640000000042</v>
      </c>
      <c r="AN81" s="121">
        <f t="shared" si="5"/>
        <v>1.2491979999999998</v>
      </c>
      <c r="AO81" s="121">
        <f t="shared" si="6"/>
        <v>3.7500000000023626E-5</v>
      </c>
      <c r="AP81" s="121">
        <f t="shared" si="7"/>
        <v>7.4609999999974974E-5</v>
      </c>
      <c r="AQ81" s="87">
        <f t="shared" si="8"/>
        <v>-2.9426750000000014E-4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44.319425000000003</v>
      </c>
      <c r="G83" s="96">
        <v>48.413448000000002</v>
      </c>
      <c r="H83" s="96">
        <v>0.99838638000000002</v>
      </c>
      <c r="I83" s="60">
        <v>0.99891797000000004</v>
      </c>
      <c r="J83" s="60">
        <v>6.4318810000000004E-3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46.732838999999998</v>
      </c>
      <c r="Y83" s="96">
        <v>49.944870999999999</v>
      </c>
      <c r="Z83" s="96">
        <v>0.99839069999999996</v>
      </c>
      <c r="AA83" s="60">
        <v>0.99893069999999995</v>
      </c>
      <c r="AB83" s="60">
        <v>4.976505E-3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2.413413999999996</v>
      </c>
      <c r="AN83" s="95">
        <f t="shared" si="5"/>
        <v>1.5314229999999966</v>
      </c>
      <c r="AO83" s="95">
        <f t="shared" si="6"/>
        <v>4.3199999999465888E-6</v>
      </c>
      <c r="AP83" s="95">
        <f t="shared" si="7"/>
        <v>1.2729999999905317E-5</v>
      </c>
      <c r="AQ83" s="120">
        <f t="shared" si="8"/>
        <v>-1.4553760000000004E-3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45.902729000000001</v>
      </c>
      <c r="G84" s="187">
        <v>50.310481000000003</v>
      </c>
      <c r="H84" s="187">
        <v>0.99888390000000005</v>
      </c>
      <c r="I84" s="62">
        <v>0.99928947999999995</v>
      </c>
      <c r="J84" s="62">
        <v>3.9381440000000002E-3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48.776339</v>
      </c>
      <c r="Y84" s="187">
        <v>52.106197999999999</v>
      </c>
      <c r="Z84" s="187">
        <v>0.99889287000000004</v>
      </c>
      <c r="AA84" s="62">
        <v>0.99938693999999995</v>
      </c>
      <c r="AB84" s="62">
        <v>2.8950976999999999E-3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2.8736099999999993</v>
      </c>
      <c r="AN84" s="121">
        <f t="shared" si="5"/>
        <v>1.7957169999999962</v>
      </c>
      <c r="AO84" s="121">
        <f t="shared" si="6"/>
        <v>8.9699999999970359E-6</v>
      </c>
      <c r="AP84" s="121">
        <f t="shared" si="7"/>
        <v>9.7459999999993663E-5</v>
      </c>
      <c r="AQ84" s="87">
        <f t="shared" si="8"/>
        <v>-1.0430463000000003E-3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46.600577000000001</v>
      </c>
      <c r="G85" s="187">
        <v>51.068398999999999</v>
      </c>
      <c r="H85" s="187">
        <v>0.99901669000000004</v>
      </c>
      <c r="I85" s="62">
        <v>0.99937165999999999</v>
      </c>
      <c r="J85" s="62">
        <v>3.2570417999999999E-3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49.846468000000002</v>
      </c>
      <c r="Y85" s="187">
        <v>53.290989000000003</v>
      </c>
      <c r="Z85" s="187">
        <v>0.99902701999999999</v>
      </c>
      <c r="AA85" s="62">
        <v>0.99947964</v>
      </c>
      <c r="AB85" s="62">
        <v>2.1548843999999998E-3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3.2458910000000003</v>
      </c>
      <c r="AN85" s="121">
        <f t="shared" si="5"/>
        <v>2.2225900000000038</v>
      </c>
      <c r="AO85" s="121">
        <f t="shared" si="6"/>
        <v>1.0329999999947326E-5</v>
      </c>
      <c r="AP85" s="121">
        <f t="shared" si="7"/>
        <v>1.0798000000000751E-4</v>
      </c>
      <c r="AQ85" s="87">
        <f t="shared" si="8"/>
        <v>-1.1021574E-3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47.697960000000002</v>
      </c>
      <c r="G86" s="187">
        <v>51.987194000000002</v>
      </c>
      <c r="H86" s="187">
        <v>0.99914267000000001</v>
      </c>
      <c r="I86" s="62">
        <v>0.9994461</v>
      </c>
      <c r="J86" s="62">
        <v>2.3858744999999998E-3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51.658644000000002</v>
      </c>
      <c r="Y86" s="187">
        <v>55.063066999999997</v>
      </c>
      <c r="Z86" s="187">
        <v>0.99916837000000003</v>
      </c>
      <c r="AA86" s="62">
        <v>0.99961442</v>
      </c>
      <c r="AB86" s="62">
        <v>1.2547344999999999E-3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3.9606840000000005</v>
      </c>
      <c r="AN86" s="121">
        <f t="shared" si="5"/>
        <v>3.0758729999999943</v>
      </c>
      <c r="AO86" s="121">
        <f t="shared" si="6"/>
        <v>2.5700000000017376E-5</v>
      </c>
      <c r="AP86" s="121">
        <f t="shared" si="7"/>
        <v>1.6831999999999958E-4</v>
      </c>
      <c r="AQ86" s="87">
        <f t="shared" si="8"/>
        <v>-1.1311399999999999E-3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43.069201</v>
      </c>
      <c r="G88" s="96">
        <v>47.580437000000003</v>
      </c>
      <c r="H88" s="96">
        <v>0.99828766999999996</v>
      </c>
      <c r="I88" s="60">
        <v>0.99884985999999998</v>
      </c>
      <c r="J88" s="60">
        <v>7.9128979999999998E-3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46.126863999999998</v>
      </c>
      <c r="Y88" s="96">
        <v>49.445962000000002</v>
      </c>
      <c r="Z88" s="96">
        <v>0.99828821999999995</v>
      </c>
      <c r="AA88" s="60">
        <v>0.99891487000000001</v>
      </c>
      <c r="AB88" s="60">
        <v>5.5214569999999996E-3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3.057662999999998</v>
      </c>
      <c r="AN88" s="95">
        <f t="shared" si="5"/>
        <v>1.8655249999999981</v>
      </c>
      <c r="AO88" s="95">
        <f t="shared" si="6"/>
        <v>5.4999999998806004E-7</v>
      </c>
      <c r="AP88" s="95">
        <f t="shared" si="7"/>
        <v>6.5010000000031987E-5</v>
      </c>
      <c r="AQ88" s="120">
        <f t="shared" si="8"/>
        <v>-2.3914410000000002E-3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44.866109000000002</v>
      </c>
      <c r="G89" s="187">
        <v>49.488365999999999</v>
      </c>
      <c r="H89" s="187">
        <v>0.99882324</v>
      </c>
      <c r="I89" s="62">
        <v>0.99918362999999999</v>
      </c>
      <c r="J89" s="62">
        <v>4.7042673000000004E-3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47.926814999999998</v>
      </c>
      <c r="Y89" s="187">
        <v>51.606642000000001</v>
      </c>
      <c r="Z89" s="187">
        <v>0.99883200000000005</v>
      </c>
      <c r="AA89" s="62">
        <v>0.99934126000000001</v>
      </c>
      <c r="AB89" s="62">
        <v>3.2340118E-3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3.0607059999999962</v>
      </c>
      <c r="AN89" s="121">
        <f t="shared" si="5"/>
        <v>2.1182760000000016</v>
      </c>
      <c r="AO89" s="121">
        <f t="shared" si="6"/>
        <v>8.7600000000520595E-6</v>
      </c>
      <c r="AP89" s="121">
        <f t="shared" si="7"/>
        <v>1.576300000000197E-4</v>
      </c>
      <c r="AQ89" s="87">
        <f t="shared" si="8"/>
        <v>-1.4702555000000003E-3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45.569203999999999</v>
      </c>
      <c r="G90" s="187">
        <v>50.113382999999999</v>
      </c>
      <c r="H90" s="187">
        <v>0.99896083999999996</v>
      </c>
      <c r="I90" s="62">
        <v>0.99926950000000003</v>
      </c>
      <c r="J90" s="62">
        <v>3.878065E-3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49.085566</v>
      </c>
      <c r="Y90" s="187">
        <v>52.782105000000001</v>
      </c>
      <c r="Z90" s="187">
        <v>0.99898034999999996</v>
      </c>
      <c r="AA90" s="62">
        <v>0.99943254000000004</v>
      </c>
      <c r="AB90" s="62">
        <v>2.3187017000000001E-3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3.5163620000000009</v>
      </c>
      <c r="AN90" s="121">
        <f t="shared" si="5"/>
        <v>2.6687220000000025</v>
      </c>
      <c r="AO90" s="121">
        <f t="shared" si="6"/>
        <v>1.951000000000036E-5</v>
      </c>
      <c r="AP90" s="121">
        <f t="shared" si="7"/>
        <v>1.6304000000000318E-4</v>
      </c>
      <c r="AQ90" s="87">
        <f t="shared" si="8"/>
        <v>-1.5593632999999999E-3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46.522061999999998</v>
      </c>
      <c r="G91" s="187">
        <v>50.834240999999999</v>
      </c>
      <c r="H91" s="187">
        <v>0.99910019000000005</v>
      </c>
      <c r="I91" s="62">
        <v>0.99934805999999998</v>
      </c>
      <c r="J91" s="62">
        <v>3.0662427000000001E-3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50.813336999999997</v>
      </c>
      <c r="Y91" s="187">
        <v>54.410401999999998</v>
      </c>
      <c r="Z91" s="187">
        <v>0.99911903999999996</v>
      </c>
      <c r="AA91" s="62">
        <v>0.99956184000000003</v>
      </c>
      <c r="AB91" s="62">
        <v>1.4018603000000001E-3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4.2912749999999988</v>
      </c>
      <c r="AN91" s="121">
        <f t="shared" si="5"/>
        <v>3.576160999999999</v>
      </c>
      <c r="AO91" s="121">
        <f t="shared" si="6"/>
        <v>1.8849999999903666E-5</v>
      </c>
      <c r="AP91" s="121">
        <f t="shared" si="7"/>
        <v>2.1378000000005226E-4</v>
      </c>
      <c r="AQ91" s="87">
        <f t="shared" si="8"/>
        <v>-1.6643824E-3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41.130768000000003</v>
      </c>
      <c r="G93" s="96">
        <v>44.832684</v>
      </c>
      <c r="H93" s="96">
        <v>0.99737507000000003</v>
      </c>
      <c r="I93" s="60">
        <v>0.99803993999999996</v>
      </c>
      <c r="J93" s="60">
        <v>7.2592226999999999E-3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41.679006999999999</v>
      </c>
      <c r="Y93" s="96">
        <v>45.952528000000001</v>
      </c>
      <c r="Z93" s="96">
        <v>0.99737357000000004</v>
      </c>
      <c r="AA93" s="60">
        <v>0.99805743999999996</v>
      </c>
      <c r="AB93" s="60">
        <v>6.3820609999999996E-3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0.54823899999999526</v>
      </c>
      <c r="AN93" s="95">
        <f t="shared" si="5"/>
        <v>1.1198440000000005</v>
      </c>
      <c r="AO93" s="95">
        <f t="shared" si="6"/>
        <v>-1.4999999999876223E-6</v>
      </c>
      <c r="AP93" s="95">
        <f t="shared" si="7"/>
        <v>1.7500000000003624E-5</v>
      </c>
      <c r="AQ93" s="120">
        <f t="shared" si="8"/>
        <v>-8.7716170000000024E-4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46.045074999999997</v>
      </c>
      <c r="G94" s="187">
        <v>49.689483000000003</v>
      </c>
      <c r="H94" s="187">
        <v>0.99856555000000002</v>
      </c>
      <c r="I94" s="62">
        <v>0.99923443999999995</v>
      </c>
      <c r="J94" s="62">
        <v>3.4571200000000002E-3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47.874644000000004</v>
      </c>
      <c r="Y94" s="187">
        <v>50.856496</v>
      </c>
      <c r="Z94" s="187">
        <v>0.99861524000000002</v>
      </c>
      <c r="AA94" s="62">
        <v>0.99931077000000001</v>
      </c>
      <c r="AB94" s="62">
        <v>2.9164776E-3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1.8295690000000064</v>
      </c>
      <c r="AN94" s="121">
        <f t="shared" si="5"/>
        <v>1.1670129999999972</v>
      </c>
      <c r="AO94" s="121">
        <f t="shared" si="6"/>
        <v>4.968999999999113E-5</v>
      </c>
      <c r="AP94" s="121">
        <f t="shared" si="7"/>
        <v>7.6330000000068843E-5</v>
      </c>
      <c r="AQ94" s="87">
        <f t="shared" si="8"/>
        <v>-5.4064240000000017E-4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47.339551</v>
      </c>
      <c r="G95" s="187">
        <v>51.288587</v>
      </c>
      <c r="H95" s="187">
        <v>0.99890106000000001</v>
      </c>
      <c r="I95" s="62">
        <v>0.99940319</v>
      </c>
      <c r="J95" s="62">
        <v>2.4917065E-3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49.032881000000003</v>
      </c>
      <c r="Y95" s="187">
        <v>52.158712000000001</v>
      </c>
      <c r="Z95" s="187">
        <v>0.99887946999999999</v>
      </c>
      <c r="AA95" s="62">
        <v>0.99950079999999997</v>
      </c>
      <c r="AB95" s="62">
        <v>1.9445433000000001E-3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1.6933300000000031</v>
      </c>
      <c r="AN95" s="121">
        <f t="shared" si="5"/>
        <v>0.87012500000000159</v>
      </c>
      <c r="AO95" s="121">
        <f t="shared" si="6"/>
        <v>-2.1590000000015763E-5</v>
      </c>
      <c r="AP95" s="121">
        <f t="shared" si="7"/>
        <v>9.7609999999970221E-5</v>
      </c>
      <c r="AQ95" s="87">
        <f t="shared" si="8"/>
        <v>-5.4716319999999988E-4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48.817315999999998</v>
      </c>
      <c r="G96" s="187">
        <v>52.934004999999999</v>
      </c>
      <c r="H96" s="187">
        <v>0.99908578999999997</v>
      </c>
      <c r="I96" s="62">
        <v>0.99950444000000005</v>
      </c>
      <c r="J96" s="62">
        <v>1.9069352000000001E-3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52.247760999999997</v>
      </c>
      <c r="Y96" s="187">
        <v>55.292937999999999</v>
      </c>
      <c r="Z96" s="187">
        <v>0.99912782</v>
      </c>
      <c r="AA96" s="62">
        <v>0.99964507999999996</v>
      </c>
      <c r="AB96" s="62">
        <v>1.1760239999999999E-3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3.4304449999999989</v>
      </c>
      <c r="AN96" s="121">
        <f t="shared" si="5"/>
        <v>2.3589330000000004</v>
      </c>
      <c r="AO96" s="121">
        <f t="shared" si="6"/>
        <v>4.2030000000026213E-5</v>
      </c>
      <c r="AP96" s="121">
        <f t="shared" si="7"/>
        <v>1.4063999999991417E-4</v>
      </c>
      <c r="AQ96" s="87">
        <f t="shared" si="8"/>
        <v>-7.3091120000000017E-4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40.762335</v>
      </c>
      <c r="G98" s="96">
        <v>44.434503999999997</v>
      </c>
      <c r="H98" s="96">
        <v>0.99729352000000004</v>
      </c>
      <c r="I98" s="60">
        <v>0.99759304000000004</v>
      </c>
      <c r="J98" s="60">
        <v>8.1045890000000006E-3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41.700904000000001</v>
      </c>
      <c r="Y98" s="96">
        <v>45.750320000000002</v>
      </c>
      <c r="Z98" s="96">
        <v>0.99729765999999997</v>
      </c>
      <c r="AA98" s="60">
        <v>0.99767103999999995</v>
      </c>
      <c r="AB98" s="60">
        <v>6.7873320000000001E-3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0.9385690000000011</v>
      </c>
      <c r="AN98" s="95">
        <f t="shared" si="15"/>
        <v>1.3158160000000052</v>
      </c>
      <c r="AO98" s="95">
        <f t="shared" si="16"/>
        <v>4.1399999999303105E-6</v>
      </c>
      <c r="AP98" s="95">
        <f t="shared" si="17"/>
        <v>7.7999999999911473E-5</v>
      </c>
      <c r="AQ98" s="120">
        <f t="shared" si="18"/>
        <v>-1.3172570000000005E-3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45.574722000000001</v>
      </c>
      <c r="G99" s="187">
        <v>49.384556000000003</v>
      </c>
      <c r="H99" s="187">
        <v>0.99853846999999996</v>
      </c>
      <c r="I99" s="62">
        <v>0.99919511000000005</v>
      </c>
      <c r="J99" s="62">
        <v>3.825331E-3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47.468584</v>
      </c>
      <c r="Y99" s="187">
        <v>50.551174000000003</v>
      </c>
      <c r="Z99" s="187">
        <v>0.99857443999999995</v>
      </c>
      <c r="AA99" s="62">
        <v>0.99923395000000004</v>
      </c>
      <c r="AB99" s="62">
        <v>3.1366986E-3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1.8938619999999986</v>
      </c>
      <c r="AN99" s="121">
        <f t="shared" si="15"/>
        <v>1.1666179999999997</v>
      </c>
      <c r="AO99" s="121">
        <f t="shared" si="16"/>
        <v>3.5969999999996283E-5</v>
      </c>
      <c r="AP99" s="121">
        <f t="shared" si="17"/>
        <v>3.8839999999984443E-5</v>
      </c>
      <c r="AQ99" s="87">
        <f t="shared" si="18"/>
        <v>-6.8863239999999992E-4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46.8187</v>
      </c>
      <c r="G100" s="187">
        <v>50.939399999999999</v>
      </c>
      <c r="H100" s="187">
        <v>0.99888617000000002</v>
      </c>
      <c r="I100" s="62">
        <v>0.99933534000000002</v>
      </c>
      <c r="J100" s="62">
        <v>2.8395619999999999E-3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49.055990999999999</v>
      </c>
      <c r="Y100" s="187">
        <v>52.255130000000001</v>
      </c>
      <c r="Z100" s="187">
        <v>0.99887725999999999</v>
      </c>
      <c r="AA100" s="62">
        <v>0.99946239999999997</v>
      </c>
      <c r="AB100" s="62">
        <v>2.1754308000000002E-3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2.237290999999999</v>
      </c>
      <c r="AN100" s="121">
        <f t="shared" si="15"/>
        <v>1.3157300000000021</v>
      </c>
      <c r="AO100" s="121">
        <f t="shared" si="16"/>
        <v>-8.9100000000286173E-6</v>
      </c>
      <c r="AP100" s="121">
        <f t="shared" si="17"/>
        <v>1.2705999999995665E-4</v>
      </c>
      <c r="AQ100" s="87">
        <f t="shared" si="18"/>
        <v>-6.6413119999999973E-4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47.951523000000002</v>
      </c>
      <c r="G101" s="187">
        <v>52.183611999999997</v>
      </c>
      <c r="H101" s="187">
        <v>0.99907963</v>
      </c>
      <c r="I101" s="62">
        <v>0.99945764999999998</v>
      </c>
      <c r="J101" s="62">
        <v>2.2031657999999998E-3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51.782181999999999</v>
      </c>
      <c r="Y101" s="187">
        <v>54.991123999999999</v>
      </c>
      <c r="Z101" s="187">
        <v>0.99911433999999999</v>
      </c>
      <c r="AA101" s="62">
        <v>0.99962492999999997</v>
      </c>
      <c r="AB101" s="62">
        <v>1.2540735E-3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3.8306589999999971</v>
      </c>
      <c r="AN101" s="121">
        <f t="shared" si="15"/>
        <v>2.8075120000000027</v>
      </c>
      <c r="AO101" s="121">
        <f t="shared" si="16"/>
        <v>3.4709999999993357E-5</v>
      </c>
      <c r="AP101" s="121">
        <f t="shared" si="17"/>
        <v>1.6727999999999188E-4</v>
      </c>
      <c r="AQ101" s="87">
        <f t="shared" si="18"/>
        <v>-9.4909229999999979E-4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41.351982999999997</v>
      </c>
      <c r="G103" s="96">
        <v>45.290464999999998</v>
      </c>
      <c r="H103" s="96">
        <v>0.99761703999999995</v>
      </c>
      <c r="I103" s="60">
        <v>0.99782243999999998</v>
      </c>
      <c r="J103" s="60">
        <v>9.3215750000000003E-3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43.523541999999999</v>
      </c>
      <c r="Y103" s="96">
        <v>47.121367999999997</v>
      </c>
      <c r="Z103" s="96">
        <v>0.99763942999999999</v>
      </c>
      <c r="AA103" s="60">
        <v>0.99799727999999999</v>
      </c>
      <c r="AB103" s="60">
        <v>7.1456389999999996E-3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2.171559000000002</v>
      </c>
      <c r="AN103" s="95">
        <f t="shared" si="15"/>
        <v>1.8309029999999993</v>
      </c>
      <c r="AO103" s="95">
        <f t="shared" si="16"/>
        <v>2.2390000000038768E-5</v>
      </c>
      <c r="AP103" s="95">
        <f t="shared" si="17"/>
        <v>1.7484000000000943E-4</v>
      </c>
      <c r="AQ103" s="120">
        <f t="shared" si="18"/>
        <v>-2.1759360000000007E-3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44.593060000000001</v>
      </c>
      <c r="G104" s="187">
        <v>48.618549999999999</v>
      </c>
      <c r="H104" s="187">
        <v>0.99853702</v>
      </c>
      <c r="I104" s="62">
        <v>0.99900964999999997</v>
      </c>
      <c r="J104" s="62">
        <v>4.6672733000000001E-3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45.929184999999997</v>
      </c>
      <c r="Y104" s="187">
        <v>49.335552</v>
      </c>
      <c r="Z104" s="187">
        <v>0.99856672999999996</v>
      </c>
      <c r="AA104" s="62">
        <v>0.99905533999999996</v>
      </c>
      <c r="AB104" s="62">
        <v>3.8564507999999998E-3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1.3361249999999956</v>
      </c>
      <c r="AN104" s="121">
        <f t="shared" si="15"/>
        <v>0.71700200000000081</v>
      </c>
      <c r="AO104" s="121">
        <f t="shared" si="16"/>
        <v>2.9709999999960601E-5</v>
      </c>
      <c r="AP104" s="121">
        <f t="shared" si="17"/>
        <v>4.568999999998713E-5</v>
      </c>
      <c r="AQ104" s="87">
        <f t="shared" si="18"/>
        <v>-8.1082250000000028E-4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45.662585</v>
      </c>
      <c r="G105" s="187">
        <v>49.840752000000002</v>
      </c>
      <c r="H105" s="187">
        <v>0.99882439999999995</v>
      </c>
      <c r="I105" s="62">
        <v>0.99921819000000001</v>
      </c>
      <c r="J105" s="62">
        <v>3.5761409000000001E-3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48.426479999999998</v>
      </c>
      <c r="Y105" s="187">
        <v>51.884326999999999</v>
      </c>
      <c r="Z105" s="187">
        <v>0.99883955999999996</v>
      </c>
      <c r="AA105" s="62">
        <v>0.99938576999999995</v>
      </c>
      <c r="AB105" s="62">
        <v>2.6484362000000002E-3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2.763894999999998</v>
      </c>
      <c r="AN105" s="121">
        <f t="shared" si="15"/>
        <v>2.043574999999997</v>
      </c>
      <c r="AO105" s="121">
        <f t="shared" si="16"/>
        <v>1.5160000000014051E-5</v>
      </c>
      <c r="AP105" s="121">
        <f t="shared" si="17"/>
        <v>1.67579999999945E-4</v>
      </c>
      <c r="AQ105" s="87">
        <f t="shared" si="18"/>
        <v>-9.2770469999999992E-4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46.711302000000003</v>
      </c>
      <c r="G106" s="187">
        <v>51.001215999999999</v>
      </c>
      <c r="H106" s="187">
        <v>0.99899274999999998</v>
      </c>
      <c r="I106" s="62">
        <v>0.99937421000000004</v>
      </c>
      <c r="J106" s="62">
        <v>2.7700252999999998E-3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50.504340999999997</v>
      </c>
      <c r="Y106" s="187">
        <v>53.942791</v>
      </c>
      <c r="Z106" s="187">
        <v>0.99903133</v>
      </c>
      <c r="AA106" s="62">
        <v>0.99957211999999995</v>
      </c>
      <c r="AB106" s="62">
        <v>1.4938124999999999E-3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3.7930389999999932</v>
      </c>
      <c r="AN106" s="121">
        <f t="shared" si="15"/>
        <v>2.9415750000000003</v>
      </c>
      <c r="AO106" s="121">
        <f t="shared" si="16"/>
        <v>3.8580000000010273E-5</v>
      </c>
      <c r="AP106" s="121">
        <f t="shared" si="17"/>
        <v>1.9790999999991232E-4</v>
      </c>
      <c r="AQ106" s="87">
        <f t="shared" si="18"/>
        <v>-1.2762127999999999E-3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41.634140000000002</v>
      </c>
      <c r="G108" s="96">
        <v>45.674196000000002</v>
      </c>
      <c r="H108" s="96">
        <v>0.99767428999999996</v>
      </c>
      <c r="I108" s="60">
        <v>0.99809291</v>
      </c>
      <c r="J108" s="60">
        <v>9.4710609999999994E-3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44.025607000000001</v>
      </c>
      <c r="Y108" s="96">
        <v>47.584516999999998</v>
      </c>
      <c r="Z108" s="96">
        <v>0.99768805999999999</v>
      </c>
      <c r="AA108" s="60">
        <v>0.99826941000000002</v>
      </c>
      <c r="AB108" s="60">
        <v>7.1115553999999996E-3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2.3914669999999987</v>
      </c>
      <c r="AN108" s="95">
        <f t="shared" si="15"/>
        <v>1.9103209999999962</v>
      </c>
      <c r="AO108" s="95">
        <f t="shared" si="16"/>
        <v>1.3770000000024041E-5</v>
      </c>
      <c r="AP108" s="95">
        <f t="shared" si="17"/>
        <v>1.7650000000002386E-4</v>
      </c>
      <c r="AQ108" s="120">
        <f t="shared" si="18"/>
        <v>-2.3595055999999998E-3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44.639823999999997</v>
      </c>
      <c r="G109" s="187">
        <v>48.715353999999998</v>
      </c>
      <c r="H109" s="187">
        <v>0.99859359999999997</v>
      </c>
      <c r="I109" s="62">
        <v>0.99905776000000002</v>
      </c>
      <c r="J109" s="62">
        <v>4.8525260000000002E-3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46.089607000000001</v>
      </c>
      <c r="Y109" s="187">
        <v>49.517950999999996</v>
      </c>
      <c r="Z109" s="187">
        <v>0.99862342000000004</v>
      </c>
      <c r="AA109" s="62">
        <v>0.99910204999999996</v>
      </c>
      <c r="AB109" s="62">
        <v>3.9922120000000002E-3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1.4497830000000036</v>
      </c>
      <c r="AN109" s="121">
        <f t="shared" si="15"/>
        <v>0.80259699999999867</v>
      </c>
      <c r="AO109" s="121">
        <f t="shared" si="16"/>
        <v>2.9820000000069236E-5</v>
      </c>
      <c r="AP109" s="121">
        <f t="shared" si="17"/>
        <v>4.4289999999946872E-5</v>
      </c>
      <c r="AQ109" s="87">
        <f t="shared" si="18"/>
        <v>-8.6031400000000004E-4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45.733648000000002</v>
      </c>
      <c r="G110" s="187">
        <v>49.961461999999997</v>
      </c>
      <c r="H110" s="187">
        <v>0.99885312000000004</v>
      </c>
      <c r="I110" s="62">
        <v>0.99925755999999999</v>
      </c>
      <c r="J110" s="62">
        <v>3.728879E-3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48.610619999999997</v>
      </c>
      <c r="Y110" s="187">
        <v>52.094386999999998</v>
      </c>
      <c r="Z110" s="187">
        <v>0.99886797000000005</v>
      </c>
      <c r="AA110" s="62">
        <v>0.99941033000000001</v>
      </c>
      <c r="AB110" s="62">
        <v>2.7342273000000002E-3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2.876971999999995</v>
      </c>
      <c r="AN110" s="121">
        <f t="shared" si="15"/>
        <v>2.1329250000000002</v>
      </c>
      <c r="AO110" s="121">
        <f t="shared" si="16"/>
        <v>1.4850000000010688E-5</v>
      </c>
      <c r="AP110" s="121">
        <f t="shared" si="17"/>
        <v>1.5277000000002428E-4</v>
      </c>
      <c r="AQ110" s="87">
        <f t="shared" si="18"/>
        <v>-9.9465169999999985E-4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46.638840000000002</v>
      </c>
      <c r="G111" s="187">
        <v>50.982298999999998</v>
      </c>
      <c r="H111" s="187">
        <v>0.99903503000000005</v>
      </c>
      <c r="I111" s="62">
        <v>0.99938497000000004</v>
      </c>
      <c r="J111" s="62">
        <v>2.8977995000000001E-3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50.467458999999998</v>
      </c>
      <c r="Y111" s="187">
        <v>53.948901999999997</v>
      </c>
      <c r="Z111" s="187">
        <v>0.99906717</v>
      </c>
      <c r="AA111" s="62">
        <v>0.99957620000000003</v>
      </c>
      <c r="AB111" s="62">
        <v>1.5512303999999999E-3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3.8286189999999962</v>
      </c>
      <c r="AN111" s="121">
        <f t="shared" si="15"/>
        <v>2.9666029999999992</v>
      </c>
      <c r="AO111" s="121">
        <f t="shared" si="16"/>
        <v>3.2139999999958313E-5</v>
      </c>
      <c r="AP111" s="121">
        <f t="shared" si="17"/>
        <v>1.9122999999998669E-4</v>
      </c>
      <c r="AQ111" s="87">
        <f t="shared" si="18"/>
        <v>-1.3465691000000002E-3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41.760463999999999</v>
      </c>
      <c r="G113" s="96">
        <v>46.498112999999996</v>
      </c>
      <c r="H113" s="96">
        <v>0.99821638999999995</v>
      </c>
      <c r="I113" s="60">
        <v>0.99882948999999999</v>
      </c>
      <c r="J113" s="60">
        <v>1.0200888E-2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45.303665000000002</v>
      </c>
      <c r="Y113" s="96">
        <v>48.953040999999999</v>
      </c>
      <c r="Z113" s="96">
        <v>0.99823359</v>
      </c>
      <c r="AA113" s="60">
        <v>0.99900045999999998</v>
      </c>
      <c r="AB113" s="60">
        <v>6.3352540000000002E-3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3.5432010000000034</v>
      </c>
      <c r="AN113" s="95">
        <f t="shared" si="15"/>
        <v>2.4549280000000024</v>
      </c>
      <c r="AO113" s="95">
        <f t="shared" si="16"/>
        <v>1.7200000000050508E-5</v>
      </c>
      <c r="AP113" s="95">
        <f t="shared" si="17"/>
        <v>1.7096999999999252E-4</v>
      </c>
      <c r="AQ113" s="120">
        <f t="shared" si="18"/>
        <v>-3.8656339999999997E-3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44.298481000000002</v>
      </c>
      <c r="G114" s="187">
        <v>49.024330999999997</v>
      </c>
      <c r="H114" s="187">
        <v>0.99881637000000001</v>
      </c>
      <c r="I114" s="62">
        <v>0.99919652000000003</v>
      </c>
      <c r="J114" s="62">
        <v>5.7500049999999999E-3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47.078190999999997</v>
      </c>
      <c r="Y114" s="187">
        <v>51.204841999999999</v>
      </c>
      <c r="Z114" s="187">
        <v>0.99883641000000001</v>
      </c>
      <c r="AA114" s="62">
        <v>0.99935890000000005</v>
      </c>
      <c r="AB114" s="62">
        <v>3.9912309999999996E-3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2.7797099999999944</v>
      </c>
      <c r="AN114" s="121">
        <f t="shared" si="15"/>
        <v>2.1805110000000028</v>
      </c>
      <c r="AO114" s="121">
        <f t="shared" si="16"/>
        <v>2.0039999999998948E-5</v>
      </c>
      <c r="AP114" s="121">
        <f t="shared" si="17"/>
        <v>1.6238000000001751E-4</v>
      </c>
      <c r="AQ114" s="87">
        <f t="shared" si="18"/>
        <v>-1.7587740000000003E-3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44.972769</v>
      </c>
      <c r="G115" s="187">
        <v>49.525545999999999</v>
      </c>
      <c r="H115" s="187">
        <v>0.99899470000000001</v>
      </c>
      <c r="I115" s="62">
        <v>0.99926811000000004</v>
      </c>
      <c r="J115" s="62">
        <v>4.845561E-3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48.637421000000003</v>
      </c>
      <c r="Y115" s="187">
        <v>52.632275999999997</v>
      </c>
      <c r="Z115" s="187">
        <v>0.99901684999999996</v>
      </c>
      <c r="AA115" s="62">
        <v>0.99947242999999997</v>
      </c>
      <c r="AB115" s="62">
        <v>2.7807338999999999E-3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3.6646520000000038</v>
      </c>
      <c r="AN115" s="121">
        <f t="shared" si="15"/>
        <v>3.1067299999999989</v>
      </c>
      <c r="AO115" s="121">
        <f t="shared" si="16"/>
        <v>2.2149999999943049E-5</v>
      </c>
      <c r="AP115" s="121">
        <f t="shared" si="17"/>
        <v>2.0431999999992456E-4</v>
      </c>
      <c r="AQ115" s="87">
        <f t="shared" si="18"/>
        <v>-2.0648271E-3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45.886665999999998</v>
      </c>
      <c r="G116" s="187">
        <v>50.299796000000001</v>
      </c>
      <c r="H116" s="187">
        <v>0.99913680000000005</v>
      </c>
      <c r="I116" s="62">
        <v>0.99936005999999999</v>
      </c>
      <c r="J116" s="62">
        <v>4.0694334999999996E-3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50.272891000000001</v>
      </c>
      <c r="Y116" s="187">
        <v>54.189146999999998</v>
      </c>
      <c r="Z116" s="187">
        <v>0.99916936999999995</v>
      </c>
      <c r="AA116" s="62">
        <v>0.99958994000000001</v>
      </c>
      <c r="AB116" s="62">
        <v>1.7391875000000001E-3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4.3862250000000031</v>
      </c>
      <c r="AN116" s="121">
        <f t="shared" si="15"/>
        <v>3.8893509999999978</v>
      </c>
      <c r="AO116" s="121">
        <f t="shared" si="16"/>
        <v>3.2569999999898513E-5</v>
      </c>
      <c r="AP116" s="121">
        <f t="shared" si="17"/>
        <v>2.2988000000001563E-4</v>
      </c>
      <c r="AQ116" s="87">
        <f t="shared" si="18"/>
        <v>-2.3302459999999994E-3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41.784027000000002</v>
      </c>
      <c r="G118" s="96">
        <v>46.444870000000002</v>
      </c>
      <c r="H118" s="96">
        <v>0.99819464000000002</v>
      </c>
      <c r="I118" s="60">
        <v>0.99877930000000004</v>
      </c>
      <c r="J118" s="60">
        <v>1.0781094E-2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45.232489000000001</v>
      </c>
      <c r="Y118" s="96">
        <v>48.892507000000002</v>
      </c>
      <c r="Z118" s="96">
        <v>0.99821008</v>
      </c>
      <c r="AA118" s="60">
        <v>0.99894329000000004</v>
      </c>
      <c r="AB118" s="60">
        <v>6.8709347000000002E-3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3.4484619999999993</v>
      </c>
      <c r="AN118" s="95">
        <f t="shared" si="15"/>
        <v>2.4476370000000003</v>
      </c>
      <c r="AO118" s="95">
        <f t="shared" si="16"/>
        <v>1.5439999999977694E-5</v>
      </c>
      <c r="AP118" s="95">
        <f t="shared" si="17"/>
        <v>1.6399000000000274E-4</v>
      </c>
      <c r="AQ118" s="120">
        <f t="shared" si="18"/>
        <v>-3.9101592999999995E-3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44.366947000000003</v>
      </c>
      <c r="G119" s="187">
        <v>48.986556999999998</v>
      </c>
      <c r="H119" s="187">
        <v>0.99878482999999996</v>
      </c>
      <c r="I119" s="62">
        <v>0.99915312000000001</v>
      </c>
      <c r="J119" s="62">
        <v>6.0211830000000003E-3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47.088872000000002</v>
      </c>
      <c r="Y119" s="187">
        <v>51.139029000000001</v>
      </c>
      <c r="Z119" s="187">
        <v>0.99880627</v>
      </c>
      <c r="AA119" s="62">
        <v>0.99931720000000002</v>
      </c>
      <c r="AB119" s="62">
        <v>4.2505777E-3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2.7219249999999988</v>
      </c>
      <c r="AN119" s="121">
        <f t="shared" si="15"/>
        <v>2.152472000000003</v>
      </c>
      <c r="AO119" s="121">
        <f t="shared" si="16"/>
        <v>2.1440000000039205E-5</v>
      </c>
      <c r="AP119" s="121">
        <f t="shared" si="17"/>
        <v>1.6408000000001088E-4</v>
      </c>
      <c r="AQ119" s="87">
        <f t="shared" si="18"/>
        <v>-1.7706053000000003E-3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45.053027999999998</v>
      </c>
      <c r="G120" s="187">
        <v>49.537840000000003</v>
      </c>
      <c r="H120" s="187">
        <v>0.99897833000000003</v>
      </c>
      <c r="I120" s="62">
        <v>0.99924460000000004</v>
      </c>
      <c r="J120" s="62">
        <v>4.9577323E-3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48.773913999999998</v>
      </c>
      <c r="Y120" s="187">
        <v>52.663910000000001</v>
      </c>
      <c r="Z120" s="187">
        <v>0.99899773999999997</v>
      </c>
      <c r="AA120" s="62">
        <v>0.99945231999999995</v>
      </c>
      <c r="AB120" s="62">
        <v>2.8813549999999999E-3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3.7208860000000001</v>
      </c>
      <c r="AN120" s="121">
        <f t="shared" si="15"/>
        <v>3.1260699999999986</v>
      </c>
      <c r="AO120" s="121">
        <f t="shared" si="16"/>
        <v>1.9409999999941974E-5</v>
      </c>
      <c r="AP120" s="121">
        <f t="shared" si="17"/>
        <v>2.0771999999991131E-4</v>
      </c>
      <c r="AQ120" s="87">
        <f t="shared" si="18"/>
        <v>-2.0763773E-3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45.986482000000002</v>
      </c>
      <c r="G121" s="187">
        <v>50.368259999999999</v>
      </c>
      <c r="H121" s="187">
        <v>0.99913960000000002</v>
      </c>
      <c r="I121" s="62">
        <v>0.99936035000000001</v>
      </c>
      <c r="J121" s="62">
        <v>4.1366950000000001E-3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50.271135999999998</v>
      </c>
      <c r="Y121" s="187">
        <v>54.141285000000003</v>
      </c>
      <c r="Z121" s="187">
        <v>0.99916706</v>
      </c>
      <c r="AA121" s="62">
        <v>0.99958754000000005</v>
      </c>
      <c r="AB121" s="62">
        <v>1.8245405999999999E-3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4.2846539999999962</v>
      </c>
      <c r="AN121" s="121">
        <f t="shared" si="15"/>
        <v>3.7730250000000041</v>
      </c>
      <c r="AO121" s="121">
        <f t="shared" si="16"/>
        <v>2.7459999999979168E-5</v>
      </c>
      <c r="AP121" s="121">
        <f t="shared" si="17"/>
        <v>2.2719000000004375E-4</v>
      </c>
      <c r="AQ121" s="87">
        <f t="shared" si="18"/>
        <v>-2.3121544000000004E-3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41.695171999999999</v>
      </c>
      <c r="G123" s="96">
        <v>46.184762999999997</v>
      </c>
      <c r="H123" s="96">
        <v>0.99822416999999997</v>
      </c>
      <c r="I123" s="60">
        <v>0.99876889000000002</v>
      </c>
      <c r="J123" s="60">
        <v>9.3131450000000001E-3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44.652290000000001</v>
      </c>
      <c r="Y123" s="96">
        <v>48.397579999999998</v>
      </c>
      <c r="Z123" s="96">
        <v>0.99823737000000001</v>
      </c>
      <c r="AA123" s="60">
        <v>0.99895206999999997</v>
      </c>
      <c r="AB123" s="60">
        <v>5.8215189999999998E-3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2.9571180000000012</v>
      </c>
      <c r="AN123" s="95">
        <f t="shared" si="15"/>
        <v>2.2128170000000011</v>
      </c>
      <c r="AO123" s="95">
        <f t="shared" si="16"/>
        <v>1.3200000000046508E-5</v>
      </c>
      <c r="AP123" s="95">
        <f t="shared" si="17"/>
        <v>1.8317999999994949E-4</v>
      </c>
      <c r="AQ123" s="120">
        <f t="shared" si="18"/>
        <v>-3.4916260000000003E-3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44.243687000000001</v>
      </c>
      <c r="G124" s="187">
        <v>48.749129000000003</v>
      </c>
      <c r="H124" s="187">
        <v>0.99882236999999996</v>
      </c>
      <c r="I124" s="62">
        <v>0.99919382000000001</v>
      </c>
      <c r="J124" s="62">
        <v>5.2147570000000004E-3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46.905098000000002</v>
      </c>
      <c r="Y124" s="187">
        <v>50.779909000000004</v>
      </c>
      <c r="Z124" s="187">
        <v>0.99884945999999997</v>
      </c>
      <c r="AA124" s="62">
        <v>0.99934405000000004</v>
      </c>
      <c r="AB124" s="62">
        <v>3.3226686000000002E-3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2.6614110000000011</v>
      </c>
      <c r="AN124" s="121">
        <f t="shared" si="15"/>
        <v>2.03078</v>
      </c>
      <c r="AO124" s="121">
        <f t="shared" si="16"/>
        <v>2.7090000000007386E-5</v>
      </c>
      <c r="AP124" s="121">
        <f t="shared" si="17"/>
        <v>1.5023000000002895E-4</v>
      </c>
      <c r="AQ124" s="87">
        <f t="shared" si="18"/>
        <v>-1.8920884000000002E-3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45.047344000000002</v>
      </c>
      <c r="G125" s="187">
        <v>49.504415000000002</v>
      </c>
      <c r="H125" s="187">
        <v>0.99902424999999995</v>
      </c>
      <c r="I125" s="62">
        <v>0.99928956000000002</v>
      </c>
      <c r="J125" s="62">
        <v>4.2429254E-3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48.911698000000001</v>
      </c>
      <c r="Y125" s="187">
        <v>52.632620000000003</v>
      </c>
      <c r="Z125" s="187">
        <v>0.99903545000000005</v>
      </c>
      <c r="AA125" s="62">
        <v>0.99950172999999998</v>
      </c>
      <c r="AB125" s="62">
        <v>2.1518945999999999E-3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3.8643539999999987</v>
      </c>
      <c r="AN125" s="121">
        <f t="shared" si="15"/>
        <v>3.1282050000000012</v>
      </c>
      <c r="AO125" s="121">
        <f t="shared" si="16"/>
        <v>1.1200000000100019E-5</v>
      </c>
      <c r="AP125" s="121">
        <f t="shared" si="17"/>
        <v>2.12169999999956E-4</v>
      </c>
      <c r="AQ125" s="87">
        <f t="shared" si="18"/>
        <v>-2.0910308000000001E-3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46.249558999999998</v>
      </c>
      <c r="G126" s="187">
        <v>50.625270999999998</v>
      </c>
      <c r="H126" s="187">
        <v>0.99916996000000002</v>
      </c>
      <c r="I126" s="62">
        <v>0.99941148999999996</v>
      </c>
      <c r="J126" s="62">
        <v>3.4594722E-3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50.328930999999997</v>
      </c>
      <c r="Y126" s="187">
        <v>54.074080000000002</v>
      </c>
      <c r="Z126" s="187">
        <v>0.99919318999999995</v>
      </c>
      <c r="AA126" s="62">
        <v>0.99961939</v>
      </c>
      <c r="AB126" s="62">
        <v>1.4694304E-3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4.0793719999999993</v>
      </c>
      <c r="AN126" s="121">
        <f t="shared" si="15"/>
        <v>3.4488090000000042</v>
      </c>
      <c r="AO126" s="121">
        <f t="shared" si="16"/>
        <v>2.3229999999929696E-5</v>
      </c>
      <c r="AP126" s="121">
        <f t="shared" si="17"/>
        <v>2.0790000000003861E-4</v>
      </c>
      <c r="AQ126" s="87">
        <f t="shared" si="18"/>
        <v>-1.9900418E-3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42.082431999999997</v>
      </c>
      <c r="G128" s="96">
        <v>46.433860000000003</v>
      </c>
      <c r="H128" s="96">
        <v>0.99829639999999997</v>
      </c>
      <c r="I128" s="60">
        <v>0.99877364999999996</v>
      </c>
      <c r="J128" s="60">
        <v>9.0870880000000001E-3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44.910285999999999</v>
      </c>
      <c r="Y128" s="96">
        <v>48.683315999999998</v>
      </c>
      <c r="Z128" s="96">
        <v>0.99832186000000001</v>
      </c>
      <c r="AA128" s="60">
        <v>0.99895940000000005</v>
      </c>
      <c r="AB128" s="60">
        <v>5.9509760000000002E-3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2.8278540000000021</v>
      </c>
      <c r="AN128" s="95">
        <f t="shared" si="15"/>
        <v>2.249455999999995</v>
      </c>
      <c r="AO128" s="95">
        <f t="shared" si="16"/>
        <v>2.5460000000032679E-5</v>
      </c>
      <c r="AP128" s="95">
        <f t="shared" si="17"/>
        <v>1.8575000000009556E-4</v>
      </c>
      <c r="AQ128" s="120">
        <f t="shared" si="18"/>
        <v>-3.1361119999999999E-3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44.644964999999999</v>
      </c>
      <c r="G129" s="187">
        <v>48.993150999999997</v>
      </c>
      <c r="H129" s="187">
        <v>0.99888816000000002</v>
      </c>
      <c r="I129" s="62">
        <v>0.99921528000000004</v>
      </c>
      <c r="J129" s="62">
        <v>4.9574635999999998E-3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47.163635999999997</v>
      </c>
      <c r="Y129" s="187">
        <v>50.932398999999997</v>
      </c>
      <c r="Z129" s="187">
        <v>0.99890783999999999</v>
      </c>
      <c r="AA129" s="62">
        <v>0.99935585000000005</v>
      </c>
      <c r="AB129" s="62">
        <v>3.3201900999999998E-3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2.5186709999999977</v>
      </c>
      <c r="AN129" s="121">
        <f t="shared" si="15"/>
        <v>1.9392479999999992</v>
      </c>
      <c r="AO129" s="121">
        <f t="shared" si="16"/>
        <v>1.9679999999966391E-5</v>
      </c>
      <c r="AP129" s="121">
        <f t="shared" si="17"/>
        <v>1.4057000000000652E-4</v>
      </c>
      <c r="AQ129" s="87">
        <f t="shared" si="18"/>
        <v>-1.6372735E-3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45.509675000000001</v>
      </c>
      <c r="G130" s="187">
        <v>49.889386999999999</v>
      </c>
      <c r="H130" s="187">
        <v>0.99907581999999995</v>
      </c>
      <c r="I130" s="62">
        <v>0.99932942000000002</v>
      </c>
      <c r="J130" s="62">
        <v>3.9443129999999996E-3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49.249465999999998</v>
      </c>
      <c r="Y130" s="187">
        <v>52.884996999999998</v>
      </c>
      <c r="Z130" s="187">
        <v>0.9990869</v>
      </c>
      <c r="AA130" s="62">
        <v>0.99952202999999995</v>
      </c>
      <c r="AB130" s="62">
        <v>2.1421001000000001E-3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3.7397909999999968</v>
      </c>
      <c r="AN130" s="121">
        <f t="shared" si="15"/>
        <v>2.9956099999999992</v>
      </c>
      <c r="AO130" s="121">
        <f t="shared" si="16"/>
        <v>1.1080000000052159E-5</v>
      </c>
      <c r="AP130" s="121">
        <f t="shared" si="17"/>
        <v>1.9260999999992645E-4</v>
      </c>
      <c r="AQ130" s="87">
        <f t="shared" si="18"/>
        <v>-1.8022128999999995E-3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46.77122</v>
      </c>
      <c r="G131" s="187">
        <v>51.115242000000002</v>
      </c>
      <c r="H131" s="187">
        <v>0.99921877000000003</v>
      </c>
      <c r="I131" s="62">
        <v>0.99945720999999998</v>
      </c>
      <c r="J131" s="62">
        <v>3.1584129000000001E-3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50.766959999999997</v>
      </c>
      <c r="Y131" s="187">
        <v>54.435147999999998</v>
      </c>
      <c r="Z131" s="187">
        <v>0.99923779999999995</v>
      </c>
      <c r="AA131" s="62">
        <v>0.99964295000000003</v>
      </c>
      <c r="AB131" s="62">
        <v>1.4181697E-3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3.9957399999999978</v>
      </c>
      <c r="AN131" s="121">
        <f t="shared" si="15"/>
        <v>3.319905999999996</v>
      </c>
      <c r="AO131" s="121">
        <f t="shared" si="16"/>
        <v>1.9029999999919944E-5</v>
      </c>
      <c r="AP131" s="121">
        <f t="shared" si="17"/>
        <v>1.8574000000004531E-4</v>
      </c>
      <c r="AQ131" s="87">
        <f t="shared" si="18"/>
        <v>-1.7402432000000001E-3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42.823086000000004</v>
      </c>
      <c r="G133" s="96">
        <v>46.935107000000002</v>
      </c>
      <c r="H133" s="96">
        <v>0.99788178999999999</v>
      </c>
      <c r="I133" s="60">
        <v>0.99849308000000003</v>
      </c>
      <c r="J133" s="60">
        <v>9.502758E-3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45.170121000000002</v>
      </c>
      <c r="Y133" s="96">
        <v>48.72795</v>
      </c>
      <c r="Z133" s="96">
        <v>0.99790226000000004</v>
      </c>
      <c r="AA133" s="60">
        <v>0.99862010999999995</v>
      </c>
      <c r="AB133" s="60">
        <v>7.3400779999999999E-3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2.3470349999999982</v>
      </c>
      <c r="AN133" s="95">
        <f t="shared" si="15"/>
        <v>1.7928429999999977</v>
      </c>
      <c r="AO133" s="95">
        <f t="shared" si="16"/>
        <v>2.047000000005017E-5</v>
      </c>
      <c r="AP133" s="95">
        <f t="shared" si="17"/>
        <v>1.2702999999991693E-4</v>
      </c>
      <c r="AQ133" s="120">
        <f t="shared" si="18"/>
        <v>-2.1626800000000002E-3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45.583139000000003</v>
      </c>
      <c r="G134" s="187">
        <v>49.643614999999997</v>
      </c>
      <c r="H134" s="187">
        <v>0.99856182000000004</v>
      </c>
      <c r="I134" s="62">
        <v>0.99911645000000004</v>
      </c>
      <c r="J134" s="62">
        <v>5.3535034E-3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47.756259</v>
      </c>
      <c r="Y134" s="187">
        <v>51.213842</v>
      </c>
      <c r="Z134" s="187">
        <v>0.99858290999999999</v>
      </c>
      <c r="AA134" s="62">
        <v>0.99922096000000005</v>
      </c>
      <c r="AB134" s="62">
        <v>4.3973340000000001E-3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2.1731199999999973</v>
      </c>
      <c r="AN134" s="121">
        <f t="shared" si="15"/>
        <v>1.5702270000000027</v>
      </c>
      <c r="AO134" s="121">
        <f t="shared" si="16"/>
        <v>2.1089999999945874E-5</v>
      </c>
      <c r="AP134" s="121">
        <f t="shared" si="17"/>
        <v>1.045100000000021E-4</v>
      </c>
      <c r="AQ134" s="87">
        <f t="shared" si="18"/>
        <v>-9.5616939999999991E-4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46.561836</v>
      </c>
      <c r="G135" s="187">
        <v>50.760702999999999</v>
      </c>
      <c r="H135" s="187">
        <v>0.99884381</v>
      </c>
      <c r="I135" s="62">
        <v>0.99928994999999998</v>
      </c>
      <c r="J135" s="62">
        <v>3.9466596000000001E-3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49.681142999999999</v>
      </c>
      <c r="Y135" s="187">
        <v>53.044854000000001</v>
      </c>
      <c r="Z135" s="187">
        <v>0.99887294000000004</v>
      </c>
      <c r="AA135" s="62">
        <v>0.99943420000000005</v>
      </c>
      <c r="AB135" s="62">
        <v>2.8218677999999999E-3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3.1193069999999992</v>
      </c>
      <c r="AN135" s="121">
        <f t="shared" si="15"/>
        <v>2.2841510000000014</v>
      </c>
      <c r="AO135" s="121">
        <f t="shared" si="16"/>
        <v>2.9130000000043843E-5</v>
      </c>
      <c r="AP135" s="121">
        <f t="shared" si="17"/>
        <v>1.4425000000006793E-4</v>
      </c>
      <c r="AQ135" s="87">
        <f t="shared" si="18"/>
        <v>-1.1247918000000003E-3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47.594762000000003</v>
      </c>
      <c r="G136" s="187">
        <v>51.947096999999999</v>
      </c>
      <c r="H136" s="187">
        <v>0.99907595000000005</v>
      </c>
      <c r="I136" s="62">
        <v>0.99946731</v>
      </c>
      <c r="J136" s="62">
        <v>3.0058525E-3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51.255713999999998</v>
      </c>
      <c r="Y136" s="187">
        <v>54.693441999999997</v>
      </c>
      <c r="Z136" s="187">
        <v>0.99910080000000001</v>
      </c>
      <c r="AA136" s="62">
        <v>0.99961409000000001</v>
      </c>
      <c r="AB136" s="62">
        <v>1.7482212E-3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3.6609519999999947</v>
      </c>
      <c r="AN136" s="121">
        <f t="shared" si="15"/>
        <v>2.746344999999998</v>
      </c>
      <c r="AO136" s="121">
        <f t="shared" si="16"/>
        <v>2.4849999999965178E-5</v>
      </c>
      <c r="AP136" s="121">
        <f t="shared" si="17"/>
        <v>1.4678000000001301E-4</v>
      </c>
      <c r="AQ136" s="87">
        <f t="shared" si="18"/>
        <v>-1.2576313E-3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43.473388</v>
      </c>
      <c r="G138" s="96">
        <v>47.412809000000003</v>
      </c>
      <c r="H138" s="96">
        <v>0.99788339000000004</v>
      </c>
      <c r="I138" s="60">
        <v>0.99853784999999995</v>
      </c>
      <c r="J138" s="60">
        <v>9.2575799999999996E-3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45.338557000000002</v>
      </c>
      <c r="Y138" s="96">
        <v>48.934052999999999</v>
      </c>
      <c r="Z138" s="96">
        <v>0.99790849000000004</v>
      </c>
      <c r="AA138" s="60">
        <v>0.99863550000000001</v>
      </c>
      <c r="AB138" s="60">
        <v>7.5931256000000003E-3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1.8651690000000016</v>
      </c>
      <c r="AN138" s="95">
        <f t="shared" si="15"/>
        <v>1.5212439999999958</v>
      </c>
      <c r="AO138" s="95">
        <f t="shared" si="16"/>
        <v>2.5100000000000122E-5</v>
      </c>
      <c r="AP138" s="95">
        <f t="shared" si="17"/>
        <v>9.7650000000060189E-5</v>
      </c>
      <c r="AQ138" s="120">
        <f t="shared" si="18"/>
        <v>-1.6644543999999994E-3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46.111730999999999</v>
      </c>
      <c r="G139" s="187">
        <v>50.023854999999998</v>
      </c>
      <c r="H139" s="187">
        <v>0.99857695000000002</v>
      </c>
      <c r="I139" s="62">
        <v>0.99912566999999997</v>
      </c>
      <c r="J139" s="62">
        <v>5.4257675000000003E-3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48.105632999999997</v>
      </c>
      <c r="Y139" s="187">
        <v>51.507607</v>
      </c>
      <c r="Z139" s="187">
        <v>0.99860397000000001</v>
      </c>
      <c r="AA139" s="62">
        <v>0.99922078999999997</v>
      </c>
      <c r="AB139" s="62">
        <v>4.5644053999999998E-3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1.9939019999999985</v>
      </c>
      <c r="AN139" s="121">
        <f t="shared" si="15"/>
        <v>1.4837520000000026</v>
      </c>
      <c r="AO139" s="121">
        <f t="shared" si="16"/>
        <v>2.701999999998872E-5</v>
      </c>
      <c r="AP139" s="121">
        <f t="shared" si="17"/>
        <v>9.512000000000409E-5</v>
      </c>
      <c r="AQ139" s="87">
        <f t="shared" si="18"/>
        <v>-8.6136210000000053E-4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47.137428</v>
      </c>
      <c r="G140" s="187">
        <v>51.186846000000003</v>
      </c>
      <c r="H140" s="187">
        <v>0.99885429999999997</v>
      </c>
      <c r="I140" s="62">
        <v>0.99931464000000003</v>
      </c>
      <c r="J140" s="62">
        <v>3.9516910000000002E-3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50.081665000000001</v>
      </c>
      <c r="Y140" s="187">
        <v>53.280247000000003</v>
      </c>
      <c r="Z140" s="187">
        <v>0.99888569000000005</v>
      </c>
      <c r="AA140" s="62">
        <v>0.99944867000000004</v>
      </c>
      <c r="AB140" s="62">
        <v>2.9912519000000002E-3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2.9442370000000011</v>
      </c>
      <c r="AN140" s="121">
        <f t="shared" si="15"/>
        <v>2.0934010000000001</v>
      </c>
      <c r="AO140" s="121">
        <f t="shared" si="16"/>
        <v>3.1390000000075524E-5</v>
      </c>
      <c r="AP140" s="121">
        <f t="shared" si="17"/>
        <v>1.340300000000072E-4</v>
      </c>
      <c r="AQ140" s="87">
        <f t="shared" si="18"/>
        <v>-9.6043910000000003E-4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48.298220000000001</v>
      </c>
      <c r="G141" s="187">
        <v>52.524039000000002</v>
      </c>
      <c r="H141" s="187">
        <v>0.99909462000000004</v>
      </c>
      <c r="I141" s="62">
        <v>0.99951011999999995</v>
      </c>
      <c r="J141" s="62">
        <v>2.8642680000000001E-3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51.680565000000001</v>
      </c>
      <c r="Y141" s="187">
        <v>54.945835000000002</v>
      </c>
      <c r="Z141" s="187">
        <v>0.99911998000000002</v>
      </c>
      <c r="AA141" s="62">
        <v>0.99963522999999999</v>
      </c>
      <c r="AB141" s="62">
        <v>1.8490303000000001E-3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3.3823450000000008</v>
      </c>
      <c r="AN141" s="121">
        <f t="shared" si="15"/>
        <v>2.4217960000000005</v>
      </c>
      <c r="AO141" s="121">
        <f t="shared" si="16"/>
        <v>2.5359999999974292E-5</v>
      </c>
      <c r="AP141" s="121">
        <f t="shared" si="17"/>
        <v>1.2511000000003936E-4</v>
      </c>
      <c r="AQ141" s="87">
        <f t="shared" si="18"/>
        <v>-1.0152377E-3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40.845967000000002</v>
      </c>
      <c r="G143" s="96">
        <v>44.783880000000003</v>
      </c>
      <c r="H143" s="96">
        <v>0.99759416999999995</v>
      </c>
      <c r="I143" s="60">
        <v>0.99721526000000005</v>
      </c>
      <c r="J143" s="60">
        <v>1.0140277E-2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40.994210000000002</v>
      </c>
      <c r="Y143" s="96">
        <v>45.406686000000001</v>
      </c>
      <c r="Z143" s="96">
        <v>0.99760291000000001</v>
      </c>
      <c r="AA143" s="60">
        <v>0.99712661000000002</v>
      </c>
      <c r="AB143" s="60">
        <v>9.2913900000000001E-3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0.14824300000000079</v>
      </c>
      <c r="AN143" s="95">
        <f t="shared" si="15"/>
        <v>0.62280599999999708</v>
      </c>
      <c r="AO143" s="95">
        <f t="shared" si="16"/>
        <v>8.7400000000625866E-6</v>
      </c>
      <c r="AP143" s="95">
        <f t="shared" si="17"/>
        <v>-8.8650000000023432E-5</v>
      </c>
      <c r="AQ143" s="120">
        <f t="shared" si="18"/>
        <v>-8.4888699999999956E-4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46.606915999999998</v>
      </c>
      <c r="G144" s="187">
        <v>50.257969000000003</v>
      </c>
      <c r="H144" s="187">
        <v>0.99852211999999996</v>
      </c>
      <c r="I144" s="62">
        <v>0.99912571999999999</v>
      </c>
      <c r="J144" s="62">
        <v>6.1013830000000002E-3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47.972113</v>
      </c>
      <c r="Y144" s="187">
        <v>51.319465000000001</v>
      </c>
      <c r="Z144" s="187">
        <v>0.99854472999999999</v>
      </c>
      <c r="AA144" s="62">
        <v>0.99917816999999998</v>
      </c>
      <c r="AB144" s="62">
        <v>5.3905834999999997E-3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1.365197000000002</v>
      </c>
      <c r="AN144" s="121">
        <f t="shared" si="15"/>
        <v>1.0614959999999982</v>
      </c>
      <c r="AO144" s="121">
        <f t="shared" si="16"/>
        <v>2.2610000000033992E-5</v>
      </c>
      <c r="AP144" s="121">
        <f t="shared" si="17"/>
        <v>5.2449999999981678E-5</v>
      </c>
      <c r="AQ144" s="87">
        <f t="shared" si="18"/>
        <v>-7.1079950000000041E-4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48.017060999999998</v>
      </c>
      <c r="G145" s="187">
        <v>51.749054999999998</v>
      </c>
      <c r="H145" s="187">
        <v>0.99881297000000002</v>
      </c>
      <c r="I145" s="62">
        <v>0.99933004999999997</v>
      </c>
      <c r="J145" s="62">
        <v>4.4263293999999998E-3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50.287953000000002</v>
      </c>
      <c r="Y145" s="187">
        <v>53.311633999999998</v>
      </c>
      <c r="Z145" s="187">
        <v>0.99883655999999998</v>
      </c>
      <c r="AA145" s="62">
        <v>0.99940985000000004</v>
      </c>
      <c r="AB145" s="62">
        <v>3.6889554E-3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2.2708920000000035</v>
      </c>
      <c r="AN145" s="121">
        <f t="shared" si="15"/>
        <v>1.5625789999999995</v>
      </c>
      <c r="AO145" s="121">
        <f t="shared" si="16"/>
        <v>2.3589999999962252E-5</v>
      </c>
      <c r="AP145" s="121">
        <f t="shared" si="17"/>
        <v>7.9800000000074256E-5</v>
      </c>
      <c r="AQ145" s="87">
        <f t="shared" si="18"/>
        <v>-7.3737399999999984E-4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49.160539999999997</v>
      </c>
      <c r="G146" s="187">
        <v>52.970039999999997</v>
      </c>
      <c r="H146" s="187">
        <v>0.99907263000000002</v>
      </c>
      <c r="I146" s="62">
        <v>0.99952386000000004</v>
      </c>
      <c r="J146" s="62">
        <v>2.7954867E-3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51.885244999999998</v>
      </c>
      <c r="Y146" s="187">
        <v>54.797134</v>
      </c>
      <c r="Z146" s="187">
        <v>0.99910235999999997</v>
      </c>
      <c r="AA146" s="62">
        <v>0.99961149000000005</v>
      </c>
      <c r="AB146" s="62">
        <v>2.1058755999999999E-3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2.7247050000000002</v>
      </c>
      <c r="AN146" s="121">
        <f t="shared" si="15"/>
        <v>1.8270940000000024</v>
      </c>
      <c r="AO146" s="121">
        <f t="shared" si="16"/>
        <v>2.9729999999950074E-5</v>
      </c>
      <c r="AP146" s="121">
        <f t="shared" si="17"/>
        <v>8.7630000000005204E-5</v>
      </c>
      <c r="AQ146" s="87">
        <f t="shared" si="18"/>
        <v>-6.8961110000000016E-4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40.882131000000001</v>
      </c>
      <c r="G148" s="96">
        <v>44.989106999999997</v>
      </c>
      <c r="H148" s="96">
        <v>0.99752982999999995</v>
      </c>
      <c r="I148" s="60">
        <v>0.99714977999999999</v>
      </c>
      <c r="J148" s="60">
        <v>9.2420439999999996E-3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40.747813000000001</v>
      </c>
      <c r="Y148" s="96">
        <v>45.223135999999997</v>
      </c>
      <c r="Z148" s="96">
        <v>0.99753376999999999</v>
      </c>
      <c r="AA148" s="60">
        <v>0.99700381999999999</v>
      </c>
      <c r="AB148" s="60">
        <v>8.8433959999999999E-3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-0.13431800000000038</v>
      </c>
      <c r="AN148" s="95">
        <f t="shared" si="15"/>
        <v>0.2340289999999996</v>
      </c>
      <c r="AO148" s="95">
        <f t="shared" si="16"/>
        <v>3.9400000000355817E-6</v>
      </c>
      <c r="AP148" s="95">
        <f t="shared" si="17"/>
        <v>-1.4596000000000053E-4</v>
      </c>
      <c r="AQ148" s="120">
        <f t="shared" si="18"/>
        <v>-3.9864799999999971E-4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47.196759999999998</v>
      </c>
      <c r="G149" s="187">
        <v>50.619267000000001</v>
      </c>
      <c r="H149" s="187">
        <v>0.99853316000000003</v>
      </c>
      <c r="I149" s="62">
        <v>0.99919937000000003</v>
      </c>
      <c r="J149" s="62">
        <v>5.52741E-3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48.039071999999997</v>
      </c>
      <c r="Y149" s="187">
        <v>51.235019000000001</v>
      </c>
      <c r="Z149" s="187">
        <v>0.99855713999999995</v>
      </c>
      <c r="AA149" s="62">
        <v>0.99922803000000004</v>
      </c>
      <c r="AB149" s="62">
        <v>5.0413013000000003E-3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0.84231199999999973</v>
      </c>
      <c r="AN149" s="121">
        <f t="shared" si="15"/>
        <v>0.61575200000000052</v>
      </c>
      <c r="AO149" s="121">
        <f t="shared" si="16"/>
        <v>2.3979999999923507E-5</v>
      </c>
      <c r="AP149" s="121">
        <f t="shared" si="17"/>
        <v>2.8660000000013675E-5</v>
      </c>
      <c r="AQ149" s="87">
        <f t="shared" si="18"/>
        <v>-4.8610869999999966E-4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48.827103000000001</v>
      </c>
      <c r="G150" s="187">
        <v>52.205812000000002</v>
      </c>
      <c r="H150" s="187">
        <v>0.99883798999999995</v>
      </c>
      <c r="I150" s="62">
        <v>0.99940150000000005</v>
      </c>
      <c r="J150" s="62">
        <v>4.0246644E-3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50.320889999999999</v>
      </c>
      <c r="Y150" s="187">
        <v>53.225855000000003</v>
      </c>
      <c r="Z150" s="187">
        <v>0.99886127999999996</v>
      </c>
      <c r="AA150" s="62">
        <v>0.99944058000000002</v>
      </c>
      <c r="AB150" s="62">
        <v>3.509636E-3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1.4937869999999975</v>
      </c>
      <c r="AN150" s="121">
        <f t="shared" si="15"/>
        <v>1.0200430000000011</v>
      </c>
      <c r="AO150" s="121">
        <f t="shared" si="16"/>
        <v>2.3290000000009137E-5</v>
      </c>
      <c r="AP150" s="121">
        <f t="shared" si="17"/>
        <v>3.9079999999969139E-5</v>
      </c>
      <c r="AQ150" s="87">
        <f t="shared" si="18"/>
        <v>-5.1502839999999998E-4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49.949866999999998</v>
      </c>
      <c r="G151" s="187">
        <v>53.332687</v>
      </c>
      <c r="H151" s="187">
        <v>0.99907738999999995</v>
      </c>
      <c r="I151" s="62">
        <v>0.99957346999999996</v>
      </c>
      <c r="J151" s="62">
        <v>2.3553354999999998E-3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51.829084000000002</v>
      </c>
      <c r="Y151" s="187">
        <v>54.609867000000001</v>
      </c>
      <c r="Z151" s="187">
        <v>0.99910710999999996</v>
      </c>
      <c r="AA151" s="62">
        <v>0.99963489999999999</v>
      </c>
      <c r="AB151" s="62">
        <v>1.9568007000000001E-3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1.8792170000000041</v>
      </c>
      <c r="AN151" s="121">
        <f t="shared" si="15"/>
        <v>1.2771800000000013</v>
      </c>
      <c r="AO151" s="121">
        <f t="shared" si="16"/>
        <v>2.9720000000010849E-5</v>
      </c>
      <c r="AP151" s="121">
        <f t="shared" si="17"/>
        <v>6.1430000000028961E-5</v>
      </c>
      <c r="AQ151" s="87">
        <f t="shared" si="18"/>
        <v>-3.9853479999999971E-4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40.762335</v>
      </c>
      <c r="G641" s="135">
        <f t="shared" si="59"/>
        <v>44.434503999999997</v>
      </c>
      <c r="H641" s="135">
        <f t="shared" si="59"/>
        <v>0.99729352000000004</v>
      </c>
      <c r="I641" s="135">
        <f t="shared" si="59"/>
        <v>0.99714977999999999</v>
      </c>
      <c r="J641" s="135">
        <f t="shared" si="59"/>
        <v>6.0232085999999997E-3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40.747813000000001</v>
      </c>
      <c r="Y641" s="135">
        <f t="shared" si="60"/>
        <v>45.223135999999997</v>
      </c>
      <c r="Z641" s="135">
        <f t="shared" si="60"/>
        <v>0.99729765999999997</v>
      </c>
      <c r="AA641" s="135">
        <f t="shared" si="60"/>
        <v>0.99700381999999999</v>
      </c>
      <c r="AB641" s="135">
        <f t="shared" si="60"/>
        <v>4.976505E-3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44.243687000000001</v>
      </c>
      <c r="G642" s="18">
        <f t="shared" si="59"/>
        <v>48.618549999999999</v>
      </c>
      <c r="H642" s="18">
        <f t="shared" si="59"/>
        <v>0.99840395000000004</v>
      </c>
      <c r="I642" s="18">
        <f t="shared" si="59"/>
        <v>0.99900964999999997</v>
      </c>
      <c r="J642" s="18">
        <f t="shared" si="59"/>
        <v>3.4454976999999999E-3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45.929184999999997</v>
      </c>
      <c r="Y642" s="18">
        <f t="shared" si="60"/>
        <v>49.335552</v>
      </c>
      <c r="Z642" s="18">
        <f t="shared" si="60"/>
        <v>0.99843199999999999</v>
      </c>
      <c r="AA642" s="18">
        <f t="shared" si="60"/>
        <v>0.99905533999999996</v>
      </c>
      <c r="AB642" s="18">
        <f t="shared" si="60"/>
        <v>2.8950976999999999E-3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44.972769</v>
      </c>
      <c r="G643" s="18">
        <f t="shared" si="59"/>
        <v>49.504415000000002</v>
      </c>
      <c r="H643" s="18">
        <f t="shared" si="59"/>
        <v>0.99875278999999995</v>
      </c>
      <c r="I643" s="18">
        <f t="shared" si="59"/>
        <v>0.99921819000000001</v>
      </c>
      <c r="J643" s="18">
        <f t="shared" si="59"/>
        <v>2.1238895000000001E-3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48.426479999999998</v>
      </c>
      <c r="Y643" s="18">
        <f t="shared" si="60"/>
        <v>51.884326999999999</v>
      </c>
      <c r="Z643" s="18">
        <f t="shared" si="60"/>
        <v>0.99878469999999997</v>
      </c>
      <c r="AA643" s="18">
        <f t="shared" si="60"/>
        <v>0.99938514000000001</v>
      </c>
      <c r="AB643" s="18">
        <f t="shared" si="60"/>
        <v>1.9445433000000001E-3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45.886665999999998</v>
      </c>
      <c r="G644" s="18">
        <f t="shared" si="59"/>
        <v>50.299796000000001</v>
      </c>
      <c r="H644" s="18">
        <f t="shared" si="59"/>
        <v>0.99899274999999998</v>
      </c>
      <c r="I644" s="18">
        <f t="shared" si="59"/>
        <v>0.99934805999999998</v>
      </c>
      <c r="J644" s="18">
        <f t="shared" si="59"/>
        <v>1.1673325E-3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50.271135999999998</v>
      </c>
      <c r="Y644" s="18">
        <f t="shared" si="60"/>
        <v>53.942791</v>
      </c>
      <c r="Z644" s="18">
        <f t="shared" si="60"/>
        <v>0.99903133</v>
      </c>
      <c r="AA644" s="18">
        <f t="shared" si="60"/>
        <v>0.99956184000000003</v>
      </c>
      <c r="AB644" s="18">
        <f t="shared" si="60"/>
        <v>1.1102575999999999E-3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46.934429999999999</v>
      </c>
      <c r="G646" s="135">
        <f t="shared" si="61"/>
        <v>50.171560999999997</v>
      </c>
      <c r="H646" s="135">
        <f t="shared" si="61"/>
        <v>0.99838638000000002</v>
      </c>
      <c r="I646" s="135">
        <f t="shared" si="61"/>
        <v>0.99891797000000004</v>
      </c>
      <c r="J646" s="135">
        <f t="shared" si="61"/>
        <v>1.0781094E-2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46.974446</v>
      </c>
      <c r="Y646" s="135">
        <f t="shared" si="62"/>
        <v>50.249043999999998</v>
      </c>
      <c r="Z646" s="135">
        <f t="shared" si="62"/>
        <v>0.99839069999999996</v>
      </c>
      <c r="AA646" s="135">
        <f t="shared" si="62"/>
        <v>0.99900045999999998</v>
      </c>
      <c r="AB646" s="135">
        <f t="shared" si="62"/>
        <v>9.2913900000000001E-3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49.584834000000001</v>
      </c>
      <c r="G647" s="18">
        <f t="shared" si="61"/>
        <v>52.474266999999998</v>
      </c>
      <c r="H647" s="18">
        <f t="shared" si="61"/>
        <v>0.99888816000000002</v>
      </c>
      <c r="I647" s="18">
        <f t="shared" si="61"/>
        <v>0.99936298999999995</v>
      </c>
      <c r="J647" s="18">
        <f t="shared" si="61"/>
        <v>6.1013830000000002E-3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49.984554000000003</v>
      </c>
      <c r="Y647" s="18">
        <f t="shared" si="62"/>
        <v>52.738213000000002</v>
      </c>
      <c r="Z647" s="18">
        <f t="shared" si="62"/>
        <v>0.99890783999999999</v>
      </c>
      <c r="AA647" s="18">
        <f t="shared" si="62"/>
        <v>0.99938693999999995</v>
      </c>
      <c r="AB647" s="18">
        <f t="shared" si="62"/>
        <v>5.3905834999999997E-3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51.350802999999999</v>
      </c>
      <c r="G648" s="18">
        <f t="shared" si="61"/>
        <v>54.041997000000002</v>
      </c>
      <c r="H648" s="18">
        <f t="shared" si="61"/>
        <v>0.99907581999999995</v>
      </c>
      <c r="I648" s="18">
        <f t="shared" si="61"/>
        <v>0.99953322</v>
      </c>
      <c r="J648" s="18">
        <f t="shared" si="61"/>
        <v>4.9577323E-3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51.746450000000003</v>
      </c>
      <c r="Y648" s="18">
        <f t="shared" si="62"/>
        <v>54.337645999999999</v>
      </c>
      <c r="Z648" s="18">
        <f t="shared" si="62"/>
        <v>0.9990869</v>
      </c>
      <c r="AA648" s="18">
        <f t="shared" si="62"/>
        <v>0.99954487999999997</v>
      </c>
      <c r="AB648" s="18">
        <f t="shared" si="62"/>
        <v>3.6889554E-3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53.446933000000001</v>
      </c>
      <c r="G649" s="18">
        <f t="shared" si="61"/>
        <v>55.824993999999997</v>
      </c>
      <c r="H649" s="18">
        <f t="shared" si="61"/>
        <v>0.99921877000000003</v>
      </c>
      <c r="I649" s="18">
        <f t="shared" si="61"/>
        <v>0.99969512000000005</v>
      </c>
      <c r="J649" s="18">
        <f t="shared" si="61"/>
        <v>4.1366950000000001E-3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53.961064</v>
      </c>
      <c r="Y649" s="18">
        <f t="shared" si="62"/>
        <v>56.230061999999997</v>
      </c>
      <c r="Z649" s="18">
        <f t="shared" si="62"/>
        <v>0.99923779999999995</v>
      </c>
      <c r="AA649" s="18">
        <f t="shared" si="62"/>
        <v>0.99970872</v>
      </c>
      <c r="AB649" s="18">
        <f t="shared" si="62"/>
        <v>2.1058755999999999E-3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6.1720949999999988</v>
      </c>
      <c r="G651" s="135">
        <f t="shared" si="63"/>
        <v>5.7370570000000001</v>
      </c>
      <c r="H651" s="135">
        <f t="shared" si="63"/>
        <v>1.0928599999999733E-3</v>
      </c>
      <c r="I651" s="135">
        <f t="shared" si="63"/>
        <v>1.7681900000000583E-3</v>
      </c>
      <c r="J651" s="135">
        <f t="shared" si="63"/>
        <v>4.7578854E-3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6.2266329999999996</v>
      </c>
      <c r="Y651" s="135">
        <f t="shared" si="64"/>
        <v>5.0259080000000012</v>
      </c>
      <c r="Z651" s="135">
        <f t="shared" si="64"/>
        <v>1.0930399999999896E-3</v>
      </c>
      <c r="AA651" s="135">
        <f t="shared" si="64"/>
        <v>1.996639999999994E-3</v>
      </c>
      <c r="AB651" s="135">
        <f t="shared" si="64"/>
        <v>4.3148850000000001E-3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5.3411469999999994</v>
      </c>
      <c r="G652" s="18">
        <f t="shared" si="63"/>
        <v>3.8557169999999985</v>
      </c>
      <c r="H652" s="18">
        <f t="shared" si="63"/>
        <v>4.8420999999998493E-4</v>
      </c>
      <c r="I652" s="18">
        <f t="shared" si="63"/>
        <v>3.5333999999997978E-4</v>
      </c>
      <c r="J652" s="18">
        <f t="shared" si="63"/>
        <v>2.6558853000000003E-3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4.055369000000006</v>
      </c>
      <c r="Y652" s="18">
        <f t="shared" si="64"/>
        <v>3.4026610000000019</v>
      </c>
      <c r="Z652" s="18">
        <f t="shared" si="64"/>
        <v>4.7584000000000515E-4</v>
      </c>
      <c r="AA652" s="18">
        <f t="shared" si="64"/>
        <v>3.3159999999998746E-4</v>
      </c>
      <c r="AB652" s="18">
        <f t="shared" si="64"/>
        <v>2.4954857999999998E-3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6.3780339999999995</v>
      </c>
      <c r="G653" s="18">
        <f t="shared" si="63"/>
        <v>4.5375820000000004</v>
      </c>
      <c r="H653" s="18">
        <f t="shared" si="63"/>
        <v>3.2303000000000193E-4</v>
      </c>
      <c r="I653" s="18">
        <f t="shared" si="63"/>
        <v>3.1502999999999393E-4</v>
      </c>
      <c r="J653" s="18">
        <f t="shared" si="63"/>
        <v>2.8338427999999999E-3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3.319970000000005</v>
      </c>
      <c r="Y653" s="18">
        <f t="shared" si="64"/>
        <v>2.4533190000000005</v>
      </c>
      <c r="Z653" s="18">
        <f t="shared" si="64"/>
        <v>3.0220000000003022E-4</v>
      </c>
      <c r="AA653" s="18">
        <f t="shared" si="64"/>
        <v>1.597399999999638E-4</v>
      </c>
      <c r="AB653" s="18">
        <f t="shared" si="64"/>
        <v>1.7444120999999999E-3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7.5602670000000032</v>
      </c>
      <c r="G654" s="18">
        <f t="shared" si="63"/>
        <v>5.5251979999999961</v>
      </c>
      <c r="H654" s="18">
        <f t="shared" si="63"/>
        <v>2.2602000000004896E-4</v>
      </c>
      <c r="I654" s="18">
        <f t="shared" si="63"/>
        <v>3.4706000000006565E-4</v>
      </c>
      <c r="J654" s="18">
        <f t="shared" si="63"/>
        <v>2.9693625000000003E-3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3.6899280000000019</v>
      </c>
      <c r="Y654" s="18">
        <f t="shared" si="64"/>
        <v>2.2872709999999969</v>
      </c>
      <c r="Z654" s="18">
        <f t="shared" si="64"/>
        <v>2.0646999999995863E-4</v>
      </c>
      <c r="AA654" s="18">
        <f t="shared" si="64"/>
        <v>1.4687999999996038E-4</v>
      </c>
      <c r="AB654" s="18">
        <f t="shared" si="64"/>
        <v>9.9561799999999998E-4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topLeftCell="O1" workbookViewId="0">
      <selection activeCell="X33" sqref="X33:AC15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29751.368000000002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34.749182266666672</v>
      </c>
      <c r="G5" s="30">
        <f t="shared" si="0"/>
        <v>38.896995266666664</v>
      </c>
      <c r="H5" s="30">
        <f t="shared" si="0"/>
        <v>0.98575294599999996</v>
      </c>
      <c r="I5" s="90">
        <f t="shared" si="0"/>
        <v>0.99025311599999999</v>
      </c>
      <c r="J5" s="90">
        <f t="shared" si="0"/>
        <v>2.3186905733333332E-2</v>
      </c>
      <c r="K5" s="55"/>
      <c r="L5" s="55"/>
      <c r="M5" s="55"/>
      <c r="N5" s="26"/>
      <c r="O5" s="56"/>
      <c r="P5" s="130">
        <f t="shared" ref="P5:Q8" si="1">P16</f>
        <v>27.670999999999999</v>
      </c>
      <c r="Q5" s="151">
        <f t="shared" si="1"/>
        <v>10.577999999999999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29717.448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35.999988266666669</v>
      </c>
      <c r="Y5" s="30">
        <f t="shared" si="2"/>
        <v>40.327261133333323</v>
      </c>
      <c r="Z5" s="30">
        <f t="shared" si="2"/>
        <v>0.9860930206666666</v>
      </c>
      <c r="AA5" s="90">
        <f t="shared" si="2"/>
        <v>0.99182931133333319</v>
      </c>
      <c r="AB5" s="90">
        <f t="shared" si="2"/>
        <v>1.7398797866666666E-2</v>
      </c>
      <c r="AC5" s="55"/>
      <c r="AD5" s="55"/>
      <c r="AE5" s="55"/>
      <c r="AF5" s="26"/>
      <c r="AG5" s="238"/>
      <c r="AH5" s="130">
        <f t="shared" ref="AH5:AI8" si="3">AH16</f>
        <v>28.5</v>
      </c>
      <c r="AI5" s="151">
        <f t="shared" si="3"/>
        <v>12.093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-0.22829680097771921</v>
      </c>
      <c r="AN5" s="240">
        <f>bdrate($E5:$E8,G5:G8,$W5:$W8,Y5:Y8)</f>
        <v>-0.2450573012253402</v>
      </c>
      <c r="AO5" s="240">
        <f>bdrate($E5:$E8,H5:H8,$W5:$W8,Z5:Z8)</f>
        <v>-3.2601138849187472E-2</v>
      </c>
      <c r="AP5" s="240">
        <f>bdrate($E5:$E8,I5:I8,$W5:$W8,AA5:AA8)</f>
        <v>-0.40660958712899731</v>
      </c>
      <c r="AQ5" s="241">
        <f>bdrateInverted($E5:$E8,J5:J8,$W5:$W8,AB5:AB8)</f>
        <v>-0.24670234115365586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39615.536</v>
      </c>
      <c r="F6" s="90">
        <f t="shared" si="0"/>
        <v>37.375619733333338</v>
      </c>
      <c r="G6" s="90">
        <f t="shared" si="0"/>
        <v>41.334714466666675</v>
      </c>
      <c r="H6" s="90">
        <f t="shared" si="0"/>
        <v>0.99170901333333339</v>
      </c>
      <c r="I6" s="90">
        <f t="shared" si="0"/>
        <v>0.99195924199999985</v>
      </c>
      <c r="J6" s="90">
        <f t="shared" si="0"/>
        <v>1.4264820533333333E-2</v>
      </c>
      <c r="K6" s="56"/>
      <c r="L6" s="56"/>
      <c r="M6" s="56"/>
      <c r="N6" s="28"/>
      <c r="O6" s="56"/>
      <c r="P6" s="130">
        <f t="shared" si="1"/>
        <v>27.843</v>
      </c>
      <c r="Q6" s="130">
        <f t="shared" si="1"/>
        <v>10.609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39568.871999999996</v>
      </c>
      <c r="X6" s="90">
        <f t="shared" si="2"/>
        <v>39.121302333333333</v>
      </c>
      <c r="Y6" s="90">
        <f t="shared" si="2"/>
        <v>42.89859173333334</v>
      </c>
      <c r="Z6" s="90">
        <f t="shared" si="2"/>
        <v>0.99200798866666662</v>
      </c>
      <c r="AA6" s="90">
        <f t="shared" si="2"/>
        <v>0.99488878999999997</v>
      </c>
      <c r="AB6" s="90">
        <f t="shared" si="2"/>
        <v>9.556770833333332E-3</v>
      </c>
      <c r="AC6" s="56"/>
      <c r="AD6" s="56"/>
      <c r="AE6" s="56"/>
      <c r="AF6" s="28"/>
      <c r="AG6" s="238"/>
      <c r="AH6" s="130">
        <f t="shared" si="3"/>
        <v>28.827999999999999</v>
      </c>
      <c r="AI6" s="130">
        <f t="shared" si="3"/>
        <v>11.968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53677.455999999998</v>
      </c>
      <c r="F7" s="90">
        <f t="shared" si="0"/>
        <v>38.600735666666658</v>
      </c>
      <c r="G7" s="90">
        <f t="shared" si="0"/>
        <v>42.532670000000003</v>
      </c>
      <c r="H7" s="90">
        <f t="shared" si="0"/>
        <v>0.99345479600000008</v>
      </c>
      <c r="I7" s="90">
        <f t="shared" si="0"/>
        <v>0.99302144466666675</v>
      </c>
      <c r="J7" s="90">
        <f t="shared" si="0"/>
        <v>1.1909770366666666E-2</v>
      </c>
      <c r="K7" s="56"/>
      <c r="L7" s="56"/>
      <c r="M7" s="56"/>
      <c r="N7" s="28"/>
      <c r="O7" s="56"/>
      <c r="P7" s="130">
        <f t="shared" si="1"/>
        <v>27.655999999999999</v>
      </c>
      <c r="Q7" s="130">
        <f t="shared" si="1"/>
        <v>10.795999999999999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53611.519999999997</v>
      </c>
      <c r="X7" s="90">
        <f t="shared" si="2"/>
        <v>40.750213333333335</v>
      </c>
      <c r="Y7" s="90">
        <f t="shared" si="2"/>
        <v>44.287512533333334</v>
      </c>
      <c r="Z7" s="90">
        <f t="shared" si="2"/>
        <v>0.99376066333333335</v>
      </c>
      <c r="AA7" s="90">
        <f t="shared" si="2"/>
        <v>0.99626548133333326</v>
      </c>
      <c r="AB7" s="90">
        <f t="shared" si="2"/>
        <v>7.1408637333333332E-3</v>
      </c>
      <c r="AC7" s="56"/>
      <c r="AD7" s="56"/>
      <c r="AE7" s="56"/>
      <c r="AF7" s="28"/>
      <c r="AG7" s="238"/>
      <c r="AH7" s="130">
        <f t="shared" si="3"/>
        <v>29.170999999999999</v>
      </c>
      <c r="AI7" s="130">
        <f t="shared" si="3"/>
        <v>12.061999999999999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75127.895999999993</v>
      </c>
      <c r="F8" s="90">
        <f t="shared" si="0"/>
        <v>39.234061666666669</v>
      </c>
      <c r="G8" s="90">
        <f t="shared" si="0"/>
        <v>43.189662066666671</v>
      </c>
      <c r="H8" s="90">
        <f t="shared" si="0"/>
        <v>0.99423304933333345</v>
      </c>
      <c r="I8" s="90">
        <f t="shared" si="0"/>
        <v>0.99441893800000003</v>
      </c>
      <c r="J8" s="90">
        <f t="shared" si="0"/>
        <v>1.10563534E-2</v>
      </c>
      <c r="K8" s="56"/>
      <c r="L8" s="56"/>
      <c r="M8" s="56"/>
      <c r="N8" s="28"/>
      <c r="O8" s="56"/>
      <c r="P8" s="130">
        <f t="shared" si="1"/>
        <v>28.437000000000001</v>
      </c>
      <c r="Q8" s="130">
        <f t="shared" si="1"/>
        <v>11.265000000000001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75043.351999999999</v>
      </c>
      <c r="X8" s="90">
        <f t="shared" si="2"/>
        <v>41.750384000000011</v>
      </c>
      <c r="Y8" s="90">
        <f t="shared" si="2"/>
        <v>45.191689599999997</v>
      </c>
      <c r="Z8" s="90">
        <f t="shared" si="2"/>
        <v>0.994569182</v>
      </c>
      <c r="AA8" s="90">
        <f t="shared" si="2"/>
        <v>0.9973992066666667</v>
      </c>
      <c r="AB8" s="90">
        <f t="shared" si="2"/>
        <v>5.8785091266666655E-3</v>
      </c>
      <c r="AC8" s="56"/>
      <c r="AD8" s="56"/>
      <c r="AE8" s="56"/>
      <c r="AF8" s="28"/>
      <c r="AG8" s="238"/>
      <c r="AH8" s="130">
        <f t="shared" si="3"/>
        <v>29.452999999999999</v>
      </c>
      <c r="AI8" s="130">
        <f t="shared" si="3"/>
        <v>12.343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27.899955242160388</v>
      </c>
      <c r="Q10" s="154">
        <f>GEOMEAN(Q5:Q8)</f>
        <v>10.808564561246717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28.985784364567444</v>
      </c>
      <c r="AI10" s="154">
        <f>GEOMEAN(AI5:AI8)</f>
        <v>12.115711452311457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6017.5439999999999</v>
      </c>
      <c r="F16" s="166">
        <v>5823.6</v>
      </c>
      <c r="G16" s="166">
        <v>417.62400000000002</v>
      </c>
      <c r="H16" s="166">
        <v>6.28</v>
      </c>
      <c r="I16" s="166">
        <v>7.056</v>
      </c>
      <c r="J16" s="166">
        <v>9887.48</v>
      </c>
      <c r="K16" s="60">
        <v>5509.6239999999998</v>
      </c>
      <c r="L16" s="60">
        <v>2082.16</v>
      </c>
      <c r="M16" s="60">
        <v>7.8879999999999999</v>
      </c>
      <c r="N16" s="55"/>
      <c r="O16" s="252"/>
      <c r="P16" s="129">
        <v>27.670999999999999</v>
      </c>
      <c r="Q16" s="129">
        <v>10.577999999999999</v>
      </c>
      <c r="R16" s="142"/>
      <c r="S16" s="214"/>
      <c r="T16" s="300"/>
      <c r="U16" s="25" t="s">
        <v>33</v>
      </c>
      <c r="V16" s="26"/>
      <c r="W16" s="128">
        <v>6017.5439999999999</v>
      </c>
      <c r="X16" s="166">
        <v>5790.9440000000004</v>
      </c>
      <c r="Y16" s="166">
        <v>417.24799999999999</v>
      </c>
      <c r="Z16" s="166">
        <v>6.2</v>
      </c>
      <c r="AA16" s="166">
        <v>6.8879999999999999</v>
      </c>
      <c r="AB16" s="166">
        <v>9887.32</v>
      </c>
      <c r="AC16" s="60">
        <v>5509.12</v>
      </c>
      <c r="AD16" s="60">
        <v>2082.1840000000002</v>
      </c>
      <c r="AE16" s="60">
        <v>7.8879999999999999</v>
      </c>
      <c r="AF16" s="55"/>
      <c r="AG16" s="252"/>
      <c r="AH16" s="129">
        <v>28.5</v>
      </c>
      <c r="AI16" s="129">
        <v>12.093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6017.5439999999999</v>
      </c>
      <c r="F17" s="167">
        <v>7945.6639999999998</v>
      </c>
      <c r="G17" s="167">
        <v>2014.184</v>
      </c>
      <c r="H17" s="167">
        <v>142.952</v>
      </c>
      <c r="I17" s="167">
        <v>97.888000000000005</v>
      </c>
      <c r="J17" s="167">
        <v>12945.232</v>
      </c>
      <c r="K17" s="62">
        <v>7647.88</v>
      </c>
      <c r="L17" s="62">
        <v>2804.192</v>
      </c>
      <c r="M17" s="62">
        <v>7.88</v>
      </c>
      <c r="N17" s="56"/>
      <c r="O17" s="238"/>
      <c r="P17" s="144">
        <v>27.843</v>
      </c>
      <c r="Q17" s="144">
        <v>10.609</v>
      </c>
      <c r="R17" s="145"/>
      <c r="S17" s="214"/>
      <c r="T17" s="285"/>
      <c r="U17" s="27" t="s">
        <v>34</v>
      </c>
      <c r="V17" s="28"/>
      <c r="W17" s="143">
        <v>6017.5439999999999</v>
      </c>
      <c r="X17" s="167">
        <v>7904.6639999999998</v>
      </c>
      <c r="Y17" s="167">
        <v>2012.056</v>
      </c>
      <c r="Z17" s="167">
        <v>141.44</v>
      </c>
      <c r="AA17" s="167">
        <v>96.903999999999996</v>
      </c>
      <c r="AB17" s="167">
        <v>12944.68</v>
      </c>
      <c r="AC17" s="62">
        <v>7647.384</v>
      </c>
      <c r="AD17" s="62">
        <v>2804.2</v>
      </c>
      <c r="AE17" s="62">
        <v>7.88</v>
      </c>
      <c r="AF17" s="56"/>
      <c r="AG17" s="238"/>
      <c r="AH17" s="144">
        <v>28.827999999999999</v>
      </c>
      <c r="AI17" s="144">
        <v>11.968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6017.5439999999999</v>
      </c>
      <c r="F18" s="167">
        <v>10136.959999999999</v>
      </c>
      <c r="G18" s="167">
        <v>5684.2879999999996</v>
      </c>
      <c r="H18" s="167">
        <v>1486.1120000000001</v>
      </c>
      <c r="I18" s="167">
        <v>852.40800000000002</v>
      </c>
      <c r="J18" s="167">
        <v>16059.464</v>
      </c>
      <c r="K18" s="62">
        <v>9886.2240000000002</v>
      </c>
      <c r="L18" s="62">
        <v>3554.4560000000001</v>
      </c>
      <c r="M18" s="62">
        <v>7.8639999999999999</v>
      </c>
      <c r="N18" s="56"/>
      <c r="O18" s="238"/>
      <c r="P18" s="144">
        <v>27.655999999999999</v>
      </c>
      <c r="Q18" s="144">
        <v>10.795999999999999</v>
      </c>
      <c r="R18" s="145"/>
      <c r="S18" s="214"/>
      <c r="T18" s="285"/>
      <c r="U18" s="27" t="s">
        <v>35</v>
      </c>
      <c r="V18" s="28"/>
      <c r="W18" s="143">
        <v>6017.5439999999999</v>
      </c>
      <c r="X18" s="167">
        <v>10087.255999999999</v>
      </c>
      <c r="Y18" s="167">
        <v>5681.08</v>
      </c>
      <c r="Z18" s="167">
        <v>1479.752</v>
      </c>
      <c r="AA18" s="167">
        <v>845.96</v>
      </c>
      <c r="AB18" s="167">
        <v>16059.464</v>
      </c>
      <c r="AC18" s="62">
        <v>9885.9760000000006</v>
      </c>
      <c r="AD18" s="62">
        <v>3554.4879999999998</v>
      </c>
      <c r="AE18" s="62">
        <v>7.8639999999999999</v>
      </c>
      <c r="AF18" s="56"/>
      <c r="AG18" s="238"/>
      <c r="AH18" s="144">
        <v>29.170999999999999</v>
      </c>
      <c r="AI18" s="144">
        <v>12.061999999999999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6017.5439999999999</v>
      </c>
      <c r="F19" s="167">
        <v>12236.376</v>
      </c>
      <c r="G19" s="167">
        <v>11012.263999999999</v>
      </c>
      <c r="H19" s="167">
        <v>6050.8879999999999</v>
      </c>
      <c r="I19" s="167">
        <v>3968.904</v>
      </c>
      <c r="J19" s="167">
        <v>19250.664000000001</v>
      </c>
      <c r="K19" s="62">
        <v>12245.712</v>
      </c>
      <c r="L19" s="62">
        <v>4345.5439999999999</v>
      </c>
      <c r="M19" s="62">
        <v>7.7359999999999998</v>
      </c>
      <c r="N19" s="56"/>
      <c r="O19" s="238"/>
      <c r="P19" s="144">
        <v>28.437000000000001</v>
      </c>
      <c r="Q19" s="144">
        <v>11.265000000000001</v>
      </c>
      <c r="R19" s="145"/>
      <c r="S19" s="214"/>
      <c r="T19" s="285"/>
      <c r="U19" s="27" t="s">
        <v>37</v>
      </c>
      <c r="V19" s="28"/>
      <c r="W19" s="143">
        <v>6017.5439999999999</v>
      </c>
      <c r="X19" s="167">
        <v>12181.632</v>
      </c>
      <c r="Y19" s="167">
        <v>11013.16</v>
      </c>
      <c r="Z19" s="167">
        <v>6039.1840000000002</v>
      </c>
      <c r="AA19" s="167">
        <v>3949.7280000000001</v>
      </c>
      <c r="AB19" s="167">
        <v>19250.84</v>
      </c>
      <c r="AC19" s="62">
        <v>12245.72</v>
      </c>
      <c r="AD19" s="62">
        <v>4345.5439999999999</v>
      </c>
      <c r="AE19" s="62">
        <v>7.7359999999999998</v>
      </c>
      <c r="AF19" s="56"/>
      <c r="AG19" s="238"/>
      <c r="AH19" s="144">
        <v>29.452999999999999</v>
      </c>
      <c r="AI19" s="144">
        <v>12.343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29751.368000000002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29717.448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39615.536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39568.871999999996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53677.455999999998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53611.519999999997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75127.895999999993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75043.351999999999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35.039278000000003</v>
      </c>
      <c r="G33" s="96">
        <v>39.165531999999999</v>
      </c>
      <c r="H33" s="96">
        <v>0.98547048000000004</v>
      </c>
      <c r="I33" s="60">
        <v>0.98940971</v>
      </c>
      <c r="J33" s="60">
        <v>2.3538033E-2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36.233611000000003</v>
      </c>
      <c r="Y33" s="96">
        <v>40.515458000000002</v>
      </c>
      <c r="Z33" s="96">
        <v>0.98579965000000003</v>
      </c>
      <c r="AA33" s="60">
        <v>0.99277565000000001</v>
      </c>
      <c r="AB33" s="60">
        <v>1.8286607999999999E-2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1.1943330000000003</v>
      </c>
      <c r="AN33" s="95">
        <f t="shared" ref="AN33:AN96" si="5">IF(OR(Y33="",G33=""),"",Y33-G33)</f>
        <v>1.3499260000000035</v>
      </c>
      <c r="AO33" s="95">
        <f t="shared" ref="AO33:AO96" si="6">IF(OR(Z33="",H33=""),"",Z33-H33)</f>
        <v>3.2916999999998975E-4</v>
      </c>
      <c r="AP33" s="95">
        <f t="shared" ref="AP33:AP96" si="7">IF(OR(AA33="",I33=""),"",AA33-I33)</f>
        <v>3.3659400000000117E-3</v>
      </c>
      <c r="AQ33" s="120">
        <f t="shared" ref="AQ33:AQ96" si="8">IF(OR(AB33="",J33=""),"",AB33-J33)</f>
        <v>-5.2514250000000005E-3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37.583537</v>
      </c>
      <c r="G34" s="187">
        <v>41.525461</v>
      </c>
      <c r="H34" s="187">
        <v>0.99143342000000001</v>
      </c>
      <c r="I34" s="62">
        <v>0.99077435999999997</v>
      </c>
      <c r="J34" s="62">
        <v>1.4323491000000001E-2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39.276434000000002</v>
      </c>
      <c r="Y34" s="187">
        <v>43.051831</v>
      </c>
      <c r="Z34" s="187">
        <v>0.99173012999999999</v>
      </c>
      <c r="AA34" s="62">
        <v>0.99403799999999998</v>
      </c>
      <c r="AB34" s="62">
        <v>9.9916910000000005E-3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1.6928970000000021</v>
      </c>
      <c r="AN34" s="121">
        <f t="shared" si="5"/>
        <v>1.52637</v>
      </c>
      <c r="AO34" s="121">
        <f t="shared" si="6"/>
        <v>2.9670999999997782E-4</v>
      </c>
      <c r="AP34" s="121">
        <f t="shared" si="7"/>
        <v>3.2636400000000121E-3</v>
      </c>
      <c r="AQ34" s="87">
        <f t="shared" si="8"/>
        <v>-4.3318000000000002E-3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38.909802999999997</v>
      </c>
      <c r="G35" s="187">
        <v>42.802069000000003</v>
      </c>
      <c r="H35" s="187">
        <v>0.99328126000000005</v>
      </c>
      <c r="I35" s="62">
        <v>0.99201912999999997</v>
      </c>
      <c r="J35" s="62">
        <v>1.1850523E-2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41.039304999999999</v>
      </c>
      <c r="Y35" s="187">
        <v>44.53275</v>
      </c>
      <c r="Z35" s="187">
        <v>0.99359949000000003</v>
      </c>
      <c r="AA35" s="62">
        <v>0.99567019999999995</v>
      </c>
      <c r="AB35" s="62">
        <v>7.3978435E-3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2.1295020000000022</v>
      </c>
      <c r="AN35" s="121">
        <f t="shared" si="5"/>
        <v>1.730680999999997</v>
      </c>
      <c r="AO35" s="121">
        <f t="shared" si="6"/>
        <v>3.1822999999997492E-4</v>
      </c>
      <c r="AP35" s="121">
        <f t="shared" si="7"/>
        <v>3.6510699999999785E-3</v>
      </c>
      <c r="AQ35" s="87">
        <f t="shared" si="8"/>
        <v>-4.4526794999999999E-3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39.649728000000003</v>
      </c>
      <c r="G36" s="187">
        <v>43.571928</v>
      </c>
      <c r="H36" s="187">
        <v>0.99412336000000001</v>
      </c>
      <c r="I36" s="62">
        <v>0.99685928999999995</v>
      </c>
      <c r="J36" s="62">
        <v>1.0694835E-2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42.157347999999999</v>
      </c>
      <c r="Y36" s="187">
        <v>45.529305000000001</v>
      </c>
      <c r="Z36" s="187">
        <v>0.99446133999999997</v>
      </c>
      <c r="AA36" s="62">
        <v>0.99739840999999996</v>
      </c>
      <c r="AB36" s="62">
        <v>5.9412279999999998E-3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2.5076199999999957</v>
      </c>
      <c r="AN36" s="121">
        <f t="shared" si="5"/>
        <v>1.957377000000001</v>
      </c>
      <c r="AO36" s="121">
        <f t="shared" si="6"/>
        <v>3.3797999999995998E-4</v>
      </c>
      <c r="AP36" s="121">
        <f t="shared" si="7"/>
        <v>5.3912000000000404E-4</v>
      </c>
      <c r="AQ36" s="87">
        <f t="shared" si="8"/>
        <v>-4.753607E-3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34.98854</v>
      </c>
      <c r="G38" s="96">
        <v>39.114001000000002</v>
      </c>
      <c r="H38" s="96">
        <v>0.9859464</v>
      </c>
      <c r="I38" s="60">
        <v>0.99011978</v>
      </c>
      <c r="J38" s="60">
        <v>2.3027543000000001E-2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36.283608999999998</v>
      </c>
      <c r="Y38" s="96">
        <v>40.576673999999997</v>
      </c>
      <c r="Z38" s="96">
        <v>0.98626371999999995</v>
      </c>
      <c r="AA38" s="60">
        <v>0.99041307999999995</v>
      </c>
      <c r="AB38" s="60">
        <v>1.7339661999999999E-2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1.295068999999998</v>
      </c>
      <c r="AN38" s="95">
        <f t="shared" si="5"/>
        <v>1.4626729999999952</v>
      </c>
      <c r="AO38" s="95">
        <f t="shared" si="6"/>
        <v>3.1731999999995431E-4</v>
      </c>
      <c r="AP38" s="95">
        <f t="shared" si="7"/>
        <v>2.9329999999994083E-4</v>
      </c>
      <c r="AQ38" s="120">
        <f t="shared" si="8"/>
        <v>-5.6878810000000023E-3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37.545914000000003</v>
      </c>
      <c r="G39" s="187">
        <v>41.501085000000003</v>
      </c>
      <c r="H39" s="187">
        <v>0.99163305000000002</v>
      </c>
      <c r="I39" s="62">
        <v>0.99159987999999999</v>
      </c>
      <c r="J39" s="62">
        <v>1.43402275E-2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39.353650999999999</v>
      </c>
      <c r="Y39" s="187">
        <v>43.118810000000003</v>
      </c>
      <c r="Z39" s="187">
        <v>0.99194243000000004</v>
      </c>
      <c r="AA39" s="62">
        <v>0.99439719000000004</v>
      </c>
      <c r="AB39" s="62">
        <v>9.6878429999999998E-3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1.8077369999999959</v>
      </c>
      <c r="AN39" s="121">
        <f t="shared" si="5"/>
        <v>1.6177250000000001</v>
      </c>
      <c r="AO39" s="121">
        <f t="shared" si="6"/>
        <v>3.0938000000002575E-4</v>
      </c>
      <c r="AP39" s="121">
        <f t="shared" si="7"/>
        <v>2.7973100000000528E-3</v>
      </c>
      <c r="AQ39" s="87">
        <f t="shared" si="8"/>
        <v>-4.6523845000000005E-3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38.703963000000002</v>
      </c>
      <c r="G40" s="187">
        <v>42.633884000000002</v>
      </c>
      <c r="H40" s="187">
        <v>0.99326610000000004</v>
      </c>
      <c r="I40" s="62">
        <v>0.99270186999999999</v>
      </c>
      <c r="J40" s="62">
        <v>1.2120248E-2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40.895418999999997</v>
      </c>
      <c r="Y40" s="187">
        <v>44.424553000000003</v>
      </c>
      <c r="Z40" s="187">
        <v>0.99358634000000001</v>
      </c>
      <c r="AA40" s="62">
        <v>0.99587166999999999</v>
      </c>
      <c r="AB40" s="62">
        <v>7.3578907000000004E-3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2.1914559999999952</v>
      </c>
      <c r="AN40" s="121">
        <f t="shared" si="5"/>
        <v>1.7906690000000012</v>
      </c>
      <c r="AO40" s="121">
        <f t="shared" si="6"/>
        <v>3.2023999999997166E-4</v>
      </c>
      <c r="AP40" s="121">
        <f t="shared" si="7"/>
        <v>3.1698000000000004E-3</v>
      </c>
      <c r="AQ40" s="87">
        <f t="shared" si="8"/>
        <v>-4.7623572999999997E-3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39.303722999999998</v>
      </c>
      <c r="G41" s="187">
        <v>43.258952000000001</v>
      </c>
      <c r="H41" s="187">
        <v>0.99401941999999999</v>
      </c>
      <c r="I41" s="62">
        <v>0.99408892999999998</v>
      </c>
      <c r="J41" s="62">
        <v>1.1243738E-2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41.851415000000003</v>
      </c>
      <c r="Y41" s="187">
        <v>45.280838000000003</v>
      </c>
      <c r="Z41" s="187">
        <v>0.99437103999999998</v>
      </c>
      <c r="AA41" s="62">
        <v>0.99740459999999997</v>
      </c>
      <c r="AB41" s="62">
        <v>6.0762437000000001E-3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2.547692000000005</v>
      </c>
      <c r="AN41" s="121">
        <f t="shared" si="5"/>
        <v>2.0218860000000021</v>
      </c>
      <c r="AO41" s="121">
        <f t="shared" si="6"/>
        <v>3.5161999999999694E-4</v>
      </c>
      <c r="AP41" s="121">
        <f t="shared" si="7"/>
        <v>3.3156699999999928E-3</v>
      </c>
      <c r="AQ41" s="87">
        <f t="shared" si="8"/>
        <v>-5.1674942999999996E-3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35.054386999999998</v>
      </c>
      <c r="G43" s="96">
        <v>39.179025000000003</v>
      </c>
      <c r="H43" s="96">
        <v>0.98609164000000005</v>
      </c>
      <c r="I43" s="60">
        <v>0.99045227999999996</v>
      </c>
      <c r="J43" s="60">
        <v>2.1918910999999999E-2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36.340454000000001</v>
      </c>
      <c r="Y43" s="96">
        <v>40.647647999999997</v>
      </c>
      <c r="Z43" s="96">
        <v>0.98643243000000003</v>
      </c>
      <c r="AA43" s="60">
        <v>0.99341813000000001</v>
      </c>
      <c r="AB43" s="60">
        <v>1.6516749000000001E-2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1.2860670000000027</v>
      </c>
      <c r="AN43" s="95">
        <f t="shared" si="5"/>
        <v>1.4686229999999938</v>
      </c>
      <c r="AO43" s="95">
        <f t="shared" si="6"/>
        <v>3.4078999999997972E-4</v>
      </c>
      <c r="AP43" s="95">
        <f t="shared" si="7"/>
        <v>2.9658500000000476E-3</v>
      </c>
      <c r="AQ43" s="120">
        <f t="shared" si="8"/>
        <v>-5.4021619999999985E-3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37.591357000000002</v>
      </c>
      <c r="G44" s="187">
        <v>41.550986000000002</v>
      </c>
      <c r="H44" s="187">
        <v>0.99172713999999995</v>
      </c>
      <c r="I44" s="62">
        <v>0.99199353999999995</v>
      </c>
      <c r="J44" s="62">
        <v>1.3441944000000001E-2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39.375365000000002</v>
      </c>
      <c r="Y44" s="187">
        <v>43.152979999999999</v>
      </c>
      <c r="Z44" s="187">
        <v>0.99203591000000002</v>
      </c>
      <c r="AA44" s="62">
        <v>0.99480917000000002</v>
      </c>
      <c r="AB44" s="62">
        <v>9.0873619999999999E-3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1.784008</v>
      </c>
      <c r="AN44" s="121">
        <f t="shared" si="5"/>
        <v>1.6019939999999977</v>
      </c>
      <c r="AO44" s="121">
        <f t="shared" si="6"/>
        <v>3.0877000000006927E-4</v>
      </c>
      <c r="AP44" s="121">
        <f t="shared" si="7"/>
        <v>2.8156300000000689E-3</v>
      </c>
      <c r="AQ44" s="87">
        <f t="shared" si="8"/>
        <v>-4.3545820000000009E-3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38.716313999999997</v>
      </c>
      <c r="G45" s="187">
        <v>42.651209999999999</v>
      </c>
      <c r="H45" s="187">
        <v>0.99325264999999996</v>
      </c>
      <c r="I45" s="62">
        <v>0.99297544999999998</v>
      </c>
      <c r="J45" s="62">
        <v>1.1442336000000001E-2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40.882111000000002</v>
      </c>
      <c r="Y45" s="187">
        <v>44.412311000000003</v>
      </c>
      <c r="Z45" s="187">
        <v>0.99358345000000003</v>
      </c>
      <c r="AA45" s="62">
        <v>0.99620920999999996</v>
      </c>
      <c r="AB45" s="62">
        <v>6.9479123000000002E-3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2.1657970000000049</v>
      </c>
      <c r="AN45" s="121">
        <f t="shared" si="5"/>
        <v>1.7611010000000036</v>
      </c>
      <c r="AO45" s="121">
        <f t="shared" si="6"/>
        <v>3.3080000000007548E-4</v>
      </c>
      <c r="AP45" s="121">
        <f t="shared" si="7"/>
        <v>3.2337599999999744E-3</v>
      </c>
      <c r="AQ45" s="87">
        <f t="shared" si="8"/>
        <v>-4.4944237000000007E-3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39.259095000000002</v>
      </c>
      <c r="G46" s="187">
        <v>43.220519000000003</v>
      </c>
      <c r="H46" s="187">
        <v>0.99397365999999998</v>
      </c>
      <c r="I46" s="62">
        <v>0.99402120999999999</v>
      </c>
      <c r="J46" s="62">
        <v>1.084892E-2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41.783869000000003</v>
      </c>
      <c r="Y46" s="187">
        <v>45.228017000000001</v>
      </c>
      <c r="Z46" s="187">
        <v>0.99432266000000002</v>
      </c>
      <c r="AA46" s="62">
        <v>0.99738274999999998</v>
      </c>
      <c r="AB46" s="62">
        <v>5.8838789999999998E-3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2.5247740000000007</v>
      </c>
      <c r="AN46" s="121">
        <f t="shared" si="5"/>
        <v>2.0074979999999982</v>
      </c>
      <c r="AO46" s="121">
        <f t="shared" si="6"/>
        <v>3.4900000000004372E-4</v>
      </c>
      <c r="AP46" s="121">
        <f t="shared" si="7"/>
        <v>3.3615399999999962E-3</v>
      </c>
      <c r="AQ46" s="87">
        <f t="shared" si="8"/>
        <v>-4.9650409999999999E-3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34.982998000000002</v>
      </c>
      <c r="G48" s="96">
        <v>39.102172000000003</v>
      </c>
      <c r="H48" s="96">
        <v>0.98587634000000002</v>
      </c>
      <c r="I48" s="60">
        <v>0.99011757</v>
      </c>
      <c r="J48" s="60">
        <v>2.3314149999999999E-2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36.251629999999999</v>
      </c>
      <c r="Y48" s="96">
        <v>40.559652999999997</v>
      </c>
      <c r="Z48" s="96">
        <v>0.98622904</v>
      </c>
      <c r="AA48" s="60">
        <v>0.99315989999999998</v>
      </c>
      <c r="AB48" s="60">
        <v>1.7938613999999999E-2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1.2686319999999967</v>
      </c>
      <c r="AN48" s="95">
        <f t="shared" si="5"/>
        <v>1.4574809999999943</v>
      </c>
      <c r="AO48" s="95">
        <f t="shared" si="6"/>
        <v>3.5269999999998358E-4</v>
      </c>
      <c r="AP48" s="95">
        <f t="shared" si="7"/>
        <v>3.042329999999982E-3</v>
      </c>
      <c r="AQ48" s="120">
        <f t="shared" si="8"/>
        <v>-5.3755360000000002E-3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37.532626999999998</v>
      </c>
      <c r="G49" s="187">
        <v>41.485618000000002</v>
      </c>
      <c r="H49" s="187">
        <v>0.99155506000000004</v>
      </c>
      <c r="I49" s="62">
        <v>0.99193997</v>
      </c>
      <c r="J49" s="62">
        <v>1.4134871E-2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39.306524000000003</v>
      </c>
      <c r="Y49" s="187">
        <v>43.074832999999998</v>
      </c>
      <c r="Z49" s="187">
        <v>0.99187278999999995</v>
      </c>
      <c r="AA49" s="62">
        <v>0.99492692999999999</v>
      </c>
      <c r="AB49" s="62">
        <v>9.7961960000000001E-3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1.7738970000000052</v>
      </c>
      <c r="AN49" s="121">
        <f t="shared" si="5"/>
        <v>1.5892149999999958</v>
      </c>
      <c r="AO49" s="121">
        <f t="shared" si="6"/>
        <v>3.1772999999990503E-4</v>
      </c>
      <c r="AP49" s="121">
        <f t="shared" si="7"/>
        <v>2.986959999999983E-3</v>
      </c>
      <c r="AQ49" s="87">
        <f t="shared" si="8"/>
        <v>-4.3386750000000002E-3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38.633268999999999</v>
      </c>
      <c r="G50" s="187">
        <v>42.559258999999997</v>
      </c>
      <c r="H50" s="187">
        <v>0.99314325999999997</v>
      </c>
      <c r="I50" s="62">
        <v>0.99294192000000003</v>
      </c>
      <c r="J50" s="62">
        <v>1.1943622500000001E-2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40.796551000000001</v>
      </c>
      <c r="Y50" s="187">
        <v>44.316814999999998</v>
      </c>
      <c r="Z50" s="187">
        <v>0.99347043999999995</v>
      </c>
      <c r="AA50" s="62">
        <v>0.99636884999999997</v>
      </c>
      <c r="AB50" s="62">
        <v>7.5580930000000001E-3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2.1632820000000024</v>
      </c>
      <c r="AN50" s="121">
        <f t="shared" si="5"/>
        <v>1.757556000000001</v>
      </c>
      <c r="AO50" s="121">
        <f t="shared" si="6"/>
        <v>3.2717999999998248E-4</v>
      </c>
      <c r="AP50" s="121">
        <f t="shared" si="7"/>
        <v>3.4269299999999392E-3</v>
      </c>
      <c r="AQ50" s="87">
        <f t="shared" si="8"/>
        <v>-4.3855295000000006E-3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39.214084999999997</v>
      </c>
      <c r="G51" s="187">
        <v>43.176236000000003</v>
      </c>
      <c r="H51" s="187">
        <v>0.99389132999999996</v>
      </c>
      <c r="I51" s="62">
        <v>0.99386693000000004</v>
      </c>
      <c r="J51" s="62">
        <v>1.1289062000000001E-2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41.722026</v>
      </c>
      <c r="Y51" s="187">
        <v>45.156703</v>
      </c>
      <c r="Z51" s="187">
        <v>0.99424182999999999</v>
      </c>
      <c r="AA51" s="62">
        <v>0.99735326000000002</v>
      </c>
      <c r="AB51" s="62">
        <v>6.3692089999999998E-3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2.5079410000000024</v>
      </c>
      <c r="AN51" s="121">
        <f t="shared" si="5"/>
        <v>1.9804669999999973</v>
      </c>
      <c r="AO51" s="121">
        <f t="shared" si="6"/>
        <v>3.5050000000003134E-4</v>
      </c>
      <c r="AP51" s="121">
        <f t="shared" si="7"/>
        <v>3.4863299999999819E-3</v>
      </c>
      <c r="AQ51" s="87">
        <f t="shared" si="8"/>
        <v>-4.9198530000000009E-3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34.402977999999997</v>
      </c>
      <c r="G53" s="96">
        <v>38.509363</v>
      </c>
      <c r="H53" s="96">
        <v>0.98447788000000003</v>
      </c>
      <c r="I53" s="60">
        <v>0.98938331999999996</v>
      </c>
      <c r="J53" s="60">
        <v>2.5996829999999999E-2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35.506117000000003</v>
      </c>
      <c r="Y53" s="96">
        <v>39.800400000000003</v>
      </c>
      <c r="Z53" s="96">
        <v>0.98486253000000001</v>
      </c>
      <c r="AA53" s="60">
        <v>0.99235063999999995</v>
      </c>
      <c r="AB53" s="60">
        <v>2.0385716000000002E-2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1.1031390000000059</v>
      </c>
      <c r="AN53" s="95">
        <f t="shared" si="5"/>
        <v>1.2910370000000029</v>
      </c>
      <c r="AO53" s="95">
        <f t="shared" si="6"/>
        <v>3.8464999999998639E-4</v>
      </c>
      <c r="AP53" s="95">
        <f t="shared" si="7"/>
        <v>2.9673199999999955E-3</v>
      </c>
      <c r="AQ53" s="120">
        <f t="shared" si="8"/>
        <v>-5.6111139999999969E-3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37.02373</v>
      </c>
      <c r="G54" s="187">
        <v>40.949157</v>
      </c>
      <c r="H54" s="187">
        <v>0.99082736999999999</v>
      </c>
      <c r="I54" s="62">
        <v>0.99202614</v>
      </c>
      <c r="J54" s="62">
        <v>1.5945088E-2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38.631950000000003</v>
      </c>
      <c r="Y54" s="187">
        <v>42.378230000000002</v>
      </c>
      <c r="Z54" s="187">
        <v>0.99115785000000001</v>
      </c>
      <c r="AA54" s="62">
        <v>0.99494970000000005</v>
      </c>
      <c r="AB54" s="62">
        <v>1.1486222000000001E-2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1.6082200000000029</v>
      </c>
      <c r="AN54" s="121">
        <f t="shared" si="5"/>
        <v>1.4290730000000025</v>
      </c>
      <c r="AO54" s="121">
        <f t="shared" si="6"/>
        <v>3.3048000000002187E-4</v>
      </c>
      <c r="AP54" s="121">
        <f t="shared" si="7"/>
        <v>2.9235600000000472E-3</v>
      </c>
      <c r="AQ54" s="87">
        <f t="shared" si="8"/>
        <v>-4.4588659999999988E-3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38.280048999999998</v>
      </c>
      <c r="G55" s="187">
        <v>42.191457</v>
      </c>
      <c r="H55" s="187">
        <v>0.99272903999999995</v>
      </c>
      <c r="I55" s="62">
        <v>0.99320551000000001</v>
      </c>
      <c r="J55" s="62">
        <v>1.3191843E-2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40.312700999999997</v>
      </c>
      <c r="Y55" s="187">
        <v>43.825839999999999</v>
      </c>
      <c r="Z55" s="187">
        <v>0.99306656999999998</v>
      </c>
      <c r="AA55" s="62">
        <v>0.99643391999999997</v>
      </c>
      <c r="AB55" s="62">
        <v>8.6663850000000004E-3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2.0326519999999988</v>
      </c>
      <c r="AN55" s="121">
        <f t="shared" si="5"/>
        <v>1.6343829999999997</v>
      </c>
      <c r="AO55" s="121">
        <f t="shared" si="6"/>
        <v>3.3753000000003031E-4</v>
      </c>
      <c r="AP55" s="121">
        <f t="shared" si="7"/>
        <v>3.2284099999999594E-3</v>
      </c>
      <c r="AQ55" s="87">
        <f t="shared" si="8"/>
        <v>-4.5254579999999996E-3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38.944797000000001</v>
      </c>
      <c r="G56" s="187">
        <v>42.898240999999999</v>
      </c>
      <c r="H56" s="187">
        <v>0.99365999000000005</v>
      </c>
      <c r="I56" s="62">
        <v>0.99400091999999995</v>
      </c>
      <c r="J56" s="62">
        <v>1.225652E-2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41.333095999999998</v>
      </c>
      <c r="Y56" s="187">
        <v>44.785665999999999</v>
      </c>
      <c r="Z56" s="187">
        <v>0.99401649999999997</v>
      </c>
      <c r="AA56" s="62">
        <v>0.99724382</v>
      </c>
      <c r="AB56" s="62">
        <v>7.1939819999999998E-3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2.3882989999999964</v>
      </c>
      <c r="AN56" s="121">
        <f t="shared" si="5"/>
        <v>1.8874250000000004</v>
      </c>
      <c r="AO56" s="121">
        <f t="shared" si="6"/>
        <v>3.5650999999992106E-4</v>
      </c>
      <c r="AP56" s="121">
        <f t="shared" si="7"/>
        <v>3.2429000000000485E-3</v>
      </c>
      <c r="AQ56" s="87">
        <f t="shared" si="8"/>
        <v>-5.0625380000000001E-3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34.836874999999999</v>
      </c>
      <c r="G58" s="96">
        <v>39.009546</v>
      </c>
      <c r="H58" s="96">
        <v>0.98611188000000005</v>
      </c>
      <c r="I58" s="60">
        <v>0.99049061999999999</v>
      </c>
      <c r="J58" s="60">
        <v>2.2912071999999999E-2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36.10324</v>
      </c>
      <c r="Y58" s="96">
        <v>40.462271000000001</v>
      </c>
      <c r="Z58" s="96">
        <v>0.98640682000000002</v>
      </c>
      <c r="AA58" s="60">
        <v>0.99062797000000002</v>
      </c>
      <c r="AB58" s="60">
        <v>1.7085688000000002E-2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1.2663650000000004</v>
      </c>
      <c r="AN58" s="95">
        <f t="shared" si="5"/>
        <v>1.4527250000000009</v>
      </c>
      <c r="AO58" s="95">
        <f t="shared" si="6"/>
        <v>2.9493999999996579E-4</v>
      </c>
      <c r="AP58" s="95">
        <f t="shared" si="7"/>
        <v>1.3735000000003605E-4</v>
      </c>
      <c r="AQ58" s="120">
        <f t="shared" si="8"/>
        <v>-5.826383999999997E-3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37.475672000000003</v>
      </c>
      <c r="G59" s="187">
        <v>41.461638999999998</v>
      </c>
      <c r="H59" s="187">
        <v>0.99202449000000004</v>
      </c>
      <c r="I59" s="62">
        <v>0.99206214000000004</v>
      </c>
      <c r="J59" s="62">
        <v>1.40631525E-2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39.315413999999997</v>
      </c>
      <c r="Y59" s="187">
        <v>43.102967</v>
      </c>
      <c r="Z59" s="187">
        <v>0.99229811000000001</v>
      </c>
      <c r="AA59" s="62">
        <v>0.99455084999999999</v>
      </c>
      <c r="AB59" s="62">
        <v>9.1817960000000007E-3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1.839741999999994</v>
      </c>
      <c r="AN59" s="121">
        <f t="shared" si="5"/>
        <v>1.6413280000000015</v>
      </c>
      <c r="AO59" s="121">
        <f t="shared" si="6"/>
        <v>2.7361999999997444E-4</v>
      </c>
      <c r="AP59" s="121">
        <f t="shared" si="7"/>
        <v>2.4887099999999496E-3</v>
      </c>
      <c r="AQ59" s="87">
        <f t="shared" si="8"/>
        <v>-4.8813564999999996E-3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38.825980999999999</v>
      </c>
      <c r="G60" s="187">
        <v>42.762726000000001</v>
      </c>
      <c r="H60" s="187">
        <v>0.99380466000000001</v>
      </c>
      <c r="I60" s="62">
        <v>0.99320595</v>
      </c>
      <c r="J60" s="62">
        <v>1.1470431E-2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41.045090000000002</v>
      </c>
      <c r="Y60" s="187">
        <v>44.579134000000003</v>
      </c>
      <c r="Z60" s="187">
        <v>0.99409444000000002</v>
      </c>
      <c r="AA60" s="62">
        <v>0.9959422</v>
      </c>
      <c r="AB60" s="62">
        <v>6.6282700000000003E-3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2.2191090000000031</v>
      </c>
      <c r="AN60" s="121">
        <f t="shared" si="5"/>
        <v>1.8164080000000027</v>
      </c>
      <c r="AO60" s="121">
        <f t="shared" si="6"/>
        <v>2.8978000000001725E-4</v>
      </c>
      <c r="AP60" s="121">
        <f t="shared" si="7"/>
        <v>2.7362499999999956E-3</v>
      </c>
      <c r="AQ60" s="87">
        <f t="shared" si="8"/>
        <v>-4.8421609999999993E-3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39.542828999999998</v>
      </c>
      <c r="G61" s="187">
        <v>43.489885000000001</v>
      </c>
      <c r="H61" s="187">
        <v>0.99457266</v>
      </c>
      <c r="I61" s="62">
        <v>0.99695747999999995</v>
      </c>
      <c r="J61" s="62">
        <v>1.0484329000000001E-2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42.131844000000001</v>
      </c>
      <c r="Y61" s="187">
        <v>45.522934999999997</v>
      </c>
      <c r="Z61" s="187">
        <v>0.99489592999999998</v>
      </c>
      <c r="AA61" s="62">
        <v>0.99749887999999998</v>
      </c>
      <c r="AB61" s="62">
        <v>5.3070160000000003E-3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2.5890150000000034</v>
      </c>
      <c r="AN61" s="121">
        <f t="shared" si="5"/>
        <v>2.0330499999999958</v>
      </c>
      <c r="AO61" s="121">
        <f t="shared" si="6"/>
        <v>3.2326999999998662E-4</v>
      </c>
      <c r="AP61" s="121">
        <f t="shared" si="7"/>
        <v>5.4140000000002519E-4</v>
      </c>
      <c r="AQ61" s="87">
        <f t="shared" si="8"/>
        <v>-5.1773130000000002E-3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35.068742999999998</v>
      </c>
      <c r="G63" s="96">
        <v>39.205523999999997</v>
      </c>
      <c r="H63" s="96">
        <v>0.98663566000000003</v>
      </c>
      <c r="I63" s="60">
        <v>0.99076618000000005</v>
      </c>
      <c r="J63" s="60">
        <v>2.1753748999999999E-2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36.406529999999997</v>
      </c>
      <c r="Y63" s="96">
        <v>40.719715000000001</v>
      </c>
      <c r="Z63" s="96">
        <v>0.98694519999999997</v>
      </c>
      <c r="AA63" s="60">
        <v>0.99107219999999996</v>
      </c>
      <c r="AB63" s="60">
        <v>1.5909303E-2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1.3377869999999987</v>
      </c>
      <c r="AN63" s="95">
        <f t="shared" si="5"/>
        <v>1.5141910000000038</v>
      </c>
      <c r="AO63" s="95">
        <f t="shared" si="6"/>
        <v>3.0953999999994153E-4</v>
      </c>
      <c r="AP63" s="95">
        <f t="shared" si="7"/>
        <v>3.0601999999990692E-4</v>
      </c>
      <c r="AQ63" s="120">
        <f t="shared" si="8"/>
        <v>-5.8444459999999997E-3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37.602943000000003</v>
      </c>
      <c r="G64" s="187">
        <v>41.574361000000003</v>
      </c>
      <c r="H64" s="187">
        <v>0.99220485999999997</v>
      </c>
      <c r="I64" s="62">
        <v>0.99201614000000005</v>
      </c>
      <c r="J64" s="62">
        <v>1.3511064E-2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39.457374999999999</v>
      </c>
      <c r="Y64" s="187">
        <v>43.235384000000003</v>
      </c>
      <c r="Z64" s="187">
        <v>0.99248550999999996</v>
      </c>
      <c r="AA64" s="62">
        <v>0.99491399999999997</v>
      </c>
      <c r="AB64" s="62">
        <v>8.7526919999999994E-3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1.8544319999999956</v>
      </c>
      <c r="AN64" s="121">
        <f t="shared" si="5"/>
        <v>1.6610230000000001</v>
      </c>
      <c r="AO64" s="121">
        <f t="shared" si="6"/>
        <v>2.806499999999934E-4</v>
      </c>
      <c r="AP64" s="121">
        <f t="shared" si="7"/>
        <v>2.8978599999999188E-3</v>
      </c>
      <c r="AQ64" s="87">
        <f t="shared" si="8"/>
        <v>-4.7583720000000003E-3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38.745655999999997</v>
      </c>
      <c r="G65" s="187">
        <v>42.689295000000001</v>
      </c>
      <c r="H65" s="187">
        <v>0.99376956000000005</v>
      </c>
      <c r="I65" s="62">
        <v>0.99299322999999995</v>
      </c>
      <c r="J65" s="62">
        <v>1.1337326999999999E-2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40.984914000000003</v>
      </c>
      <c r="Y65" s="187">
        <v>44.532927999999998</v>
      </c>
      <c r="Z65" s="187">
        <v>0.99406457999999998</v>
      </c>
      <c r="AA65" s="62">
        <v>0.99611424000000004</v>
      </c>
      <c r="AB65" s="62">
        <v>6.5215550000000001E-3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2.2392580000000066</v>
      </c>
      <c r="AN65" s="121">
        <f t="shared" si="5"/>
        <v>1.843632999999997</v>
      </c>
      <c r="AO65" s="121">
        <f t="shared" si="6"/>
        <v>2.9501999999992368E-4</v>
      </c>
      <c r="AP65" s="121">
        <f t="shared" si="7"/>
        <v>3.1210100000000907E-3</v>
      </c>
      <c r="AQ65" s="87">
        <f t="shared" si="8"/>
        <v>-4.8157719999999994E-3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39.314289000000002</v>
      </c>
      <c r="G66" s="187">
        <v>43.280256000000001</v>
      </c>
      <c r="H66" s="187">
        <v>0.99444827000000002</v>
      </c>
      <c r="I66" s="62">
        <v>0.99409256000000001</v>
      </c>
      <c r="J66" s="62">
        <v>1.0611035E-2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41.909061999999999</v>
      </c>
      <c r="Y66" s="187">
        <v>45.354025999999998</v>
      </c>
      <c r="Z66" s="187">
        <v>0.99478489000000003</v>
      </c>
      <c r="AA66" s="62">
        <v>0.9974613</v>
      </c>
      <c r="AB66" s="62">
        <v>5.4069883000000003E-3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2.5947729999999964</v>
      </c>
      <c r="AN66" s="121">
        <f t="shared" si="5"/>
        <v>2.0737699999999961</v>
      </c>
      <c r="AO66" s="121">
        <f t="shared" si="6"/>
        <v>3.3662000000000969E-4</v>
      </c>
      <c r="AP66" s="121">
        <f t="shared" si="7"/>
        <v>3.3687399999999812E-3</v>
      </c>
      <c r="AQ66" s="87">
        <f t="shared" si="8"/>
        <v>-5.2040466999999993E-3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34.914543999999999</v>
      </c>
      <c r="G68" s="96">
        <v>39.129300000000001</v>
      </c>
      <c r="H68" s="96">
        <v>0.98675771999999995</v>
      </c>
      <c r="I68" s="60">
        <v>0.99080957999999997</v>
      </c>
      <c r="J68" s="60">
        <v>2.1115511999999999E-2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36.270831000000001</v>
      </c>
      <c r="Y68" s="96">
        <v>40.672798</v>
      </c>
      <c r="Z68" s="96">
        <v>0.98708713999999997</v>
      </c>
      <c r="AA68" s="60">
        <v>0.99116786999999995</v>
      </c>
      <c r="AB68" s="60">
        <v>1.5424459999999999E-2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1.3562870000000018</v>
      </c>
      <c r="AN68" s="95">
        <f t="shared" si="5"/>
        <v>1.5434979999999996</v>
      </c>
      <c r="AO68" s="95">
        <f t="shared" si="6"/>
        <v>3.2942000000002469E-4</v>
      </c>
      <c r="AP68" s="95">
        <f t="shared" si="7"/>
        <v>3.5828999999998334E-4</v>
      </c>
      <c r="AQ68" s="120">
        <f t="shared" si="8"/>
        <v>-5.6910520000000003E-3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37.626984</v>
      </c>
      <c r="G69" s="187">
        <v>41.582005000000002</v>
      </c>
      <c r="H69" s="187">
        <v>0.99218474999999995</v>
      </c>
      <c r="I69" s="62">
        <v>0.99211749000000005</v>
      </c>
      <c r="J69" s="62">
        <v>1.3257695E-2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39.445360000000001</v>
      </c>
      <c r="Y69" s="187">
        <v>43.226154999999999</v>
      </c>
      <c r="Z69" s="187">
        <v>0.99249385999999995</v>
      </c>
      <c r="AA69" s="62">
        <v>0.99502345000000003</v>
      </c>
      <c r="AB69" s="62">
        <v>8.5398769999999995E-3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1.8183760000000007</v>
      </c>
      <c r="AN69" s="121">
        <f t="shared" si="5"/>
        <v>1.6441499999999962</v>
      </c>
      <c r="AO69" s="121">
        <f t="shared" si="6"/>
        <v>3.0911000000000133E-4</v>
      </c>
      <c r="AP69" s="121">
        <f t="shared" si="7"/>
        <v>2.9059599999999852E-3</v>
      </c>
      <c r="AQ69" s="87">
        <f t="shared" si="8"/>
        <v>-4.7178180000000004E-3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38.711767000000002</v>
      </c>
      <c r="G70" s="187">
        <v>42.660567999999998</v>
      </c>
      <c r="H70" s="187">
        <v>0.99369624000000001</v>
      </c>
      <c r="I70" s="62">
        <v>0.99313971000000001</v>
      </c>
      <c r="J70" s="62">
        <v>1.1248146000000001E-2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40.931037000000003</v>
      </c>
      <c r="Y70" s="187">
        <v>44.490158000000001</v>
      </c>
      <c r="Z70" s="187">
        <v>0.99401660999999997</v>
      </c>
      <c r="AA70" s="62">
        <v>0.99641588000000003</v>
      </c>
      <c r="AB70" s="62">
        <v>6.4752910000000002E-3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2.2192700000000016</v>
      </c>
      <c r="AN70" s="121">
        <f t="shared" si="5"/>
        <v>1.8295900000000032</v>
      </c>
      <c r="AO70" s="121">
        <f t="shared" si="6"/>
        <v>3.2036999999995874E-4</v>
      </c>
      <c r="AP70" s="121">
        <f t="shared" si="7"/>
        <v>3.2761700000000227E-3</v>
      </c>
      <c r="AQ70" s="87">
        <f t="shared" si="8"/>
        <v>-4.7728550000000003E-3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39.233972999999999</v>
      </c>
      <c r="G71" s="187">
        <v>43.203311999999997</v>
      </c>
      <c r="H71" s="187">
        <v>0.99435412999999995</v>
      </c>
      <c r="I71" s="62">
        <v>0.99395873000000001</v>
      </c>
      <c r="J71" s="62">
        <v>1.0640375000000001E-2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41.792234000000001</v>
      </c>
      <c r="Y71" s="187">
        <v>45.263831000000003</v>
      </c>
      <c r="Z71" s="187">
        <v>0.99469938000000002</v>
      </c>
      <c r="AA71" s="62">
        <v>0.99744065999999998</v>
      </c>
      <c r="AB71" s="62">
        <v>5.4955254000000004E-3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2.5582610000000017</v>
      </c>
      <c r="AN71" s="121">
        <f t="shared" si="5"/>
        <v>2.0605190000000064</v>
      </c>
      <c r="AO71" s="121">
        <f t="shared" si="6"/>
        <v>3.4525000000007466E-4</v>
      </c>
      <c r="AP71" s="121">
        <f t="shared" si="7"/>
        <v>3.4819299999999664E-3</v>
      </c>
      <c r="AQ71" s="87">
        <f t="shared" si="8"/>
        <v>-5.1448496000000002E-3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34.750118000000001</v>
      </c>
      <c r="G73" s="96">
        <v>39.005609</v>
      </c>
      <c r="H73" s="96">
        <v>0.98642421000000002</v>
      </c>
      <c r="I73" s="60">
        <v>0.99059463000000003</v>
      </c>
      <c r="J73" s="60">
        <v>2.248841E-2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36.103402000000003</v>
      </c>
      <c r="Y73" s="96">
        <v>40.558605999999997</v>
      </c>
      <c r="Z73" s="96">
        <v>0.98677349999999997</v>
      </c>
      <c r="AA73" s="60">
        <v>0.99096492999999997</v>
      </c>
      <c r="AB73" s="60">
        <v>1.6643016E-2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1.3532840000000022</v>
      </c>
      <c r="AN73" s="95">
        <f t="shared" si="5"/>
        <v>1.5529969999999977</v>
      </c>
      <c r="AO73" s="95">
        <f t="shared" si="6"/>
        <v>3.4928999999994659E-4</v>
      </c>
      <c r="AP73" s="95">
        <f t="shared" si="7"/>
        <v>3.7029999999993457E-4</v>
      </c>
      <c r="AQ73" s="120">
        <f t="shared" si="8"/>
        <v>-5.8453940000000003E-3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37.549342000000003</v>
      </c>
      <c r="G74" s="187">
        <v>41.521906000000001</v>
      </c>
      <c r="H74" s="187">
        <v>0.99196684999999996</v>
      </c>
      <c r="I74" s="62">
        <v>0.99219637000000005</v>
      </c>
      <c r="J74" s="62">
        <v>1.3931288E-2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39.337333000000001</v>
      </c>
      <c r="Y74" s="187">
        <v>43.139654</v>
      </c>
      <c r="Z74" s="187">
        <v>0.99229060999999996</v>
      </c>
      <c r="AA74" s="62">
        <v>0.99519462999999997</v>
      </c>
      <c r="AB74" s="62">
        <v>9.2853320000000003E-3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1.7879909999999981</v>
      </c>
      <c r="AN74" s="121">
        <f t="shared" si="5"/>
        <v>1.6177479999999989</v>
      </c>
      <c r="AO74" s="121">
        <f t="shared" si="6"/>
        <v>3.2376000000000626E-4</v>
      </c>
      <c r="AP74" s="121">
        <f t="shared" si="7"/>
        <v>2.9982599999999193E-3</v>
      </c>
      <c r="AQ74" s="87">
        <f t="shared" si="8"/>
        <v>-4.6459559999999997E-3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38.615059000000002</v>
      </c>
      <c r="G75" s="187">
        <v>42.580638999999998</v>
      </c>
      <c r="H75" s="187">
        <v>0.99352655000000001</v>
      </c>
      <c r="I75" s="62">
        <v>0.99307000000000001</v>
      </c>
      <c r="J75" s="62">
        <v>1.1828702E-2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40.800269999999998</v>
      </c>
      <c r="Y75" s="187">
        <v>44.386761999999997</v>
      </c>
      <c r="Z75" s="187">
        <v>0.99384826000000004</v>
      </c>
      <c r="AA75" s="62">
        <v>0.99649469999999996</v>
      </c>
      <c r="AB75" s="62">
        <v>7.0789866E-3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2.1852109999999954</v>
      </c>
      <c r="AN75" s="121">
        <f t="shared" si="5"/>
        <v>1.8061229999999995</v>
      </c>
      <c r="AO75" s="121">
        <f t="shared" si="6"/>
        <v>3.2171000000003058E-4</v>
      </c>
      <c r="AP75" s="121">
        <f t="shared" si="7"/>
        <v>3.4246999999999472E-3</v>
      </c>
      <c r="AQ75" s="87">
        <f t="shared" si="8"/>
        <v>-4.7497154E-3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39.155352999999998</v>
      </c>
      <c r="G76" s="187">
        <v>43.136383000000002</v>
      </c>
      <c r="H76" s="187">
        <v>0.99421729000000003</v>
      </c>
      <c r="I76" s="62">
        <v>0.99388180999999998</v>
      </c>
      <c r="J76" s="62">
        <v>1.1125348E-2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41.677411999999997</v>
      </c>
      <c r="Y76" s="187">
        <v>45.159844999999997</v>
      </c>
      <c r="Z76" s="187">
        <v>0.99455645000000004</v>
      </c>
      <c r="AA76" s="62">
        <v>0.99737763999999995</v>
      </c>
      <c r="AB76" s="62">
        <v>5.9792437000000002E-3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2.5220589999999987</v>
      </c>
      <c r="AN76" s="121">
        <f t="shared" si="5"/>
        <v>2.023461999999995</v>
      </c>
      <c r="AO76" s="121">
        <f t="shared" si="6"/>
        <v>3.3916000000000501E-4</v>
      </c>
      <c r="AP76" s="121">
        <f t="shared" si="7"/>
        <v>3.4958299999999776E-3</v>
      </c>
      <c r="AQ76" s="87">
        <f t="shared" si="8"/>
        <v>-5.1461043E-3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34.505561</v>
      </c>
      <c r="G78" s="96">
        <v>38.588455000000003</v>
      </c>
      <c r="H78" s="96">
        <v>0.98492601999999996</v>
      </c>
      <c r="I78" s="60">
        <v>0.99001415000000004</v>
      </c>
      <c r="J78" s="60">
        <v>2.466026E-2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35.661116999999997</v>
      </c>
      <c r="Y78" s="96">
        <v>39.877853000000002</v>
      </c>
      <c r="Z78" s="96">
        <v>0.98532774999999995</v>
      </c>
      <c r="AA78" s="60">
        <v>0.99294185999999995</v>
      </c>
      <c r="AB78" s="60">
        <v>1.9040140000000001E-2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1.1555559999999971</v>
      </c>
      <c r="AN78" s="95">
        <f t="shared" si="5"/>
        <v>1.2893979999999985</v>
      </c>
      <c r="AO78" s="95">
        <f t="shared" si="6"/>
        <v>4.0172999999998904E-4</v>
      </c>
      <c r="AP78" s="95">
        <f t="shared" si="7"/>
        <v>2.9277099999999168E-3</v>
      </c>
      <c r="AQ78" s="120">
        <f t="shared" si="8"/>
        <v>-5.6201199999999993E-3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37.093153000000001</v>
      </c>
      <c r="G79" s="187">
        <v>41.010365</v>
      </c>
      <c r="H79" s="187">
        <v>0.99118739</v>
      </c>
      <c r="I79" s="62">
        <v>0.99207855</v>
      </c>
      <c r="J79" s="62">
        <v>1.5154910000000001E-2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38.678339999999999</v>
      </c>
      <c r="Y79" s="187">
        <v>42.415280000000003</v>
      </c>
      <c r="Z79" s="187">
        <v>0.99150437999999996</v>
      </c>
      <c r="AA79" s="62">
        <v>0.99511601000000005</v>
      </c>
      <c r="AB79" s="62">
        <v>1.0684257000000001E-2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1.5851869999999977</v>
      </c>
      <c r="AN79" s="121">
        <f t="shared" si="5"/>
        <v>1.4049150000000026</v>
      </c>
      <c r="AO79" s="121">
        <f t="shared" si="6"/>
        <v>3.1698999999996147E-4</v>
      </c>
      <c r="AP79" s="121">
        <f t="shared" si="7"/>
        <v>3.0374600000000473E-3</v>
      </c>
      <c r="AQ79" s="87">
        <f t="shared" si="8"/>
        <v>-4.4706529999999998E-3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38.378189999999996</v>
      </c>
      <c r="G80" s="187">
        <v>42.294784</v>
      </c>
      <c r="H80" s="187">
        <v>0.99307422999999995</v>
      </c>
      <c r="I80" s="62">
        <v>0.99309557999999998</v>
      </c>
      <c r="J80" s="62">
        <v>1.2617049999999999E-2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40.401744000000001</v>
      </c>
      <c r="Y80" s="187">
        <v>43.933315</v>
      </c>
      <c r="Z80" s="187">
        <v>0.99338954999999995</v>
      </c>
      <c r="AA80" s="62">
        <v>0.9964845</v>
      </c>
      <c r="AB80" s="62">
        <v>8.0235710000000002E-3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2.0235540000000043</v>
      </c>
      <c r="AN80" s="121">
        <f t="shared" si="5"/>
        <v>1.6385310000000004</v>
      </c>
      <c r="AO80" s="121">
        <f t="shared" si="6"/>
        <v>3.1532000000000782E-4</v>
      </c>
      <c r="AP80" s="121">
        <f t="shared" si="7"/>
        <v>3.3889200000000175E-3</v>
      </c>
      <c r="AQ80" s="87">
        <f t="shared" si="8"/>
        <v>-4.5934789999999993E-3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39.054792999999997</v>
      </c>
      <c r="G81" s="187">
        <v>42.999811000000001</v>
      </c>
      <c r="H81" s="187">
        <v>0.99394187000000001</v>
      </c>
      <c r="I81" s="62">
        <v>0.99388531999999996</v>
      </c>
      <c r="J81" s="62">
        <v>1.1669689E-2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41.442374999999998</v>
      </c>
      <c r="Y81" s="187">
        <v>44.889980000000001</v>
      </c>
      <c r="Z81" s="187">
        <v>0.99428380000000005</v>
      </c>
      <c r="AA81" s="62">
        <v>0.99728340000000004</v>
      </c>
      <c r="AB81" s="62">
        <v>6.677545E-3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2.3875820000000019</v>
      </c>
      <c r="AN81" s="121">
        <f t="shared" si="5"/>
        <v>1.8901690000000002</v>
      </c>
      <c r="AO81" s="121">
        <f t="shared" si="6"/>
        <v>3.4193000000004581E-4</v>
      </c>
      <c r="AP81" s="121">
        <f t="shared" si="7"/>
        <v>3.398080000000081E-3</v>
      </c>
      <c r="AQ81" s="87">
        <f t="shared" si="8"/>
        <v>-4.9921440000000004E-3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34.346471999999999</v>
      </c>
      <c r="G83" s="96">
        <v>38.546501999999997</v>
      </c>
      <c r="H83" s="96">
        <v>0.98518117999999999</v>
      </c>
      <c r="I83" s="60">
        <v>0.99046727999999995</v>
      </c>
      <c r="J83" s="60">
        <v>2.4059322000000001E-2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35.540891999999999</v>
      </c>
      <c r="Y83" s="96">
        <v>39.943812000000001</v>
      </c>
      <c r="Z83" s="96">
        <v>0.98546694000000001</v>
      </c>
      <c r="AA83" s="60">
        <v>0.99056367999999995</v>
      </c>
      <c r="AB83" s="60">
        <v>1.7794058000000001E-2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1.1944200000000009</v>
      </c>
      <c r="AN83" s="95">
        <f t="shared" si="5"/>
        <v>1.3973100000000045</v>
      </c>
      <c r="AO83" s="95">
        <f t="shared" si="6"/>
        <v>2.8576000000002377E-4</v>
      </c>
      <c r="AP83" s="95">
        <f t="shared" si="7"/>
        <v>9.6399999999996488E-5</v>
      </c>
      <c r="AQ83" s="120">
        <f t="shared" si="8"/>
        <v>-6.2652639999999996E-3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37.092911000000001</v>
      </c>
      <c r="G84" s="187">
        <v>41.083587999999999</v>
      </c>
      <c r="H84" s="187">
        <v>0.99168584000000004</v>
      </c>
      <c r="I84" s="62">
        <v>0.99238037000000001</v>
      </c>
      <c r="J84" s="62">
        <v>1.46520175E-2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38.835307</v>
      </c>
      <c r="Y84" s="187">
        <v>42.650931999999997</v>
      </c>
      <c r="Z84" s="187">
        <v>0.99193810999999998</v>
      </c>
      <c r="AA84" s="62">
        <v>0.99500069999999996</v>
      </c>
      <c r="AB84" s="62">
        <v>9.4181630000000002E-3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1.7423959999999994</v>
      </c>
      <c r="AN84" s="121">
        <f t="shared" si="5"/>
        <v>1.5673439999999985</v>
      </c>
      <c r="AO84" s="121">
        <f t="shared" si="6"/>
        <v>2.5226999999994337E-4</v>
      </c>
      <c r="AP84" s="121">
        <f t="shared" si="7"/>
        <v>2.6203299999999485E-3</v>
      </c>
      <c r="AQ84" s="87">
        <f t="shared" si="8"/>
        <v>-5.2338544999999993E-3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38.490285</v>
      </c>
      <c r="G85" s="187">
        <v>42.424498999999997</v>
      </c>
      <c r="H85" s="187">
        <v>0.99373140000000004</v>
      </c>
      <c r="I85" s="62">
        <v>0.99351319999999999</v>
      </c>
      <c r="J85" s="62">
        <v>1.1972442999999999E-2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40.632412000000002</v>
      </c>
      <c r="Y85" s="187">
        <v>44.177492999999998</v>
      </c>
      <c r="Z85" s="187">
        <v>0.99398116000000003</v>
      </c>
      <c r="AA85" s="62">
        <v>0.99623572999999999</v>
      </c>
      <c r="AB85" s="62">
        <v>6.7368345000000003E-3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2.1421270000000021</v>
      </c>
      <c r="AN85" s="121">
        <f t="shared" si="5"/>
        <v>1.7529940000000011</v>
      </c>
      <c r="AO85" s="121">
        <f t="shared" si="6"/>
        <v>2.4975999999998777E-4</v>
      </c>
      <c r="AP85" s="121">
        <f t="shared" si="7"/>
        <v>2.7225300000000008E-3</v>
      </c>
      <c r="AQ85" s="87">
        <f t="shared" si="8"/>
        <v>-5.235608499999999E-3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39.258363000000003</v>
      </c>
      <c r="G86" s="187">
        <v>43.200682</v>
      </c>
      <c r="H86" s="187">
        <v>0.99458504000000003</v>
      </c>
      <c r="I86" s="62">
        <v>0.99462901000000004</v>
      </c>
      <c r="J86" s="62">
        <v>1.0816364E-2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41.785558000000002</v>
      </c>
      <c r="Y86" s="187">
        <v>45.218494</v>
      </c>
      <c r="Z86" s="187">
        <v>0.99489068999999997</v>
      </c>
      <c r="AA86" s="62">
        <v>0.99748632000000004</v>
      </c>
      <c r="AB86" s="62">
        <v>5.2516456000000003E-3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2.527194999999999</v>
      </c>
      <c r="AN86" s="121">
        <f t="shared" si="5"/>
        <v>2.0178119999999993</v>
      </c>
      <c r="AO86" s="121">
        <f t="shared" si="6"/>
        <v>3.0564999999993514E-4</v>
      </c>
      <c r="AP86" s="121">
        <f t="shared" si="7"/>
        <v>2.8573100000000018E-3</v>
      </c>
      <c r="AQ86" s="87">
        <f t="shared" si="8"/>
        <v>-5.5647183999999999E-3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34.602322999999998</v>
      </c>
      <c r="G88" s="96">
        <v>38.785494999999997</v>
      </c>
      <c r="H88" s="96">
        <v>0.98587628000000005</v>
      </c>
      <c r="I88" s="60">
        <v>0.99060391999999997</v>
      </c>
      <c r="J88" s="60">
        <v>2.2919162999999999E-2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35.886544999999998</v>
      </c>
      <c r="Y88" s="96">
        <v>40.264646999999997</v>
      </c>
      <c r="Z88" s="96">
        <v>0.98619771000000001</v>
      </c>
      <c r="AA88" s="60">
        <v>0.99087451000000004</v>
      </c>
      <c r="AB88" s="60">
        <v>1.6605453999999999E-2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1.2842219999999998</v>
      </c>
      <c r="AN88" s="95">
        <f t="shared" si="5"/>
        <v>1.4791519999999991</v>
      </c>
      <c r="AO88" s="95">
        <f t="shared" si="6"/>
        <v>3.2142999999995592E-4</v>
      </c>
      <c r="AP88" s="95">
        <f t="shared" si="7"/>
        <v>2.705900000000705E-4</v>
      </c>
      <c r="AQ88" s="120">
        <f t="shared" si="8"/>
        <v>-6.3137090000000007E-3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37.301228999999999</v>
      </c>
      <c r="G89" s="187">
        <v>41.290833999999997</v>
      </c>
      <c r="H89" s="187">
        <v>0.9920253</v>
      </c>
      <c r="I89" s="62">
        <v>0.99226095999999997</v>
      </c>
      <c r="J89" s="62">
        <v>1.4096322499999999E-2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39.125140000000002</v>
      </c>
      <c r="Y89" s="187">
        <v>42.927579000000001</v>
      </c>
      <c r="Z89" s="187">
        <v>0.99229851999999996</v>
      </c>
      <c r="AA89" s="62">
        <v>0.99515719999999996</v>
      </c>
      <c r="AB89" s="62">
        <v>8.7745180000000002E-3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1.8239110000000025</v>
      </c>
      <c r="AN89" s="121">
        <f t="shared" si="5"/>
        <v>1.6367450000000048</v>
      </c>
      <c r="AO89" s="121">
        <f t="shared" si="6"/>
        <v>2.7321999999996294E-4</v>
      </c>
      <c r="AP89" s="121">
        <f t="shared" si="7"/>
        <v>2.8962399999999944E-3</v>
      </c>
      <c r="AQ89" s="87">
        <f t="shared" si="8"/>
        <v>-5.3218044999999992E-3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38.577474000000002</v>
      </c>
      <c r="G90" s="187">
        <v>42.523443999999998</v>
      </c>
      <c r="H90" s="187">
        <v>0.99382552000000002</v>
      </c>
      <c r="I90" s="62">
        <v>0.99332392000000003</v>
      </c>
      <c r="J90" s="62">
        <v>1.1796486E-2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40.801602000000003</v>
      </c>
      <c r="Y90" s="187">
        <v>44.347763999999998</v>
      </c>
      <c r="Z90" s="187">
        <v>0.99410080000000001</v>
      </c>
      <c r="AA90" s="62">
        <v>0.99637867000000002</v>
      </c>
      <c r="AB90" s="62">
        <v>6.5015610000000003E-3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2.2241280000000003</v>
      </c>
      <c r="AN90" s="121">
        <f t="shared" si="5"/>
        <v>1.8243200000000002</v>
      </c>
      <c r="AO90" s="121">
        <f t="shared" si="6"/>
        <v>2.7527999999998887E-4</v>
      </c>
      <c r="AP90" s="121">
        <f t="shared" si="7"/>
        <v>3.054749999999995E-3</v>
      </c>
      <c r="AQ90" s="87">
        <f t="shared" si="8"/>
        <v>-5.2949249999999998E-3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39.220390000000002</v>
      </c>
      <c r="G91" s="187">
        <v>43.180422999999998</v>
      </c>
      <c r="H91" s="187">
        <v>0.99457340000000005</v>
      </c>
      <c r="I91" s="62">
        <v>0.99426439</v>
      </c>
      <c r="J91" s="62">
        <v>1.0927233999999999E-2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41.806752000000003</v>
      </c>
      <c r="Y91" s="187">
        <v>45.259506000000002</v>
      </c>
      <c r="Z91" s="187">
        <v>0.99489216000000003</v>
      </c>
      <c r="AA91" s="62">
        <v>0.99748888999999996</v>
      </c>
      <c r="AB91" s="62">
        <v>5.2645597999999997E-3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2.5863620000000012</v>
      </c>
      <c r="AN91" s="121">
        <f t="shared" si="5"/>
        <v>2.0790830000000042</v>
      </c>
      <c r="AO91" s="121">
        <f t="shared" si="6"/>
        <v>3.1875999999997351E-4</v>
      </c>
      <c r="AP91" s="121">
        <f t="shared" si="7"/>
        <v>3.2244999999999635E-3</v>
      </c>
      <c r="AQ91" s="87">
        <f t="shared" si="8"/>
        <v>-5.6626741999999996E-3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34.909120000000001</v>
      </c>
      <c r="G93" s="96">
        <v>39.042268</v>
      </c>
      <c r="H93" s="96">
        <v>0.98618954000000003</v>
      </c>
      <c r="I93" s="60">
        <v>0.99038113999999999</v>
      </c>
      <c r="J93" s="60">
        <v>2.1776790000000001E-2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36.191051999999999</v>
      </c>
      <c r="Y93" s="96">
        <v>40.527040999999997</v>
      </c>
      <c r="Z93" s="96">
        <v>0.98653725000000003</v>
      </c>
      <c r="AA93" s="60">
        <v>0.99368924999999997</v>
      </c>
      <c r="AB93" s="60">
        <v>1.5747355000000001E-2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1.2819319999999976</v>
      </c>
      <c r="AN93" s="95">
        <f t="shared" si="5"/>
        <v>1.484772999999997</v>
      </c>
      <c r="AO93" s="95">
        <f t="shared" si="6"/>
        <v>3.4771000000000107E-4</v>
      </c>
      <c r="AP93" s="95">
        <f t="shared" si="7"/>
        <v>3.3081099999999752E-3</v>
      </c>
      <c r="AQ93" s="120">
        <f t="shared" si="8"/>
        <v>-6.0294349999999997E-3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37.548727999999997</v>
      </c>
      <c r="G94" s="187">
        <v>41.501154</v>
      </c>
      <c r="H94" s="187">
        <v>0.99212232</v>
      </c>
      <c r="I94" s="62">
        <v>0.99193447999999995</v>
      </c>
      <c r="J94" s="62">
        <v>1.3479804E-2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39.34384</v>
      </c>
      <c r="Y94" s="187">
        <v>43.111973999999996</v>
      </c>
      <c r="Z94" s="187">
        <v>0.99240817000000003</v>
      </c>
      <c r="AA94" s="62">
        <v>0.99517688000000004</v>
      </c>
      <c r="AB94" s="62">
        <v>8.5191409999999992E-3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1.7951120000000031</v>
      </c>
      <c r="AN94" s="121">
        <f t="shared" si="5"/>
        <v>1.6108199999999968</v>
      </c>
      <c r="AO94" s="121">
        <f t="shared" si="6"/>
        <v>2.8585000000003191E-4</v>
      </c>
      <c r="AP94" s="121">
        <f t="shared" si="7"/>
        <v>3.2424000000000897E-3</v>
      </c>
      <c r="AQ94" s="87">
        <f t="shared" si="8"/>
        <v>-4.9606630000000006E-3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38.746391000000003</v>
      </c>
      <c r="G95" s="187">
        <v>42.670067000000003</v>
      </c>
      <c r="H95" s="187">
        <v>0.99381748000000003</v>
      </c>
      <c r="I95" s="62">
        <v>0.99306850999999996</v>
      </c>
      <c r="J95" s="62">
        <v>1.1211609000000001E-2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40.929709000000003</v>
      </c>
      <c r="Y95" s="187">
        <v>44.453307000000002</v>
      </c>
      <c r="Z95" s="187">
        <v>0.99411495999999999</v>
      </c>
      <c r="AA95" s="62">
        <v>0.99663553000000005</v>
      </c>
      <c r="AB95" s="62">
        <v>6.2569239999999996E-3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2.1833179999999999</v>
      </c>
      <c r="AN95" s="121">
        <f t="shared" si="5"/>
        <v>1.7832399999999993</v>
      </c>
      <c r="AO95" s="121">
        <f t="shared" si="6"/>
        <v>2.9747999999996111E-4</v>
      </c>
      <c r="AP95" s="121">
        <f t="shared" si="7"/>
        <v>3.5670200000000873E-3</v>
      </c>
      <c r="AQ95" s="87">
        <f t="shared" si="8"/>
        <v>-4.9546850000000012E-3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39.298206</v>
      </c>
      <c r="G96" s="187">
        <v>43.246808999999999</v>
      </c>
      <c r="H96" s="187">
        <v>0.99453807999999999</v>
      </c>
      <c r="I96" s="62">
        <v>0.99376503000000005</v>
      </c>
      <c r="J96" s="62">
        <v>1.0504964E-2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41.857646000000003</v>
      </c>
      <c r="Y96" s="187">
        <v>45.309196</v>
      </c>
      <c r="Z96" s="187">
        <v>0.99486854000000002</v>
      </c>
      <c r="AA96" s="62">
        <v>0.99747889999999995</v>
      </c>
      <c r="AB96" s="62">
        <v>5.1532009999999996E-3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2.5594400000000022</v>
      </c>
      <c r="AN96" s="121">
        <f t="shared" si="5"/>
        <v>2.0623870000000011</v>
      </c>
      <c r="AO96" s="121">
        <f t="shared" si="6"/>
        <v>3.3046000000003239E-4</v>
      </c>
      <c r="AP96" s="121">
        <f t="shared" si="7"/>
        <v>3.713869999999897E-3</v>
      </c>
      <c r="AQ96" s="87">
        <f t="shared" si="8"/>
        <v>-5.3517630000000007E-3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34.729278000000001</v>
      </c>
      <c r="G98" s="96">
        <v>38.880462999999999</v>
      </c>
      <c r="H98" s="96">
        <v>0.98594519999999997</v>
      </c>
      <c r="I98" s="60">
        <v>0.99053371999999995</v>
      </c>
      <c r="J98" s="60">
        <v>2.2816855E-2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36.017432999999997</v>
      </c>
      <c r="Y98" s="96">
        <v>40.379227999999998</v>
      </c>
      <c r="Z98" s="96">
        <v>0.98630101999999997</v>
      </c>
      <c r="AA98" s="60">
        <v>0.99090033</v>
      </c>
      <c r="AB98" s="60">
        <v>1.679659E-2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1.2881549999999962</v>
      </c>
      <c r="AN98" s="95">
        <f t="shared" si="15"/>
        <v>1.4987649999999988</v>
      </c>
      <c r="AO98" s="95">
        <f t="shared" si="16"/>
        <v>3.5582000000000669E-4</v>
      </c>
      <c r="AP98" s="95">
        <f t="shared" si="17"/>
        <v>3.6661000000004496E-4</v>
      </c>
      <c r="AQ98" s="120">
        <f t="shared" si="18"/>
        <v>-6.0202650000000003E-3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37.342973999999998</v>
      </c>
      <c r="G99" s="187">
        <v>41.328808000000002</v>
      </c>
      <c r="H99" s="187">
        <v>0.99196532000000004</v>
      </c>
      <c r="I99" s="62">
        <v>0.99212761999999999</v>
      </c>
      <c r="J99" s="62">
        <v>1.4010115E-2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39.127268000000001</v>
      </c>
      <c r="Y99" s="187">
        <v>42.934738000000003</v>
      </c>
      <c r="Z99" s="187">
        <v>0.99227774000000002</v>
      </c>
      <c r="AA99" s="62">
        <v>0.99520054999999996</v>
      </c>
      <c r="AB99" s="62">
        <v>9.2362120000000006E-3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1.7842940000000027</v>
      </c>
      <c r="AN99" s="121">
        <f t="shared" si="15"/>
        <v>1.6059300000000007</v>
      </c>
      <c r="AO99" s="121">
        <f t="shared" si="16"/>
        <v>3.1241999999997994E-4</v>
      </c>
      <c r="AP99" s="121">
        <f t="shared" si="17"/>
        <v>3.0729299999999737E-3</v>
      </c>
      <c r="AQ99" s="87">
        <f t="shared" si="18"/>
        <v>-4.7739029999999995E-3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38.538901000000003</v>
      </c>
      <c r="G100" s="187">
        <v>42.496248999999999</v>
      </c>
      <c r="H100" s="187">
        <v>0.99371564000000001</v>
      </c>
      <c r="I100" s="62">
        <v>0.99309597999999999</v>
      </c>
      <c r="J100" s="62">
        <v>1.1687960000000001E-2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40.732847999999997</v>
      </c>
      <c r="Y100" s="187">
        <v>44.284334999999999</v>
      </c>
      <c r="Z100" s="187">
        <v>0.99401689999999998</v>
      </c>
      <c r="AA100" s="62">
        <v>0.99651827000000004</v>
      </c>
      <c r="AB100" s="62">
        <v>6.8513704E-3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2.1939469999999943</v>
      </c>
      <c r="AN100" s="121">
        <f t="shared" si="15"/>
        <v>1.7880859999999998</v>
      </c>
      <c r="AO100" s="121">
        <f t="shared" si="16"/>
        <v>3.0125999999996989E-4</v>
      </c>
      <c r="AP100" s="121">
        <f t="shared" si="17"/>
        <v>3.42229000000005E-3</v>
      </c>
      <c r="AQ100" s="87">
        <f t="shared" si="18"/>
        <v>-4.8365896000000007E-3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39.141601000000001</v>
      </c>
      <c r="G101" s="187">
        <v>43.120764000000001</v>
      </c>
      <c r="H101" s="187">
        <v>0.99445156999999995</v>
      </c>
      <c r="I101" s="62">
        <v>0.99396969999999996</v>
      </c>
      <c r="J101" s="62">
        <v>1.0972686000000001E-2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41.707065</v>
      </c>
      <c r="Y101" s="187">
        <v>45.170631</v>
      </c>
      <c r="Z101" s="187">
        <v>0.99478175000000002</v>
      </c>
      <c r="AA101" s="62">
        <v>0.99744814999999998</v>
      </c>
      <c r="AB101" s="62">
        <v>5.6658810000000002E-3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2.5654639999999986</v>
      </c>
      <c r="AN101" s="121">
        <f t="shared" si="15"/>
        <v>2.049866999999999</v>
      </c>
      <c r="AO101" s="121">
        <f t="shared" si="16"/>
        <v>3.3018000000006875E-4</v>
      </c>
      <c r="AP101" s="121">
        <f t="shared" si="17"/>
        <v>3.4784500000000218E-3</v>
      </c>
      <c r="AQ101" s="87">
        <f t="shared" si="18"/>
        <v>-5.3068050000000004E-3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34.106518999999999</v>
      </c>
      <c r="G103" s="96">
        <v>38.191673999999999</v>
      </c>
      <c r="H103" s="96">
        <v>0.98438376000000005</v>
      </c>
      <c r="I103" s="60">
        <v>0.98965285999999997</v>
      </c>
      <c r="J103" s="60">
        <v>2.5505986000000001E-2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35.203361000000001</v>
      </c>
      <c r="Y103" s="96">
        <v>39.403112999999998</v>
      </c>
      <c r="Z103" s="96">
        <v>0.98476461000000004</v>
      </c>
      <c r="AA103" s="60">
        <v>0.99251966999999996</v>
      </c>
      <c r="AB103" s="60">
        <v>1.9468554999999999E-2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1.0968420000000023</v>
      </c>
      <c r="AN103" s="95">
        <f t="shared" si="15"/>
        <v>1.2114389999999986</v>
      </c>
      <c r="AO103" s="95">
        <f t="shared" si="16"/>
        <v>3.8084999999998814E-4</v>
      </c>
      <c r="AP103" s="95">
        <f t="shared" si="17"/>
        <v>2.8668099999999974E-3</v>
      </c>
      <c r="AQ103" s="120">
        <f t="shared" si="18"/>
        <v>-6.0374310000000028E-3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36.723194999999997</v>
      </c>
      <c r="G104" s="187">
        <v>40.653750000000002</v>
      </c>
      <c r="H104" s="187">
        <v>0.99109203999999995</v>
      </c>
      <c r="I104" s="62">
        <v>0.99188061999999999</v>
      </c>
      <c r="J104" s="62">
        <v>1.5630318000000001E-2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38.210234</v>
      </c>
      <c r="Y104" s="187">
        <v>41.957529000000001</v>
      </c>
      <c r="Z104" s="187">
        <v>0.99138570999999998</v>
      </c>
      <c r="AA104" s="62">
        <v>0.99487658999999995</v>
      </c>
      <c r="AB104" s="62">
        <v>1.0910260499999999E-2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1.4870390000000029</v>
      </c>
      <c r="AN104" s="121">
        <f t="shared" si="15"/>
        <v>1.3037789999999987</v>
      </c>
      <c r="AO104" s="121">
        <f t="shared" si="16"/>
        <v>2.9367000000002363E-4</v>
      </c>
      <c r="AP104" s="121">
        <f t="shared" si="17"/>
        <v>2.9959699999999589E-3</v>
      </c>
      <c r="AQ104" s="87">
        <f t="shared" si="18"/>
        <v>-4.7200575000000012E-3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38.137932999999997</v>
      </c>
      <c r="G105" s="187">
        <v>42.049900000000001</v>
      </c>
      <c r="H105" s="187">
        <v>0.99318835000000005</v>
      </c>
      <c r="I105" s="62">
        <v>0.99297170999999995</v>
      </c>
      <c r="J105" s="62">
        <v>1.2927829E-2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40.067487</v>
      </c>
      <c r="Y105" s="187">
        <v>43.615223</v>
      </c>
      <c r="Z105" s="187">
        <v>0.99347640000000004</v>
      </c>
      <c r="AA105" s="62">
        <v>0.99620865000000003</v>
      </c>
      <c r="AB105" s="62">
        <v>8.1104679999999992E-3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1.9295540000000031</v>
      </c>
      <c r="AN105" s="121">
        <f t="shared" si="15"/>
        <v>1.5653229999999994</v>
      </c>
      <c r="AO105" s="121">
        <f t="shared" si="16"/>
        <v>2.8804999999998415E-4</v>
      </c>
      <c r="AP105" s="121">
        <f t="shared" si="17"/>
        <v>3.236940000000077E-3</v>
      </c>
      <c r="AQ105" s="87">
        <f t="shared" si="18"/>
        <v>-4.8173610000000009E-3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38.919699999999999</v>
      </c>
      <c r="G106" s="187">
        <v>42.860729999999997</v>
      </c>
      <c r="H106" s="187">
        <v>0.99414566999999998</v>
      </c>
      <c r="I106" s="62">
        <v>0.99404276000000003</v>
      </c>
      <c r="J106" s="62">
        <v>1.1760202000000001E-2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41.298057999999997</v>
      </c>
      <c r="Y106" s="187">
        <v>44.746371000000003</v>
      </c>
      <c r="Z106" s="187">
        <v>0.99447076999999995</v>
      </c>
      <c r="AA106" s="62">
        <v>0.99724111999999998</v>
      </c>
      <c r="AB106" s="62">
        <v>6.5114893999999998E-3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2.3783579999999986</v>
      </c>
      <c r="AN106" s="121">
        <f t="shared" si="15"/>
        <v>1.8856410000000068</v>
      </c>
      <c r="AO106" s="121">
        <f t="shared" si="16"/>
        <v>3.2509999999996708E-4</v>
      </c>
      <c r="AP106" s="121">
        <f t="shared" si="17"/>
        <v>3.1983599999999557E-3</v>
      </c>
      <c r="AQ106" s="87">
        <f t="shared" si="18"/>
        <v>-5.2487126000000011E-3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34.106518999999999</v>
      </c>
      <c r="G641" s="135">
        <f t="shared" si="59"/>
        <v>38.191673999999999</v>
      </c>
      <c r="H641" s="135">
        <f t="shared" si="59"/>
        <v>0.98438376000000005</v>
      </c>
      <c r="I641" s="135">
        <f t="shared" si="59"/>
        <v>0.98938331999999996</v>
      </c>
      <c r="J641" s="135">
        <f t="shared" si="59"/>
        <v>2.1115511999999999E-2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35.203361000000001</v>
      </c>
      <c r="Y641" s="135">
        <f t="shared" si="60"/>
        <v>39.403112999999998</v>
      </c>
      <c r="Z641" s="135">
        <f t="shared" si="60"/>
        <v>0.98476461000000004</v>
      </c>
      <c r="AA641" s="135">
        <f t="shared" si="60"/>
        <v>0.99041307999999995</v>
      </c>
      <c r="AB641" s="135">
        <f t="shared" si="60"/>
        <v>1.5424459999999999E-2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36.723194999999997</v>
      </c>
      <c r="G642" s="18">
        <f t="shared" si="59"/>
        <v>40.653750000000002</v>
      </c>
      <c r="H642" s="18">
        <f t="shared" si="59"/>
        <v>0.99082736999999999</v>
      </c>
      <c r="I642" s="18">
        <f t="shared" si="59"/>
        <v>0.99077435999999997</v>
      </c>
      <c r="J642" s="18">
        <f t="shared" si="59"/>
        <v>1.3257695E-2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38.210234</v>
      </c>
      <c r="Y642" s="18">
        <f t="shared" si="60"/>
        <v>41.957529000000001</v>
      </c>
      <c r="Z642" s="18">
        <f t="shared" si="60"/>
        <v>0.99115785000000001</v>
      </c>
      <c r="AA642" s="18">
        <f t="shared" si="60"/>
        <v>0.99403799999999998</v>
      </c>
      <c r="AB642" s="18">
        <f t="shared" si="60"/>
        <v>8.5191409999999992E-3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38.137932999999997</v>
      </c>
      <c r="G643" s="18">
        <f t="shared" si="59"/>
        <v>42.049900000000001</v>
      </c>
      <c r="H643" s="18">
        <f t="shared" si="59"/>
        <v>0.99272903999999995</v>
      </c>
      <c r="I643" s="18">
        <f t="shared" si="59"/>
        <v>0.99201912999999997</v>
      </c>
      <c r="J643" s="18">
        <f t="shared" si="59"/>
        <v>1.1211609000000001E-2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40.067487</v>
      </c>
      <c r="Y643" s="18">
        <f t="shared" si="60"/>
        <v>43.615223</v>
      </c>
      <c r="Z643" s="18">
        <f t="shared" si="60"/>
        <v>0.99306656999999998</v>
      </c>
      <c r="AA643" s="18">
        <f t="shared" si="60"/>
        <v>0.99567019999999995</v>
      </c>
      <c r="AB643" s="18">
        <f t="shared" si="60"/>
        <v>6.2569239999999996E-3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38.919699999999999</v>
      </c>
      <c r="G644" s="18">
        <f t="shared" si="59"/>
        <v>42.860729999999997</v>
      </c>
      <c r="H644" s="18">
        <f t="shared" si="59"/>
        <v>0.99365999000000005</v>
      </c>
      <c r="I644" s="18">
        <f t="shared" si="59"/>
        <v>0.99376503000000005</v>
      </c>
      <c r="J644" s="18">
        <f t="shared" si="59"/>
        <v>1.0484329000000001E-2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41.298057999999997</v>
      </c>
      <c r="Y644" s="18">
        <f t="shared" si="60"/>
        <v>44.746371000000003</v>
      </c>
      <c r="Z644" s="18">
        <f t="shared" si="60"/>
        <v>0.99401649999999997</v>
      </c>
      <c r="AA644" s="18">
        <f t="shared" si="60"/>
        <v>0.99724111999999998</v>
      </c>
      <c r="AB644" s="18">
        <f t="shared" si="60"/>
        <v>5.1532009999999996E-3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35.068742999999998</v>
      </c>
      <c r="G646" s="135">
        <f t="shared" si="61"/>
        <v>39.205523999999997</v>
      </c>
      <c r="H646" s="135">
        <f t="shared" si="61"/>
        <v>0.98675771999999995</v>
      </c>
      <c r="I646" s="135">
        <f t="shared" si="61"/>
        <v>0.99080957999999997</v>
      </c>
      <c r="J646" s="135">
        <f t="shared" si="61"/>
        <v>2.5996829999999999E-2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36.406529999999997</v>
      </c>
      <c r="Y646" s="135">
        <f t="shared" si="62"/>
        <v>40.719715000000001</v>
      </c>
      <c r="Z646" s="135">
        <f t="shared" si="62"/>
        <v>0.98708713999999997</v>
      </c>
      <c r="AA646" s="135">
        <f t="shared" si="62"/>
        <v>0.99368924999999997</v>
      </c>
      <c r="AB646" s="135">
        <f t="shared" si="62"/>
        <v>2.0385716000000002E-2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37.626984</v>
      </c>
      <c r="G647" s="18">
        <f t="shared" si="61"/>
        <v>41.582005000000002</v>
      </c>
      <c r="H647" s="18">
        <f t="shared" si="61"/>
        <v>0.99220485999999997</v>
      </c>
      <c r="I647" s="18">
        <f t="shared" si="61"/>
        <v>0.99238037000000001</v>
      </c>
      <c r="J647" s="18">
        <f t="shared" si="61"/>
        <v>1.5945088E-2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39.457374999999999</v>
      </c>
      <c r="Y647" s="18">
        <f t="shared" si="62"/>
        <v>43.235384000000003</v>
      </c>
      <c r="Z647" s="18">
        <f t="shared" si="62"/>
        <v>0.99249385999999995</v>
      </c>
      <c r="AA647" s="18">
        <f t="shared" si="62"/>
        <v>0.99520054999999996</v>
      </c>
      <c r="AB647" s="18">
        <f t="shared" si="62"/>
        <v>1.1486222000000001E-2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38.909802999999997</v>
      </c>
      <c r="G648" s="18">
        <f t="shared" si="61"/>
        <v>42.802069000000003</v>
      </c>
      <c r="H648" s="18">
        <f t="shared" si="61"/>
        <v>0.99382552000000002</v>
      </c>
      <c r="I648" s="18">
        <f t="shared" si="61"/>
        <v>0.99351319999999999</v>
      </c>
      <c r="J648" s="18">
        <f t="shared" si="61"/>
        <v>1.3191843E-2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41.045090000000002</v>
      </c>
      <c r="Y648" s="18">
        <f t="shared" si="62"/>
        <v>44.579134000000003</v>
      </c>
      <c r="Z648" s="18">
        <f t="shared" si="62"/>
        <v>0.99411495999999999</v>
      </c>
      <c r="AA648" s="18">
        <f t="shared" si="62"/>
        <v>0.99663553000000005</v>
      </c>
      <c r="AB648" s="18">
        <f t="shared" si="62"/>
        <v>8.6663850000000004E-3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39.649728000000003</v>
      </c>
      <c r="G649" s="18">
        <f t="shared" si="61"/>
        <v>43.571928</v>
      </c>
      <c r="H649" s="18">
        <f t="shared" si="61"/>
        <v>0.99458504000000003</v>
      </c>
      <c r="I649" s="18">
        <f t="shared" si="61"/>
        <v>0.99695747999999995</v>
      </c>
      <c r="J649" s="18">
        <f t="shared" si="61"/>
        <v>1.225652E-2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42.157347999999999</v>
      </c>
      <c r="Y649" s="18">
        <f t="shared" si="62"/>
        <v>45.529305000000001</v>
      </c>
      <c r="Z649" s="18">
        <f t="shared" si="62"/>
        <v>0.99489592999999998</v>
      </c>
      <c r="AA649" s="18">
        <f t="shared" si="62"/>
        <v>0.99749887999999998</v>
      </c>
      <c r="AB649" s="18">
        <f t="shared" si="62"/>
        <v>7.1939819999999998E-3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0.96222399999999908</v>
      </c>
      <c r="G651" s="135">
        <f t="shared" si="63"/>
        <v>1.0138499999999979</v>
      </c>
      <c r="H651" s="135">
        <f t="shared" si="63"/>
        <v>2.3739599999998973E-3</v>
      </c>
      <c r="I651" s="135">
        <f t="shared" si="63"/>
        <v>1.4262600000000125E-3</v>
      </c>
      <c r="J651" s="135">
        <f t="shared" si="63"/>
        <v>4.8813179999999991E-3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1.2031689999999955</v>
      </c>
      <c r="Y651" s="135">
        <f t="shared" si="64"/>
        <v>1.3166020000000032</v>
      </c>
      <c r="Z651" s="135">
        <f t="shared" si="64"/>
        <v>2.3225299999999338E-3</v>
      </c>
      <c r="AA651" s="135">
        <f t="shared" si="64"/>
        <v>3.2761700000000227E-3</v>
      </c>
      <c r="AB651" s="135">
        <f t="shared" si="64"/>
        <v>4.9612560000000024E-3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0.90378900000000328</v>
      </c>
      <c r="G652" s="18">
        <f t="shared" si="63"/>
        <v>0.92825500000000005</v>
      </c>
      <c r="H652" s="18">
        <f t="shared" si="63"/>
        <v>1.3774899999999812E-3</v>
      </c>
      <c r="I652" s="18">
        <f t="shared" si="63"/>
        <v>1.6060100000000466E-3</v>
      </c>
      <c r="J652" s="18">
        <f t="shared" si="63"/>
        <v>2.6873929999999997E-3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1.2471409999999992</v>
      </c>
      <c r="Y652" s="18">
        <f t="shared" si="64"/>
        <v>1.2778550000000024</v>
      </c>
      <c r="Z652" s="18">
        <f t="shared" si="64"/>
        <v>1.3360099999999431E-3</v>
      </c>
      <c r="AA652" s="18">
        <f t="shared" si="64"/>
        <v>1.1625499999999844E-3</v>
      </c>
      <c r="AB652" s="18">
        <f t="shared" si="64"/>
        <v>2.9670810000000016E-3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0.77186999999999983</v>
      </c>
      <c r="G653" s="18">
        <f t="shared" si="63"/>
        <v>0.75216900000000209</v>
      </c>
      <c r="H653" s="18">
        <f t="shared" si="63"/>
        <v>1.0964800000000663E-3</v>
      </c>
      <c r="I653" s="18">
        <f t="shared" si="63"/>
        <v>1.494070000000014E-3</v>
      </c>
      <c r="J653" s="18">
        <f t="shared" si="63"/>
        <v>1.9802339999999991E-3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0.977603000000002</v>
      </c>
      <c r="Y653" s="18">
        <f t="shared" si="64"/>
        <v>0.96391100000000307</v>
      </c>
      <c r="Z653" s="18">
        <f t="shared" si="64"/>
        <v>1.0483900000000101E-3</v>
      </c>
      <c r="AA653" s="18">
        <f t="shared" si="64"/>
        <v>9.653300000000975E-4</v>
      </c>
      <c r="AB653" s="18">
        <f t="shared" si="64"/>
        <v>2.4094610000000008E-3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0.73002800000000434</v>
      </c>
      <c r="G654" s="18">
        <f t="shared" si="63"/>
        <v>0.71119800000000311</v>
      </c>
      <c r="H654" s="18">
        <f t="shared" si="63"/>
        <v>9.2504999999998283E-4</v>
      </c>
      <c r="I654" s="18">
        <f t="shared" si="63"/>
        <v>3.1924499999999023E-3</v>
      </c>
      <c r="J654" s="18">
        <f t="shared" si="63"/>
        <v>1.7721909999999994E-3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0.85929000000000144</v>
      </c>
      <c r="Y654" s="18">
        <f t="shared" si="64"/>
        <v>0.78293399999999735</v>
      </c>
      <c r="Z654" s="18">
        <f t="shared" si="64"/>
        <v>8.7943000000001437E-4</v>
      </c>
      <c r="AA654" s="18">
        <f t="shared" si="64"/>
        <v>2.5775999999999577E-4</v>
      </c>
      <c r="AB654" s="18">
        <f t="shared" si="64"/>
        <v>2.0407810000000002E-3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topLeftCell="G10" workbookViewId="0">
      <selection activeCell="X33" sqref="X33:AB107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27.2605434</v>
      </c>
      <c r="G5" s="30">
        <f t="shared" si="0"/>
        <v>32.467099999999995</v>
      </c>
      <c r="H5" s="30">
        <f t="shared" si="0"/>
        <v>0.95833688400000006</v>
      </c>
      <c r="I5" s="90">
        <f t="shared" si="0"/>
        <v>0.95452699866666679</v>
      </c>
      <c r="J5" s="90">
        <f t="shared" si="0"/>
        <v>6.6136436800000004E-2</v>
      </c>
      <c r="K5" s="55"/>
      <c r="L5" s="55"/>
      <c r="M5" s="55"/>
      <c r="N5" s="26"/>
      <c r="O5" s="56"/>
      <c r="P5" s="130">
        <f t="shared" ref="P5:Q8" si="1">P16</f>
        <v>29.64</v>
      </c>
      <c r="Q5" s="151">
        <f t="shared" si="1"/>
        <v>10.077999999999999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36987.216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27.648055266666667</v>
      </c>
      <c r="Y5" s="30">
        <f t="shared" si="2"/>
        <v>33.263994400000001</v>
      </c>
      <c r="Z5" s="30">
        <f t="shared" si="2"/>
        <v>0.95845596266666655</v>
      </c>
      <c r="AA5" s="90">
        <f t="shared" si="2"/>
        <v>0.95582150199999993</v>
      </c>
      <c r="AB5" s="90">
        <f t="shared" si="2"/>
        <v>5.9309787066666668E-2</v>
      </c>
      <c r="AC5" s="55"/>
      <c r="AD5" s="55"/>
      <c r="AE5" s="55"/>
      <c r="AF5" s="26"/>
      <c r="AG5" s="238"/>
      <c r="AH5" s="130">
        <f t="shared" ref="AH5:AI8" si="3">AH16</f>
        <v>31.859000000000002</v>
      </c>
      <c r="AI5" s="151">
        <f t="shared" si="3"/>
        <v>10.734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-8.8713064982300027E-2</v>
      </c>
      <c r="AN5" s="240">
        <f>bdrate($E5:$E8,G5:G8,$W5:$W8,Y5:Y8)</f>
        <v>-0.10853341557808205</v>
      </c>
      <c r="AO5" s="240">
        <f>bdrate($E5:$E8,H5:H8,$W5:$W8,Z5:Z8)</f>
        <v>-7.3895576564312337E-3</v>
      </c>
      <c r="AP5" s="240">
        <f>bdrate($E5:$E8,I5:I8,$W5:$W8,AA5:AA8)</f>
        <v>-2.1621600534261987E-2</v>
      </c>
      <c r="AQ5" s="241">
        <f>bdrateInverted($E5:$E8,J5:J8,$W5:$W8,AB5:AB8)</f>
        <v>-0.12940653754925036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53243.408000000003</v>
      </c>
      <c r="F6" s="90">
        <f t="shared" si="0"/>
        <v>30.592747199999998</v>
      </c>
      <c r="G6" s="90">
        <f t="shared" si="0"/>
        <v>35.240454933333332</v>
      </c>
      <c r="H6" s="90">
        <f t="shared" si="0"/>
        <v>0.97572322399999978</v>
      </c>
      <c r="I6" s="90">
        <f t="shared" si="0"/>
        <v>0.97254070799999992</v>
      </c>
      <c r="J6" s="90">
        <f t="shared" si="0"/>
        <v>4.1030773533333328E-2</v>
      </c>
      <c r="K6" s="56"/>
      <c r="L6" s="56"/>
      <c r="M6" s="56"/>
      <c r="N6" s="28"/>
      <c r="O6" s="56"/>
      <c r="P6" s="130">
        <f t="shared" si="1"/>
        <v>30.170999999999999</v>
      </c>
      <c r="Q6" s="130">
        <f t="shared" si="1"/>
        <v>10.265000000000001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53184.567999999992</v>
      </c>
      <c r="X6" s="90">
        <f t="shared" si="2"/>
        <v>31.311631866666666</v>
      </c>
      <c r="Y6" s="90">
        <f t="shared" si="2"/>
        <v>36.166015999999999</v>
      </c>
      <c r="Z6" s="90">
        <f t="shared" si="2"/>
        <v>0.97589366266666677</v>
      </c>
      <c r="AA6" s="90">
        <f t="shared" si="2"/>
        <v>0.97352420133333339</v>
      </c>
      <c r="AB6" s="90">
        <f t="shared" si="2"/>
        <v>3.4411175266666663E-2</v>
      </c>
      <c r="AC6" s="56"/>
      <c r="AD6" s="56"/>
      <c r="AE6" s="56"/>
      <c r="AF6" s="28"/>
      <c r="AG6" s="238"/>
      <c r="AH6" s="130">
        <f t="shared" si="3"/>
        <v>31.452999999999999</v>
      </c>
      <c r="AI6" s="130">
        <f t="shared" si="3"/>
        <v>11.061999999999999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76773.33600000001</v>
      </c>
      <c r="F7" s="90">
        <f t="shared" si="0"/>
        <v>35.175658733333329</v>
      </c>
      <c r="G7" s="90">
        <f t="shared" si="0"/>
        <v>39.284910999999994</v>
      </c>
      <c r="H7" s="90">
        <f t="shared" si="0"/>
        <v>0.98810872066666655</v>
      </c>
      <c r="I7" s="90">
        <f t="shared" si="0"/>
        <v>0.99034704333333323</v>
      </c>
      <c r="J7" s="90">
        <f t="shared" si="0"/>
        <v>2.4437460799999998E-2</v>
      </c>
      <c r="K7" s="56"/>
      <c r="L7" s="56"/>
      <c r="M7" s="56"/>
      <c r="N7" s="28"/>
      <c r="O7" s="56"/>
      <c r="P7" s="130">
        <f t="shared" si="1"/>
        <v>29.64</v>
      </c>
      <c r="Q7" s="130">
        <f t="shared" si="1"/>
        <v>10.577999999999999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76698.936000000016</v>
      </c>
      <c r="X7" s="90">
        <f t="shared" si="2"/>
        <v>36.602905599999993</v>
      </c>
      <c r="Y7" s="90">
        <f t="shared" si="2"/>
        <v>40.515710466666661</v>
      </c>
      <c r="Z7" s="90">
        <f t="shared" si="2"/>
        <v>0.98834330533333348</v>
      </c>
      <c r="AA7" s="90">
        <f t="shared" si="2"/>
        <v>0.99079551466666671</v>
      </c>
      <c r="AB7" s="90">
        <f t="shared" si="2"/>
        <v>1.7548518066666668E-2</v>
      </c>
      <c r="AC7" s="56"/>
      <c r="AD7" s="56"/>
      <c r="AE7" s="56"/>
      <c r="AF7" s="28"/>
      <c r="AG7" s="238"/>
      <c r="AH7" s="130">
        <f t="shared" si="3"/>
        <v>32.093000000000004</v>
      </c>
      <c r="AI7" s="130">
        <f t="shared" si="3"/>
        <v>11.515000000000001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108862.088</v>
      </c>
      <c r="F8" s="90">
        <f t="shared" si="0"/>
        <v>37.845180400000004</v>
      </c>
      <c r="G8" s="90">
        <f t="shared" si="0"/>
        <v>41.927219866666668</v>
      </c>
      <c r="H8" s="90">
        <f t="shared" si="0"/>
        <v>0.99241338533333334</v>
      </c>
      <c r="I8" s="90">
        <f t="shared" si="0"/>
        <v>0.9951982220000003</v>
      </c>
      <c r="J8" s="90">
        <f t="shared" si="0"/>
        <v>1.7442298933333333E-2</v>
      </c>
      <c r="K8" s="56"/>
      <c r="L8" s="56"/>
      <c r="M8" s="56"/>
      <c r="N8" s="28"/>
      <c r="O8" s="56"/>
      <c r="P8" s="130">
        <f t="shared" si="1"/>
        <v>30.875</v>
      </c>
      <c r="Q8" s="130">
        <f t="shared" si="1"/>
        <v>11.077999999999999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108786.792</v>
      </c>
      <c r="X8" s="90">
        <f t="shared" si="2"/>
        <v>39.935073133333326</v>
      </c>
      <c r="Y8" s="90">
        <f t="shared" si="2"/>
        <v>43.571021799999997</v>
      </c>
      <c r="Z8" s="90">
        <f t="shared" si="2"/>
        <v>0.99271929466666675</v>
      </c>
      <c r="AA8" s="90">
        <f t="shared" si="2"/>
        <v>0.995982591333333</v>
      </c>
      <c r="AB8" s="90">
        <f t="shared" si="2"/>
        <v>1.0722842099999999E-2</v>
      </c>
      <c r="AC8" s="56"/>
      <c r="AD8" s="56"/>
      <c r="AE8" s="56"/>
      <c r="AF8" s="28"/>
      <c r="AG8" s="238"/>
      <c r="AH8" s="130">
        <f t="shared" si="3"/>
        <v>32.453000000000003</v>
      </c>
      <c r="AI8" s="130">
        <f t="shared" si="3"/>
        <v>11.64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30.077259818828701</v>
      </c>
      <c r="Q10" s="154">
        <f>GEOMEAN(Q5:Q8)</f>
        <v>10.49299722009226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31.962434068817455</v>
      </c>
      <c r="AI10" s="154">
        <f>GEOMEAN(AI5:AI8)</f>
        <v>11.231895182817114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5941.2240000000002</v>
      </c>
      <c r="F16" s="166">
        <v>6950.84</v>
      </c>
      <c r="G16" s="166">
        <v>2479.192</v>
      </c>
      <c r="H16" s="166">
        <v>925.62400000000002</v>
      </c>
      <c r="I16" s="166">
        <v>107.456</v>
      </c>
      <c r="J16" s="166">
        <v>11102.456</v>
      </c>
      <c r="K16" s="60">
        <v>7159.68</v>
      </c>
      <c r="L16" s="60">
        <v>2367</v>
      </c>
      <c r="M16" s="60">
        <v>7.8879999999999999</v>
      </c>
      <c r="N16" s="55"/>
      <c r="O16" s="252"/>
      <c r="P16" s="129">
        <v>29.64</v>
      </c>
      <c r="Q16" s="129">
        <v>10.077999999999999</v>
      </c>
      <c r="R16" s="142"/>
      <c r="S16" s="214"/>
      <c r="T16" s="300"/>
      <c r="U16" s="25" t="s">
        <v>33</v>
      </c>
      <c r="V16" s="26"/>
      <c r="W16" s="128">
        <v>5941.2240000000002</v>
      </c>
      <c r="X16" s="166">
        <v>6905.44</v>
      </c>
      <c r="Y16" s="166">
        <v>2478.8000000000002</v>
      </c>
      <c r="Z16" s="166">
        <v>925.60799999999995</v>
      </c>
      <c r="AA16" s="166">
        <v>107.288</v>
      </c>
      <c r="AB16" s="166">
        <v>11102.368</v>
      </c>
      <c r="AC16" s="60">
        <v>7159.4880000000003</v>
      </c>
      <c r="AD16" s="60">
        <v>2367</v>
      </c>
      <c r="AE16" s="60">
        <v>7.8879999999999999</v>
      </c>
      <c r="AF16" s="55"/>
      <c r="AG16" s="252"/>
      <c r="AH16" s="129">
        <v>31.859000000000002</v>
      </c>
      <c r="AI16" s="129">
        <v>10.734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5941.2240000000002</v>
      </c>
      <c r="F17" s="167">
        <v>9208.8799999999992</v>
      </c>
      <c r="G17" s="167">
        <v>6678.36</v>
      </c>
      <c r="H17" s="167">
        <v>3445.2959999999998</v>
      </c>
      <c r="I17" s="167">
        <v>1066.664</v>
      </c>
      <c r="J17" s="167">
        <v>14290.28</v>
      </c>
      <c r="K17" s="62">
        <v>9490.9040000000005</v>
      </c>
      <c r="L17" s="62">
        <v>3121.8</v>
      </c>
      <c r="M17" s="62">
        <v>7.88</v>
      </c>
      <c r="N17" s="56"/>
      <c r="O17" s="238"/>
      <c r="P17" s="144">
        <v>30.170999999999999</v>
      </c>
      <c r="Q17" s="144">
        <v>10.265000000000001</v>
      </c>
      <c r="R17" s="145"/>
      <c r="S17" s="214"/>
      <c r="T17" s="285"/>
      <c r="U17" s="27" t="s">
        <v>34</v>
      </c>
      <c r="V17" s="28"/>
      <c r="W17" s="143">
        <v>5941.2240000000002</v>
      </c>
      <c r="X17" s="167">
        <v>9156.1360000000004</v>
      </c>
      <c r="Y17" s="167">
        <v>6675.8159999999998</v>
      </c>
      <c r="Z17" s="167">
        <v>3444.2559999999999</v>
      </c>
      <c r="AA17" s="167">
        <v>1064.912</v>
      </c>
      <c r="AB17" s="167">
        <v>14289.72</v>
      </c>
      <c r="AC17" s="62">
        <v>9490.6959999999999</v>
      </c>
      <c r="AD17" s="62">
        <v>3121.808</v>
      </c>
      <c r="AE17" s="62">
        <v>7.88</v>
      </c>
      <c r="AF17" s="56"/>
      <c r="AG17" s="238"/>
      <c r="AH17" s="144">
        <v>31.452999999999999</v>
      </c>
      <c r="AI17" s="144">
        <v>11.061999999999999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5941.2240000000002</v>
      </c>
      <c r="F18" s="167">
        <v>11523.68</v>
      </c>
      <c r="G18" s="167">
        <v>12327.76</v>
      </c>
      <c r="H18" s="167">
        <v>8552.0319999999992</v>
      </c>
      <c r="I18" s="167">
        <v>5014.3599999999997</v>
      </c>
      <c r="J18" s="167">
        <v>17597.624</v>
      </c>
      <c r="K18" s="62">
        <v>11921.12</v>
      </c>
      <c r="L18" s="62">
        <v>3895.5360000000001</v>
      </c>
      <c r="M18" s="62">
        <v>7.8639999999999999</v>
      </c>
      <c r="N18" s="56"/>
      <c r="O18" s="238"/>
      <c r="P18" s="144">
        <v>29.64</v>
      </c>
      <c r="Q18" s="144">
        <v>10.577999999999999</v>
      </c>
      <c r="R18" s="145"/>
      <c r="S18" s="214"/>
      <c r="T18" s="285"/>
      <c r="U18" s="27" t="s">
        <v>35</v>
      </c>
      <c r="V18" s="28"/>
      <c r="W18" s="143">
        <v>5941.2240000000002</v>
      </c>
      <c r="X18" s="167">
        <v>11460.456</v>
      </c>
      <c r="Y18" s="167">
        <v>12325.08</v>
      </c>
      <c r="Z18" s="167">
        <v>8548.1280000000006</v>
      </c>
      <c r="AA18" s="167">
        <v>5010.1840000000002</v>
      </c>
      <c r="AB18" s="167">
        <v>17597.36</v>
      </c>
      <c r="AC18" s="62">
        <v>11920.928</v>
      </c>
      <c r="AD18" s="62">
        <v>3895.576</v>
      </c>
      <c r="AE18" s="62">
        <v>7.8639999999999999</v>
      </c>
      <c r="AF18" s="56"/>
      <c r="AG18" s="238"/>
      <c r="AH18" s="144">
        <v>32.093000000000004</v>
      </c>
      <c r="AI18" s="144">
        <v>11.515000000000001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5941.2240000000002</v>
      </c>
      <c r="F19" s="167">
        <v>13726.208000000001</v>
      </c>
      <c r="G19" s="167">
        <v>18542.392</v>
      </c>
      <c r="H19" s="167">
        <v>16488.648000000001</v>
      </c>
      <c r="I19" s="167">
        <v>13983.656000000001</v>
      </c>
      <c r="J19" s="167">
        <v>21009.472000000002</v>
      </c>
      <c r="K19" s="62">
        <v>14466.144</v>
      </c>
      <c r="L19" s="62">
        <v>4704.3440000000001</v>
      </c>
      <c r="M19" s="62">
        <v>7.7359999999999998</v>
      </c>
      <c r="N19" s="56"/>
      <c r="O19" s="238"/>
      <c r="P19" s="144">
        <v>30.875</v>
      </c>
      <c r="Q19" s="144">
        <v>11.077999999999999</v>
      </c>
      <c r="R19" s="145"/>
      <c r="S19" s="214"/>
      <c r="T19" s="285"/>
      <c r="U19" s="27" t="s">
        <v>37</v>
      </c>
      <c r="V19" s="28"/>
      <c r="W19" s="143">
        <v>5941.2240000000002</v>
      </c>
      <c r="X19" s="167">
        <v>13653.64</v>
      </c>
      <c r="Y19" s="167">
        <v>18543.567999999999</v>
      </c>
      <c r="Z19" s="167">
        <v>16486.48</v>
      </c>
      <c r="AA19" s="167">
        <v>13981.64</v>
      </c>
      <c r="AB19" s="167">
        <v>21009.736000000001</v>
      </c>
      <c r="AC19" s="62">
        <v>14466.24</v>
      </c>
      <c r="AD19" s="62">
        <v>4704.2640000000001</v>
      </c>
      <c r="AE19" s="62">
        <v>7.7359999999999998</v>
      </c>
      <c r="AF19" s="56"/>
      <c r="AG19" s="238"/>
      <c r="AH19" s="144">
        <v>32.453000000000003</v>
      </c>
      <c r="AI19" s="144">
        <v>11.64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36987.216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53184.567999999992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76698.936000000016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108786.792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26.797521</v>
      </c>
      <c r="G33" s="96">
        <v>32.054088</v>
      </c>
      <c r="H33" s="96">
        <v>0.95811453999999996</v>
      </c>
      <c r="I33" s="60">
        <v>0.95010695000000001</v>
      </c>
      <c r="J33" s="60">
        <v>7.0650660000000004E-2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27.124645999999998</v>
      </c>
      <c r="Y33" s="96">
        <v>32.785142</v>
      </c>
      <c r="Z33" s="96">
        <v>0.95823448</v>
      </c>
      <c r="AA33" s="60">
        <v>0.95264106999999998</v>
      </c>
      <c r="AB33" s="60">
        <v>6.4096550000000002E-2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0.32712499999999878</v>
      </c>
      <c r="AN33" s="95">
        <f t="shared" ref="AN33:AN96" si="5">IF(OR(Y33="",G33=""),"",Y33-G33)</f>
        <v>0.73105400000000031</v>
      </c>
      <c r="AO33" s="95">
        <f t="shared" ref="AO33:AO96" si="6">IF(OR(Z33="",H33=""),"",Z33-H33)</f>
        <v>1.1994000000004057E-4</v>
      </c>
      <c r="AP33" s="95">
        <f t="shared" ref="AP33:AP96" si="7">IF(OR(AA33="",I33=""),"",AA33-I33)</f>
        <v>2.5341199999999731E-3</v>
      </c>
      <c r="AQ33" s="120">
        <f t="shared" ref="AQ33:AQ96" si="8">IF(OR(AB33="",J33=""),"",AB33-J33)</f>
        <v>-6.5541100000000019E-3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30.680893999999999</v>
      </c>
      <c r="G34" s="187">
        <v>35.187024999999998</v>
      </c>
      <c r="H34" s="187">
        <v>0.97566017999999999</v>
      </c>
      <c r="I34" s="62">
        <v>0.97237448000000004</v>
      </c>
      <c r="J34" s="62">
        <v>4.3783396000000002E-2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31.369301</v>
      </c>
      <c r="Y34" s="187">
        <v>36.059589000000003</v>
      </c>
      <c r="Z34" s="187">
        <v>0.97588275999999996</v>
      </c>
      <c r="AA34" s="62">
        <v>0.97262641000000005</v>
      </c>
      <c r="AB34" s="62">
        <v>3.7382930000000002E-2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0.68840700000000155</v>
      </c>
      <c r="AN34" s="121">
        <f t="shared" si="5"/>
        <v>0.87256400000000411</v>
      </c>
      <c r="AO34" s="121">
        <f t="shared" si="6"/>
        <v>2.2257999999997224E-4</v>
      </c>
      <c r="AP34" s="121">
        <f t="shared" si="7"/>
        <v>2.5193000000001131E-4</v>
      </c>
      <c r="AQ34" s="87">
        <f t="shared" si="8"/>
        <v>-6.4004660000000005E-3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35.242820999999999</v>
      </c>
      <c r="G35" s="187">
        <v>39.322845999999998</v>
      </c>
      <c r="H35" s="187">
        <v>0.98802624999999999</v>
      </c>
      <c r="I35" s="62">
        <v>0.99022423000000004</v>
      </c>
      <c r="J35" s="62">
        <v>2.5885554000000002E-2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36.633128999999997</v>
      </c>
      <c r="Y35" s="187">
        <v>40.496594000000002</v>
      </c>
      <c r="Z35" s="187">
        <v>0.98828899999999997</v>
      </c>
      <c r="AA35" s="62">
        <v>0.99050676999999998</v>
      </c>
      <c r="AB35" s="62">
        <v>1.9260983999999998E-2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1.3903079999999974</v>
      </c>
      <c r="AN35" s="121">
        <f t="shared" si="5"/>
        <v>1.1737480000000033</v>
      </c>
      <c r="AO35" s="121">
        <f t="shared" si="6"/>
        <v>2.6274999999997828E-4</v>
      </c>
      <c r="AP35" s="121">
        <f t="shared" si="7"/>
        <v>2.8253999999994228E-4</v>
      </c>
      <c r="AQ35" s="87">
        <f t="shared" si="8"/>
        <v>-6.6245700000000032E-3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37.977125999999998</v>
      </c>
      <c r="G36" s="187">
        <v>42.069369999999999</v>
      </c>
      <c r="H36" s="187">
        <v>0.99232734</v>
      </c>
      <c r="I36" s="62">
        <v>0.99516128999999998</v>
      </c>
      <c r="J36" s="62">
        <v>1.8136095000000001E-2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40.092554999999997</v>
      </c>
      <c r="Y36" s="187">
        <v>43.711658999999997</v>
      </c>
      <c r="Z36" s="187">
        <v>0.99263665999999995</v>
      </c>
      <c r="AA36" s="62">
        <v>0.99608184</v>
      </c>
      <c r="AB36" s="62">
        <v>1.1535739499999999E-2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2.1154289999999989</v>
      </c>
      <c r="AN36" s="121">
        <f t="shared" si="5"/>
        <v>1.6422889999999981</v>
      </c>
      <c r="AO36" s="121">
        <f t="shared" si="6"/>
        <v>3.093199999999463E-4</v>
      </c>
      <c r="AP36" s="121">
        <f t="shared" si="7"/>
        <v>9.2055000000001996E-4</v>
      </c>
      <c r="AQ36" s="87">
        <f t="shared" si="8"/>
        <v>-6.6003555000000019E-3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27.156949000000001</v>
      </c>
      <c r="G38" s="96">
        <v>32.311267000000001</v>
      </c>
      <c r="H38" s="96">
        <v>0.95912706000000003</v>
      </c>
      <c r="I38" s="60">
        <v>0.95344448000000004</v>
      </c>
      <c r="J38" s="60">
        <v>6.7655060000000003E-2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27.539476000000001</v>
      </c>
      <c r="Y38" s="96">
        <v>33.111407</v>
      </c>
      <c r="Z38" s="96">
        <v>0.95924299000000002</v>
      </c>
      <c r="AA38" s="60">
        <v>0.95430035000000002</v>
      </c>
      <c r="AB38" s="60">
        <v>6.0616799999999998E-2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0.38252699999999962</v>
      </c>
      <c r="AN38" s="95">
        <f t="shared" si="5"/>
        <v>0.80013999999999896</v>
      </c>
      <c r="AO38" s="95">
        <f t="shared" si="6"/>
        <v>1.1592999999998632E-4</v>
      </c>
      <c r="AP38" s="95">
        <f t="shared" si="7"/>
        <v>8.5586999999998081E-4</v>
      </c>
      <c r="AQ38" s="120">
        <f t="shared" si="8"/>
        <v>-7.0382600000000045E-3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30.606428000000001</v>
      </c>
      <c r="G39" s="187">
        <v>35.121287000000002</v>
      </c>
      <c r="H39" s="187">
        <v>0.97554269000000005</v>
      </c>
      <c r="I39" s="62">
        <v>0.97312863000000005</v>
      </c>
      <c r="J39" s="62">
        <v>4.2910456999999999E-2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31.333874000000002</v>
      </c>
      <c r="Y39" s="187">
        <v>36.038041</v>
      </c>
      <c r="Z39" s="187">
        <v>0.97574194000000003</v>
      </c>
      <c r="AA39" s="62">
        <v>0.97349481999999998</v>
      </c>
      <c r="AB39" s="62">
        <v>3.6036446999999999E-2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0.72744600000000048</v>
      </c>
      <c r="AN39" s="121">
        <f t="shared" si="5"/>
        <v>0.9167539999999974</v>
      </c>
      <c r="AO39" s="121">
        <f t="shared" si="6"/>
        <v>1.9924999999998416E-4</v>
      </c>
      <c r="AP39" s="121">
        <f t="shared" si="7"/>
        <v>3.6618999999993296E-4</v>
      </c>
      <c r="AQ39" s="87">
        <f t="shared" si="8"/>
        <v>-6.8740099999999998E-3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35.100873999999997</v>
      </c>
      <c r="G40" s="187">
        <v>39.202195000000003</v>
      </c>
      <c r="H40" s="187">
        <v>0.98771573999999995</v>
      </c>
      <c r="I40" s="62">
        <v>0.99032509999999996</v>
      </c>
      <c r="J40" s="62">
        <v>2.6291269999999999E-2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36.560236000000003</v>
      </c>
      <c r="Y40" s="187">
        <v>40.446880999999998</v>
      </c>
      <c r="Z40" s="187">
        <v>0.98797581000000001</v>
      </c>
      <c r="AA40" s="62">
        <v>0.99066235999999996</v>
      </c>
      <c r="AB40" s="62">
        <v>1.9022092000000001E-2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1.4593620000000058</v>
      </c>
      <c r="AN40" s="121">
        <f t="shared" si="5"/>
        <v>1.2446859999999944</v>
      </c>
      <c r="AO40" s="121">
        <f t="shared" si="6"/>
        <v>2.6007000000005664E-4</v>
      </c>
      <c r="AP40" s="121">
        <f t="shared" si="7"/>
        <v>3.3726000000000589E-4</v>
      </c>
      <c r="AQ40" s="87">
        <f t="shared" si="8"/>
        <v>-7.2691779999999977E-3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37.768926999999998</v>
      </c>
      <c r="G41" s="187">
        <v>41.884039999999999</v>
      </c>
      <c r="H41" s="187">
        <v>0.99196965000000004</v>
      </c>
      <c r="I41" s="62">
        <v>0.99510873</v>
      </c>
      <c r="J41" s="62">
        <v>1.8885393E-2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39.943736000000001</v>
      </c>
      <c r="Y41" s="187">
        <v>43.598525000000002</v>
      </c>
      <c r="Z41" s="187">
        <v>0.99229551000000005</v>
      </c>
      <c r="AA41" s="62">
        <v>0.99597712999999999</v>
      </c>
      <c r="AB41" s="62">
        <v>1.1683771000000001E-2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2.1748090000000033</v>
      </c>
      <c r="AN41" s="121">
        <f t="shared" si="5"/>
        <v>1.7144850000000034</v>
      </c>
      <c r="AO41" s="121">
        <f t="shared" si="6"/>
        <v>3.2586000000001114E-4</v>
      </c>
      <c r="AP41" s="121">
        <f t="shared" si="7"/>
        <v>8.683999999999914E-4</v>
      </c>
      <c r="AQ41" s="87">
        <f t="shared" si="8"/>
        <v>-7.2016219999999995E-3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27.474585000000001</v>
      </c>
      <c r="G43" s="96">
        <v>32.540309000000001</v>
      </c>
      <c r="H43" s="96">
        <v>0.95887814999999998</v>
      </c>
      <c r="I43" s="60">
        <v>0.95579327000000003</v>
      </c>
      <c r="J43" s="60">
        <v>6.4161540000000003E-2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27.854015</v>
      </c>
      <c r="Y43" s="96">
        <v>33.328682000000001</v>
      </c>
      <c r="Z43" s="96">
        <v>0.95895823999999996</v>
      </c>
      <c r="AA43" s="60">
        <v>0.95644278000000005</v>
      </c>
      <c r="AB43" s="60">
        <v>5.7447697999999998E-2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0.37942999999999927</v>
      </c>
      <c r="AN43" s="95">
        <f t="shared" si="5"/>
        <v>0.78837299999999999</v>
      </c>
      <c r="AO43" s="95">
        <f t="shared" si="6"/>
        <v>8.0089999999977124E-5</v>
      </c>
      <c r="AP43" s="95">
        <f t="shared" si="7"/>
        <v>6.4951000000001979E-4</v>
      </c>
      <c r="AQ43" s="120">
        <f t="shared" si="8"/>
        <v>-6.7138420000000046E-3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30.586199000000001</v>
      </c>
      <c r="G44" s="187">
        <v>35.105986999999999</v>
      </c>
      <c r="H44" s="187">
        <v>0.97530064000000005</v>
      </c>
      <c r="I44" s="62">
        <v>0.97324646999999997</v>
      </c>
      <c r="J44" s="62">
        <v>4.0673790000000001E-2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31.297751000000002</v>
      </c>
      <c r="Y44" s="187">
        <v>36.008405000000003</v>
      </c>
      <c r="Z44" s="187">
        <v>0.97553491999999997</v>
      </c>
      <c r="AA44" s="62">
        <v>0.97368454999999998</v>
      </c>
      <c r="AB44" s="62">
        <v>3.3965684000000003E-2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0.71155200000000107</v>
      </c>
      <c r="AN44" s="121">
        <f t="shared" si="5"/>
        <v>0.90241800000000438</v>
      </c>
      <c r="AO44" s="121">
        <f t="shared" si="6"/>
        <v>2.3427999999992011E-4</v>
      </c>
      <c r="AP44" s="121">
        <f t="shared" si="7"/>
        <v>4.3808000000000735E-4</v>
      </c>
      <c r="AQ44" s="87">
        <f t="shared" si="8"/>
        <v>-6.7081059999999984E-3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35.182003999999999</v>
      </c>
      <c r="G45" s="187">
        <v>39.264614999999999</v>
      </c>
      <c r="H45" s="187">
        <v>0.98778460000000001</v>
      </c>
      <c r="I45" s="62">
        <v>0.99042916999999997</v>
      </c>
      <c r="J45" s="62">
        <v>2.4690048999999999E-2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36.636184999999998</v>
      </c>
      <c r="Y45" s="187">
        <v>40.491140999999999</v>
      </c>
      <c r="Z45" s="187">
        <v>0.98805458000000002</v>
      </c>
      <c r="AA45" s="62">
        <v>0.99079567999999996</v>
      </c>
      <c r="AB45" s="62">
        <v>1.7789505000000001E-2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1.4541809999999984</v>
      </c>
      <c r="AN45" s="121">
        <f t="shared" si="5"/>
        <v>1.2265259999999998</v>
      </c>
      <c r="AO45" s="121">
        <f t="shared" si="6"/>
        <v>2.69980000000003E-4</v>
      </c>
      <c r="AP45" s="121">
        <f t="shared" si="7"/>
        <v>3.6650999999998657E-4</v>
      </c>
      <c r="AQ45" s="87">
        <f t="shared" si="8"/>
        <v>-6.900543999999998E-3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37.839109999999998</v>
      </c>
      <c r="G46" s="187">
        <v>41.945061000000003</v>
      </c>
      <c r="H46" s="187">
        <v>0.99210867999999997</v>
      </c>
      <c r="I46" s="62">
        <v>0.99511183000000003</v>
      </c>
      <c r="J46" s="62">
        <v>1.7723323999999999E-2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39.989280000000001</v>
      </c>
      <c r="Y46" s="187">
        <v>43.624228000000002</v>
      </c>
      <c r="Z46" s="187">
        <v>0.99242936999999998</v>
      </c>
      <c r="AA46" s="62">
        <v>0.99600597999999996</v>
      </c>
      <c r="AB46" s="62">
        <v>1.1086283000000001E-2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2.1501700000000028</v>
      </c>
      <c r="AN46" s="121">
        <f t="shared" si="5"/>
        <v>1.6791669999999996</v>
      </c>
      <c r="AO46" s="121">
        <f t="shared" si="6"/>
        <v>3.2069000000001235E-4</v>
      </c>
      <c r="AP46" s="121">
        <f t="shared" si="7"/>
        <v>8.9414999999992695E-4</v>
      </c>
      <c r="AQ46" s="87">
        <f t="shared" si="8"/>
        <v>-6.637040999999998E-3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27.525334999999998</v>
      </c>
      <c r="G48" s="96">
        <v>32.570369999999997</v>
      </c>
      <c r="H48" s="96">
        <v>0.95887637000000003</v>
      </c>
      <c r="I48" s="60">
        <v>0.95546131000000001</v>
      </c>
      <c r="J48" s="60">
        <v>6.5158729999999998E-2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27.908770000000001</v>
      </c>
      <c r="Y48" s="96">
        <v>33.351224999999999</v>
      </c>
      <c r="Z48" s="96">
        <v>0.95890808000000005</v>
      </c>
      <c r="AA48" s="60">
        <v>0.95723842000000003</v>
      </c>
      <c r="AB48" s="60">
        <v>5.8687188000000001E-2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0.38343500000000219</v>
      </c>
      <c r="AN48" s="95">
        <f t="shared" si="5"/>
        <v>0.78085500000000252</v>
      </c>
      <c r="AO48" s="95">
        <f t="shared" si="6"/>
        <v>3.1710000000018113E-5</v>
      </c>
      <c r="AP48" s="95">
        <f t="shared" si="7"/>
        <v>1.7771100000000262E-3</v>
      </c>
      <c r="AQ48" s="120">
        <f t="shared" si="8"/>
        <v>-6.4715419999999968E-3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30.360536</v>
      </c>
      <c r="G49" s="187">
        <v>34.908045999999999</v>
      </c>
      <c r="H49" s="187">
        <v>0.97481788999999996</v>
      </c>
      <c r="I49" s="62">
        <v>0.97210516999999996</v>
      </c>
      <c r="J49" s="62">
        <v>4.2938083000000002E-2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31.044031</v>
      </c>
      <c r="Y49" s="187">
        <v>35.788446999999998</v>
      </c>
      <c r="Z49" s="187">
        <v>0.97503629000000003</v>
      </c>
      <c r="AA49" s="62">
        <v>0.97265480999999998</v>
      </c>
      <c r="AB49" s="62">
        <v>3.6229405999999999E-2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0.68349500000000063</v>
      </c>
      <c r="AN49" s="121">
        <f t="shared" si="5"/>
        <v>0.8804009999999991</v>
      </c>
      <c r="AO49" s="121">
        <f t="shared" si="6"/>
        <v>2.1840000000006299E-4</v>
      </c>
      <c r="AP49" s="121">
        <f t="shared" si="7"/>
        <v>5.4964000000001789E-4</v>
      </c>
      <c r="AQ49" s="87">
        <f t="shared" si="8"/>
        <v>-6.7086770000000032E-3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35.175730000000001</v>
      </c>
      <c r="G50" s="187">
        <v>39.251069000000001</v>
      </c>
      <c r="H50" s="187">
        <v>0.98766489000000002</v>
      </c>
      <c r="I50" s="62">
        <v>0.99042014</v>
      </c>
      <c r="J50" s="62">
        <v>2.5784379999999999E-2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36.600881000000001</v>
      </c>
      <c r="Y50" s="187">
        <v>40.433356000000003</v>
      </c>
      <c r="Z50" s="187">
        <v>0.98791751000000005</v>
      </c>
      <c r="AA50" s="62">
        <v>0.99083051</v>
      </c>
      <c r="AB50" s="62">
        <v>1.8870116999999999E-2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1.4251509999999996</v>
      </c>
      <c r="AN50" s="121">
        <f t="shared" si="5"/>
        <v>1.1822870000000023</v>
      </c>
      <c r="AO50" s="121">
        <f t="shared" si="6"/>
        <v>2.526200000000367E-4</v>
      </c>
      <c r="AP50" s="121">
        <f t="shared" si="7"/>
        <v>4.1036999999999324E-4</v>
      </c>
      <c r="AQ50" s="87">
        <f t="shared" si="8"/>
        <v>-6.9142630000000004E-3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37.784377999999997</v>
      </c>
      <c r="G51" s="187">
        <v>41.883507000000002</v>
      </c>
      <c r="H51" s="187">
        <v>0.99195482000000001</v>
      </c>
      <c r="I51" s="62">
        <v>0.99504232000000004</v>
      </c>
      <c r="J51" s="62">
        <v>1.8607552999999999E-2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39.916454000000002</v>
      </c>
      <c r="Y51" s="187">
        <v>43.548709000000002</v>
      </c>
      <c r="Z51" s="187">
        <v>0.99229232000000001</v>
      </c>
      <c r="AA51" s="62">
        <v>0.99598984999999995</v>
      </c>
      <c r="AB51" s="62">
        <v>1.2086598E-2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2.132076000000005</v>
      </c>
      <c r="AN51" s="121">
        <f t="shared" si="5"/>
        <v>1.6652020000000007</v>
      </c>
      <c r="AO51" s="121">
        <f t="shared" si="6"/>
        <v>3.3749999999999059E-4</v>
      </c>
      <c r="AP51" s="121">
        <f t="shared" si="7"/>
        <v>9.4752999999991872E-4</v>
      </c>
      <c r="AQ51" s="87">
        <f t="shared" si="8"/>
        <v>-6.5209549999999984E-3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27.633844</v>
      </c>
      <c r="G53" s="96">
        <v>32.600684999999999</v>
      </c>
      <c r="H53" s="96">
        <v>0.95683786999999998</v>
      </c>
      <c r="I53" s="60">
        <v>0.95633937999999996</v>
      </c>
      <c r="J53" s="60">
        <v>6.8601176E-2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28.018146000000002</v>
      </c>
      <c r="Y53" s="96">
        <v>33.342084</v>
      </c>
      <c r="Z53" s="96">
        <v>0.95689016000000005</v>
      </c>
      <c r="AA53" s="60">
        <v>0.95797107999999997</v>
      </c>
      <c r="AB53" s="60">
        <v>6.2349192999999997E-2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0.3843020000000017</v>
      </c>
      <c r="AN53" s="95">
        <f t="shared" si="5"/>
        <v>0.74139900000000125</v>
      </c>
      <c r="AO53" s="95">
        <f t="shared" si="6"/>
        <v>5.2290000000065895E-5</v>
      </c>
      <c r="AP53" s="95">
        <f t="shared" si="7"/>
        <v>1.6317000000000137E-3</v>
      </c>
      <c r="AQ53" s="120">
        <f t="shared" si="8"/>
        <v>-6.2519830000000026E-3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30.339206000000001</v>
      </c>
      <c r="G54" s="187">
        <v>34.870607</v>
      </c>
      <c r="H54" s="187">
        <v>0.97403722000000004</v>
      </c>
      <c r="I54" s="62">
        <v>0.97247086999999999</v>
      </c>
      <c r="J54" s="62">
        <v>4.5017703999999999E-2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31.018173000000001</v>
      </c>
      <c r="Y54" s="187">
        <v>35.700820999999998</v>
      </c>
      <c r="Z54" s="187">
        <v>0.97425192999999999</v>
      </c>
      <c r="AA54" s="62">
        <v>0.97298863999999996</v>
      </c>
      <c r="AB54" s="62">
        <v>3.8539826999999999E-2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0.6789670000000001</v>
      </c>
      <c r="AN54" s="121">
        <f t="shared" si="5"/>
        <v>0.83021399999999801</v>
      </c>
      <c r="AO54" s="121">
        <f t="shared" si="6"/>
        <v>2.1470999999995133E-4</v>
      </c>
      <c r="AP54" s="121">
        <f t="shared" si="7"/>
        <v>5.1776999999997297E-4</v>
      </c>
      <c r="AQ54" s="87">
        <f t="shared" si="8"/>
        <v>-6.4778769999999999E-3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34.991273</v>
      </c>
      <c r="G55" s="187">
        <v>39.058414999999997</v>
      </c>
      <c r="H55" s="187">
        <v>0.98708976000000004</v>
      </c>
      <c r="I55" s="62">
        <v>0.99032408000000005</v>
      </c>
      <c r="J55" s="62">
        <v>2.7582855999999999E-2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36.370074000000002</v>
      </c>
      <c r="Y55" s="187">
        <v>40.196843999999999</v>
      </c>
      <c r="Z55" s="187">
        <v>0.98734261999999995</v>
      </c>
      <c r="AA55" s="62">
        <v>0.99071580999999997</v>
      </c>
      <c r="AB55" s="62">
        <v>2.0575448999999999E-2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1.3788010000000028</v>
      </c>
      <c r="AN55" s="121">
        <f t="shared" si="5"/>
        <v>1.1384290000000021</v>
      </c>
      <c r="AO55" s="121">
        <f t="shared" si="6"/>
        <v>2.5285999999991038E-4</v>
      </c>
      <c r="AP55" s="121">
        <f t="shared" si="7"/>
        <v>3.9172999999992353E-4</v>
      </c>
      <c r="AQ55" s="87">
        <f t="shared" si="8"/>
        <v>-7.0074070000000002E-3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37.429423999999997</v>
      </c>
      <c r="G56" s="187">
        <v>41.501184000000002</v>
      </c>
      <c r="H56" s="187">
        <v>0.99143095999999997</v>
      </c>
      <c r="I56" s="62">
        <v>0.99480742</v>
      </c>
      <c r="J56" s="62">
        <v>1.9993264E-2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39.460357999999999</v>
      </c>
      <c r="Y56" s="187">
        <v>43.091090000000001</v>
      </c>
      <c r="Z56" s="187">
        <v>0.99176953999999995</v>
      </c>
      <c r="AA56" s="62">
        <v>0.99569613000000001</v>
      </c>
      <c r="AB56" s="62">
        <v>1.3240538E-2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2.030934000000002</v>
      </c>
      <c r="AN56" s="121">
        <f t="shared" si="5"/>
        <v>1.5899059999999992</v>
      </c>
      <c r="AO56" s="121">
        <f t="shared" si="6"/>
        <v>3.3857999999997723E-4</v>
      </c>
      <c r="AP56" s="121">
        <f t="shared" si="7"/>
        <v>8.8871000000001477E-4</v>
      </c>
      <c r="AQ56" s="87">
        <f t="shared" si="8"/>
        <v>-6.7527260000000006E-3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26.893401000000001</v>
      </c>
      <c r="G58" s="96">
        <v>32.262948000000002</v>
      </c>
      <c r="H58" s="96">
        <v>0.95866863000000002</v>
      </c>
      <c r="I58" s="60">
        <v>0.95390626000000001</v>
      </c>
      <c r="J58" s="60">
        <v>6.9254756000000001E-2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27.250477</v>
      </c>
      <c r="Y58" s="96">
        <v>33.056916999999999</v>
      </c>
      <c r="Z58" s="96">
        <v>0.95878293999999997</v>
      </c>
      <c r="AA58" s="60">
        <v>0.95559472999999995</v>
      </c>
      <c r="AB58" s="60">
        <v>6.2352452000000003E-2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0.35707599999999928</v>
      </c>
      <c r="AN58" s="95">
        <f t="shared" si="5"/>
        <v>0.79396899999999704</v>
      </c>
      <c r="AO58" s="95">
        <f t="shared" si="6"/>
        <v>1.1430999999995084E-4</v>
      </c>
      <c r="AP58" s="95">
        <f t="shared" si="7"/>
        <v>1.688469999999942E-3</v>
      </c>
      <c r="AQ58" s="120">
        <f t="shared" si="8"/>
        <v>-6.902303999999998E-3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30.813517000000001</v>
      </c>
      <c r="G59" s="187">
        <v>35.490174000000003</v>
      </c>
      <c r="H59" s="187">
        <v>0.97643696000000002</v>
      </c>
      <c r="I59" s="62">
        <v>0.97492953000000004</v>
      </c>
      <c r="J59" s="62">
        <v>4.1019417000000002E-2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31.568784000000001</v>
      </c>
      <c r="Y59" s="187">
        <v>36.446491999999999</v>
      </c>
      <c r="Z59" s="187">
        <v>0.97660734000000005</v>
      </c>
      <c r="AA59" s="62">
        <v>0.97545318999999997</v>
      </c>
      <c r="AB59" s="62">
        <v>3.4530690000000003E-2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0.75526699999999991</v>
      </c>
      <c r="AN59" s="121">
        <f t="shared" si="5"/>
        <v>0.956317999999996</v>
      </c>
      <c r="AO59" s="121">
        <f t="shared" si="6"/>
        <v>1.7038000000002551E-4</v>
      </c>
      <c r="AP59" s="121">
        <f t="shared" si="7"/>
        <v>5.2365999999992585E-4</v>
      </c>
      <c r="AQ59" s="87">
        <f t="shared" si="8"/>
        <v>-6.4887269999999997E-3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35.290948999999998</v>
      </c>
      <c r="G60" s="187">
        <v>39.38823</v>
      </c>
      <c r="H60" s="187">
        <v>0.98864704000000003</v>
      </c>
      <c r="I60" s="62">
        <v>0.99093586</v>
      </c>
      <c r="J60" s="62">
        <v>2.3808012E-2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36.745772000000002</v>
      </c>
      <c r="Y60" s="187">
        <v>40.637234999999997</v>
      </c>
      <c r="Z60" s="187">
        <v>0.98884766000000002</v>
      </c>
      <c r="AA60" s="62">
        <v>0.99140576999999996</v>
      </c>
      <c r="AB60" s="62">
        <v>1.6906305999999999E-2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1.4548230000000046</v>
      </c>
      <c r="AN60" s="121">
        <f t="shared" si="5"/>
        <v>1.2490049999999968</v>
      </c>
      <c r="AO60" s="121">
        <f t="shared" si="6"/>
        <v>2.006199999999847E-4</v>
      </c>
      <c r="AP60" s="121">
        <f t="shared" si="7"/>
        <v>4.699099999999623E-4</v>
      </c>
      <c r="AQ60" s="87">
        <f t="shared" si="8"/>
        <v>-6.9017060000000005E-3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37.953952999999998</v>
      </c>
      <c r="G61" s="187">
        <v>42.037557999999997</v>
      </c>
      <c r="H61" s="187">
        <v>0.99285393</v>
      </c>
      <c r="I61" s="62">
        <v>0.99569474999999996</v>
      </c>
      <c r="J61" s="62">
        <v>1.6819239999999999E-2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40.060681000000002</v>
      </c>
      <c r="Y61" s="187">
        <v>43.702556999999999</v>
      </c>
      <c r="Z61" s="187">
        <v>0.99314104000000003</v>
      </c>
      <c r="AA61" s="62">
        <v>0.99610487000000003</v>
      </c>
      <c r="AB61" s="62">
        <v>9.9808099999999997E-3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2.1067280000000039</v>
      </c>
      <c r="AN61" s="121">
        <f t="shared" si="5"/>
        <v>1.6649990000000017</v>
      </c>
      <c r="AO61" s="121">
        <f t="shared" si="6"/>
        <v>2.8711000000003484E-4</v>
      </c>
      <c r="AP61" s="121">
        <f t="shared" si="7"/>
        <v>4.1012000000006932E-4</v>
      </c>
      <c r="AQ61" s="87">
        <f t="shared" si="8"/>
        <v>-6.8384299999999995E-3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27.077631</v>
      </c>
      <c r="G63" s="96">
        <v>32.411178</v>
      </c>
      <c r="H63" s="96">
        <v>0.95950407000000004</v>
      </c>
      <c r="I63" s="60">
        <v>0.95402575000000001</v>
      </c>
      <c r="J63" s="60">
        <v>6.5356225000000004E-2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27.473713</v>
      </c>
      <c r="Y63" s="96">
        <v>33.251846999999998</v>
      </c>
      <c r="Z63" s="96">
        <v>0.95961644999999995</v>
      </c>
      <c r="AA63" s="60">
        <v>0.95498267999999997</v>
      </c>
      <c r="AB63" s="60">
        <v>5.8234914999999998E-2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0.39608199999999982</v>
      </c>
      <c r="AN63" s="95">
        <f t="shared" si="5"/>
        <v>0.84066899999999833</v>
      </c>
      <c r="AO63" s="95">
        <f t="shared" si="6"/>
        <v>1.1237999999991199E-4</v>
      </c>
      <c r="AP63" s="95">
        <f t="shared" si="7"/>
        <v>9.5692999999996697E-4</v>
      </c>
      <c r="AQ63" s="120">
        <f t="shared" si="8"/>
        <v>-7.1213100000000057E-3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30.643187999999999</v>
      </c>
      <c r="G64" s="187">
        <v>35.374028000000003</v>
      </c>
      <c r="H64" s="187">
        <v>0.97646601</v>
      </c>
      <c r="I64" s="62">
        <v>0.97201499000000002</v>
      </c>
      <c r="J64" s="62">
        <v>3.9872310000000001E-2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31.370531</v>
      </c>
      <c r="Y64" s="187">
        <v>36.341267000000002</v>
      </c>
      <c r="Z64" s="187">
        <v>0.97663522000000003</v>
      </c>
      <c r="AA64" s="62">
        <v>0.97416049999999998</v>
      </c>
      <c r="AB64" s="62">
        <v>3.3304844E-2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0.72734300000000118</v>
      </c>
      <c r="AN64" s="121">
        <f t="shared" si="5"/>
        <v>0.96723899999999929</v>
      </c>
      <c r="AO64" s="121">
        <f t="shared" si="6"/>
        <v>1.6921000000003072E-4</v>
      </c>
      <c r="AP64" s="121">
        <f t="shared" si="7"/>
        <v>2.1455099999999616E-3</v>
      </c>
      <c r="AQ64" s="87">
        <f t="shared" si="8"/>
        <v>-6.567466000000001E-3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35.301333</v>
      </c>
      <c r="G65" s="187">
        <v>39.424571999999998</v>
      </c>
      <c r="H65" s="187">
        <v>0.98858360999999995</v>
      </c>
      <c r="I65" s="62">
        <v>0.99048875000000003</v>
      </c>
      <c r="J65" s="62">
        <v>2.3585424000000001E-2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36.790038000000003</v>
      </c>
      <c r="Y65" s="187">
        <v>40.716813999999999</v>
      </c>
      <c r="Z65" s="187">
        <v>0.98881571000000001</v>
      </c>
      <c r="AA65" s="62">
        <v>0.99099623000000003</v>
      </c>
      <c r="AB65" s="62">
        <v>1.6579839999999998E-2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1.4887050000000031</v>
      </c>
      <c r="AN65" s="121">
        <f t="shared" si="5"/>
        <v>1.2922420000000017</v>
      </c>
      <c r="AO65" s="121">
        <f t="shared" si="6"/>
        <v>2.3210000000006836E-4</v>
      </c>
      <c r="AP65" s="121">
        <f t="shared" si="7"/>
        <v>5.0748000000000459E-4</v>
      </c>
      <c r="AQ65" s="87">
        <f t="shared" si="8"/>
        <v>-7.0055840000000022E-3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37.938293000000002</v>
      </c>
      <c r="G66" s="187">
        <v>42.039872000000003</v>
      </c>
      <c r="H66" s="187">
        <v>0.99273918000000005</v>
      </c>
      <c r="I66" s="62">
        <v>0.99533229999999995</v>
      </c>
      <c r="J66" s="62">
        <v>1.6707008999999998E-2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40.086765999999997</v>
      </c>
      <c r="Y66" s="187">
        <v>43.732446000000003</v>
      </c>
      <c r="Z66" s="187">
        <v>0.99303799999999998</v>
      </c>
      <c r="AA66" s="62">
        <v>0.99616937999999999</v>
      </c>
      <c r="AB66" s="62">
        <v>9.7834759999999993E-3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2.1484729999999956</v>
      </c>
      <c r="AN66" s="121">
        <f t="shared" si="5"/>
        <v>1.6925740000000005</v>
      </c>
      <c r="AO66" s="121">
        <f t="shared" si="6"/>
        <v>2.9881999999992193E-4</v>
      </c>
      <c r="AP66" s="121">
        <f t="shared" si="7"/>
        <v>8.3708000000004557E-4</v>
      </c>
      <c r="AQ66" s="87">
        <f t="shared" si="8"/>
        <v>-6.9235329999999991E-3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27.337387</v>
      </c>
      <c r="G68" s="96">
        <v>32.596179999999997</v>
      </c>
      <c r="H68" s="96">
        <v>0.95951196999999999</v>
      </c>
      <c r="I68" s="60">
        <v>0.95481388</v>
      </c>
      <c r="J68" s="60">
        <v>6.2936870000000006E-2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27.728128999999999</v>
      </c>
      <c r="Y68" s="96">
        <v>33.440818</v>
      </c>
      <c r="Z68" s="96">
        <v>0.95961319</v>
      </c>
      <c r="AA68" s="60">
        <v>0.95572489999999999</v>
      </c>
      <c r="AB68" s="60">
        <v>5.5929831999999999E-2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0.39074199999999948</v>
      </c>
      <c r="AN68" s="95">
        <f t="shared" si="5"/>
        <v>0.84463800000000333</v>
      </c>
      <c r="AO68" s="95">
        <f t="shared" si="6"/>
        <v>1.0122000000001297E-4</v>
      </c>
      <c r="AP68" s="95">
        <f t="shared" si="7"/>
        <v>9.1101999999998462E-4</v>
      </c>
      <c r="AQ68" s="120">
        <f t="shared" si="8"/>
        <v>-7.0070380000000071E-3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30.696511000000001</v>
      </c>
      <c r="G69" s="187">
        <v>35.415157999999998</v>
      </c>
      <c r="H69" s="187">
        <v>0.97609323000000003</v>
      </c>
      <c r="I69" s="62">
        <v>0.97134719000000003</v>
      </c>
      <c r="J69" s="62">
        <v>3.9085623E-2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31.422326000000002</v>
      </c>
      <c r="Y69" s="187">
        <v>36.394190000000002</v>
      </c>
      <c r="Z69" s="187">
        <v>0.97626906000000002</v>
      </c>
      <c r="AA69" s="62">
        <v>0.97367497000000003</v>
      </c>
      <c r="AB69" s="62">
        <v>3.2436873999999997E-2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0.72581500000000077</v>
      </c>
      <c r="AN69" s="121">
        <f t="shared" si="5"/>
        <v>0.97903200000000368</v>
      </c>
      <c r="AO69" s="121">
        <f t="shared" si="6"/>
        <v>1.7582999999998794E-4</v>
      </c>
      <c r="AP69" s="121">
        <f t="shared" si="7"/>
        <v>2.3277800000000015E-3</v>
      </c>
      <c r="AQ69" s="87">
        <f t="shared" si="8"/>
        <v>-6.6487490000000024E-3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35.322667000000003</v>
      </c>
      <c r="G70" s="187">
        <v>39.441600999999999</v>
      </c>
      <c r="H70" s="187">
        <v>0.98833174000000001</v>
      </c>
      <c r="I70" s="62">
        <v>0.98995133999999996</v>
      </c>
      <c r="J70" s="62">
        <v>2.3052949999999999E-2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36.799453</v>
      </c>
      <c r="Y70" s="187">
        <v>40.732399999999998</v>
      </c>
      <c r="Z70" s="187">
        <v>0.98858369999999995</v>
      </c>
      <c r="AA70" s="62">
        <v>0.99041884999999996</v>
      </c>
      <c r="AB70" s="62">
        <v>1.6181983E-2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1.476785999999997</v>
      </c>
      <c r="AN70" s="121">
        <f t="shared" si="5"/>
        <v>1.2907989999999998</v>
      </c>
      <c r="AO70" s="121">
        <f t="shared" si="6"/>
        <v>2.5195999999994001E-4</v>
      </c>
      <c r="AP70" s="121">
        <f t="shared" si="7"/>
        <v>4.6751000000000431E-4</v>
      </c>
      <c r="AQ70" s="87">
        <f t="shared" si="8"/>
        <v>-6.8709669999999987E-3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37.916369000000003</v>
      </c>
      <c r="G71" s="187">
        <v>42.007849</v>
      </c>
      <c r="H71" s="187">
        <v>0.99259956000000005</v>
      </c>
      <c r="I71" s="62">
        <v>0.99499530000000003</v>
      </c>
      <c r="J71" s="62">
        <v>1.6604009999999999E-2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40.038829999999997</v>
      </c>
      <c r="Y71" s="187">
        <v>43.677382000000001</v>
      </c>
      <c r="Z71" s="187">
        <v>0.99289779</v>
      </c>
      <c r="AA71" s="62">
        <v>0.99604904000000005</v>
      </c>
      <c r="AB71" s="62">
        <v>9.9360760000000003E-3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2.1224609999999942</v>
      </c>
      <c r="AN71" s="121">
        <f t="shared" si="5"/>
        <v>1.6695330000000013</v>
      </c>
      <c r="AO71" s="121">
        <f t="shared" si="6"/>
        <v>2.9822999999995492E-4</v>
      </c>
      <c r="AP71" s="121">
        <f t="shared" si="7"/>
        <v>1.0537400000000252E-3</v>
      </c>
      <c r="AQ71" s="87">
        <f t="shared" si="8"/>
        <v>-6.6679339999999986E-3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27.452078</v>
      </c>
      <c r="G73" s="96">
        <v>32.659230000000001</v>
      </c>
      <c r="H73" s="96">
        <v>0.95951805999999995</v>
      </c>
      <c r="I73" s="60">
        <v>0.95501590999999997</v>
      </c>
      <c r="J73" s="60">
        <v>6.2707275000000007E-2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27.836299</v>
      </c>
      <c r="Y73" s="96">
        <v>33.504136000000003</v>
      </c>
      <c r="Z73" s="96">
        <v>0.95965937000000001</v>
      </c>
      <c r="AA73" s="60">
        <v>0.95597505000000005</v>
      </c>
      <c r="AB73" s="60">
        <v>5.5823539999999998E-2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0.38422100000000015</v>
      </c>
      <c r="AN73" s="95">
        <f t="shared" si="5"/>
        <v>0.84490600000000171</v>
      </c>
      <c r="AO73" s="95">
        <f t="shared" si="6"/>
        <v>1.4131000000006111E-4</v>
      </c>
      <c r="AP73" s="95">
        <f t="shared" si="7"/>
        <v>9.5914000000008048E-4</v>
      </c>
      <c r="AQ73" s="120">
        <f t="shared" si="8"/>
        <v>-6.8837350000000089E-3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30.657878</v>
      </c>
      <c r="G74" s="187">
        <v>35.358908999999997</v>
      </c>
      <c r="H74" s="187">
        <v>0.97577236999999994</v>
      </c>
      <c r="I74" s="62">
        <v>0.97102358</v>
      </c>
      <c r="J74" s="62">
        <v>3.9417847999999998E-2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31.384274000000001</v>
      </c>
      <c r="Y74" s="187">
        <v>36.355791000000004</v>
      </c>
      <c r="Z74" s="187">
        <v>0.97595217999999995</v>
      </c>
      <c r="AA74" s="62">
        <v>0.97347760999999999</v>
      </c>
      <c r="AB74" s="62">
        <v>3.2647944999999998E-2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0.72639600000000115</v>
      </c>
      <c r="AN74" s="121">
        <f t="shared" si="5"/>
        <v>0.99688200000000649</v>
      </c>
      <c r="AO74" s="121">
        <f t="shared" si="6"/>
        <v>1.7981000000000247E-4</v>
      </c>
      <c r="AP74" s="121">
        <f t="shared" si="7"/>
        <v>2.4540299999999959E-3</v>
      </c>
      <c r="AQ74" s="87">
        <f t="shared" si="8"/>
        <v>-6.7699030000000007E-3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35.311391999999998</v>
      </c>
      <c r="G75" s="187">
        <v>39.428939999999997</v>
      </c>
      <c r="H75" s="187">
        <v>0.98818386000000003</v>
      </c>
      <c r="I75" s="62">
        <v>0.99001704000000001</v>
      </c>
      <c r="J75" s="62">
        <v>2.3258055999999999E-2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36.798006000000001</v>
      </c>
      <c r="Y75" s="187">
        <v>40.723016000000001</v>
      </c>
      <c r="Z75" s="187">
        <v>0.98842286999999995</v>
      </c>
      <c r="AA75" s="62">
        <v>0.99049648000000001</v>
      </c>
      <c r="AB75" s="62">
        <v>1.6430726E-2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1.486614000000003</v>
      </c>
      <c r="AN75" s="121">
        <f t="shared" si="5"/>
        <v>1.294076000000004</v>
      </c>
      <c r="AO75" s="121">
        <f t="shared" si="6"/>
        <v>2.3900999999992845E-4</v>
      </c>
      <c r="AP75" s="121">
        <f t="shared" si="7"/>
        <v>4.7943999999999765E-4</v>
      </c>
      <c r="AQ75" s="87">
        <f t="shared" si="8"/>
        <v>-6.8273299999999995E-3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37.879626999999999</v>
      </c>
      <c r="G76" s="187">
        <v>41.966889999999999</v>
      </c>
      <c r="H76" s="187">
        <v>0.99242445000000001</v>
      </c>
      <c r="I76" s="62">
        <v>0.99505034000000003</v>
      </c>
      <c r="J76" s="62">
        <v>1.6817116999999999E-2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40.010993999999997</v>
      </c>
      <c r="Y76" s="187">
        <v>43.645159</v>
      </c>
      <c r="Z76" s="187">
        <v>0.99273654</v>
      </c>
      <c r="AA76" s="62">
        <v>0.99605630999999994</v>
      </c>
      <c r="AB76" s="62">
        <v>1.0362346E-2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2.1313669999999973</v>
      </c>
      <c r="AN76" s="121">
        <f t="shared" si="5"/>
        <v>1.6782690000000002</v>
      </c>
      <c r="AO76" s="121">
        <f t="shared" si="6"/>
        <v>3.120899999999871E-4</v>
      </c>
      <c r="AP76" s="121">
        <f t="shared" si="7"/>
        <v>1.0059699999999117E-3</v>
      </c>
      <c r="AQ76" s="87">
        <f t="shared" si="8"/>
        <v>-6.4547709999999998E-3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27.505763000000002</v>
      </c>
      <c r="G78" s="96">
        <v>32.615389999999998</v>
      </c>
      <c r="H78" s="96">
        <v>0.95759435999999998</v>
      </c>
      <c r="I78" s="60">
        <v>0.95563556000000005</v>
      </c>
      <c r="J78" s="60">
        <v>6.6181779999999996E-2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27.883727</v>
      </c>
      <c r="Y78" s="96">
        <v>33.399861999999999</v>
      </c>
      <c r="Z78" s="96">
        <v>0.95778916000000003</v>
      </c>
      <c r="AA78" s="60">
        <v>0.95653471000000001</v>
      </c>
      <c r="AB78" s="60">
        <v>5.9665284999999998E-2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0.37796399999999863</v>
      </c>
      <c r="AN78" s="95">
        <f t="shared" si="5"/>
        <v>0.78447200000000095</v>
      </c>
      <c r="AO78" s="95">
        <f t="shared" si="6"/>
        <v>1.9480000000005049E-4</v>
      </c>
      <c r="AP78" s="95">
        <f t="shared" si="7"/>
        <v>8.991499999999597E-4</v>
      </c>
      <c r="AQ78" s="120">
        <f t="shared" si="8"/>
        <v>-6.5164949999999972E-3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30.586107999999999</v>
      </c>
      <c r="G79" s="187">
        <v>35.226246000000003</v>
      </c>
      <c r="H79" s="187">
        <v>0.97466492999999998</v>
      </c>
      <c r="I79" s="62">
        <v>0.97190575000000001</v>
      </c>
      <c r="J79" s="62">
        <v>4.2795487E-2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31.281068999999999</v>
      </c>
      <c r="Y79" s="187">
        <v>36.146379000000003</v>
      </c>
      <c r="Z79" s="187">
        <v>0.97481200000000001</v>
      </c>
      <c r="AA79" s="62">
        <v>0.97413137000000005</v>
      </c>
      <c r="AB79" s="62">
        <v>3.6175924999999998E-2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0.69496099999999927</v>
      </c>
      <c r="AN79" s="121">
        <f t="shared" si="5"/>
        <v>0.92013299999999987</v>
      </c>
      <c r="AO79" s="121">
        <f t="shared" si="6"/>
        <v>1.470700000000269E-4</v>
      </c>
      <c r="AP79" s="121">
        <f t="shared" si="7"/>
        <v>2.2256200000000392E-3</v>
      </c>
      <c r="AQ79" s="87">
        <f t="shared" si="8"/>
        <v>-6.6195620000000024E-3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35.127856000000001</v>
      </c>
      <c r="G80" s="187">
        <v>39.223486999999999</v>
      </c>
      <c r="H80" s="187">
        <v>0.98737587000000004</v>
      </c>
      <c r="I80" s="62">
        <v>0.99014064000000002</v>
      </c>
      <c r="J80" s="62">
        <v>2.5142359E-2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36.522675</v>
      </c>
      <c r="Y80" s="187">
        <v>40.419311999999998</v>
      </c>
      <c r="Z80" s="187">
        <v>0.98760263999999998</v>
      </c>
      <c r="AA80" s="62">
        <v>0.99048550999999996</v>
      </c>
      <c r="AB80" s="62">
        <v>1.8387965999999999E-2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1.3948189999999983</v>
      </c>
      <c r="AN80" s="121">
        <f t="shared" si="5"/>
        <v>1.1958249999999992</v>
      </c>
      <c r="AO80" s="121">
        <f t="shared" si="6"/>
        <v>2.2676999999993175E-4</v>
      </c>
      <c r="AP80" s="121">
        <f t="shared" si="7"/>
        <v>3.4486999999994161E-4</v>
      </c>
      <c r="AQ80" s="87">
        <f t="shared" si="8"/>
        <v>-6.7543930000000009E-3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37.594720000000002</v>
      </c>
      <c r="G81" s="187">
        <v>41.649307</v>
      </c>
      <c r="H81" s="187">
        <v>0.99169083999999996</v>
      </c>
      <c r="I81" s="62">
        <v>0.99490931000000005</v>
      </c>
      <c r="J81" s="62">
        <v>1.848199E-2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39.623573999999998</v>
      </c>
      <c r="Y81" s="187">
        <v>43.245522999999999</v>
      </c>
      <c r="Z81" s="187">
        <v>0.99201030000000001</v>
      </c>
      <c r="AA81" s="62">
        <v>0.99575570999999996</v>
      </c>
      <c r="AB81" s="62">
        <v>1.19946785E-2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2.0288539999999955</v>
      </c>
      <c r="AN81" s="121">
        <f t="shared" si="5"/>
        <v>1.5962159999999983</v>
      </c>
      <c r="AO81" s="121">
        <f t="shared" si="6"/>
        <v>3.1946000000004915E-4</v>
      </c>
      <c r="AP81" s="121">
        <f t="shared" si="7"/>
        <v>8.4639999999991389E-4</v>
      </c>
      <c r="AQ81" s="87">
        <f t="shared" si="8"/>
        <v>-6.4873115000000005E-3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26.978802999999999</v>
      </c>
      <c r="G83" s="96">
        <v>32.324002999999998</v>
      </c>
      <c r="H83" s="96">
        <v>0.95655668000000005</v>
      </c>
      <c r="I83" s="60">
        <v>0.95543442999999995</v>
      </c>
      <c r="J83" s="60">
        <v>7.0432400000000006E-2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27.382774000000001</v>
      </c>
      <c r="Y83" s="96">
        <v>33.113387000000003</v>
      </c>
      <c r="Z83" s="96">
        <v>0.95667210999999996</v>
      </c>
      <c r="AA83" s="60">
        <v>0.95637384999999997</v>
      </c>
      <c r="AB83" s="60">
        <v>6.3447370000000003E-2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0.40397100000000208</v>
      </c>
      <c r="AN83" s="95">
        <f t="shared" si="5"/>
        <v>0.78938400000000541</v>
      </c>
      <c r="AO83" s="95">
        <f t="shared" si="6"/>
        <v>1.1542999999991643E-4</v>
      </c>
      <c r="AP83" s="95">
        <f t="shared" si="7"/>
        <v>9.3942000000002412E-4</v>
      </c>
      <c r="AQ83" s="120">
        <f t="shared" si="8"/>
        <v>-6.9850300000000032E-3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30.506720000000001</v>
      </c>
      <c r="G84" s="187">
        <v>35.273890000000002</v>
      </c>
      <c r="H84" s="187">
        <v>0.97609305000000002</v>
      </c>
      <c r="I84" s="62">
        <v>0.97457453000000005</v>
      </c>
      <c r="J84" s="62">
        <v>4.1029118000000003E-2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31.231753000000001</v>
      </c>
      <c r="Y84" s="187">
        <v>36.193421999999998</v>
      </c>
      <c r="Z84" s="187">
        <v>0.97618147</v>
      </c>
      <c r="AA84" s="62">
        <v>0.97509108</v>
      </c>
      <c r="AB84" s="62">
        <v>3.4738369999999998E-2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0.72503299999999982</v>
      </c>
      <c r="AN84" s="121">
        <f t="shared" si="5"/>
        <v>0.91953199999999669</v>
      </c>
      <c r="AO84" s="121">
        <f t="shared" si="6"/>
        <v>8.8419999999977961E-5</v>
      </c>
      <c r="AP84" s="121">
        <f t="shared" si="7"/>
        <v>5.1654999999994899E-4</v>
      </c>
      <c r="AQ84" s="87">
        <f t="shared" si="8"/>
        <v>-6.2907480000000057E-3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34.992646999999998</v>
      </c>
      <c r="G85" s="187">
        <v>39.129258999999998</v>
      </c>
      <c r="H85" s="187">
        <v>0.98857421000000001</v>
      </c>
      <c r="I85" s="62">
        <v>0.99111525</v>
      </c>
      <c r="J85" s="62">
        <v>2.3764607E-2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36.384551999999999</v>
      </c>
      <c r="Y85" s="187">
        <v>40.372891000000003</v>
      </c>
      <c r="Z85" s="187">
        <v>0.98878988000000001</v>
      </c>
      <c r="AA85" s="62">
        <v>0.99172333000000001</v>
      </c>
      <c r="AB85" s="62">
        <v>1.6883792000000002E-2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1.3919050000000013</v>
      </c>
      <c r="AN85" s="121">
        <f t="shared" si="5"/>
        <v>1.2436320000000052</v>
      </c>
      <c r="AO85" s="121">
        <f t="shared" si="6"/>
        <v>2.1567000000000114E-4</v>
      </c>
      <c r="AP85" s="121">
        <f t="shared" si="7"/>
        <v>6.0808000000001083E-4</v>
      </c>
      <c r="AQ85" s="87">
        <f t="shared" si="8"/>
        <v>-6.8808149999999985E-3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37.816364</v>
      </c>
      <c r="G86" s="187">
        <v>41.871254</v>
      </c>
      <c r="H86" s="187">
        <v>0.99298056000000001</v>
      </c>
      <c r="I86" s="62">
        <v>0.99568086</v>
      </c>
      <c r="J86" s="62">
        <v>1.6778069E-2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39.831429999999997</v>
      </c>
      <c r="Y86" s="187">
        <v>43.48997</v>
      </c>
      <c r="Z86" s="187">
        <v>0.99326088999999995</v>
      </c>
      <c r="AA86" s="62">
        <v>0.99595444</v>
      </c>
      <c r="AB86" s="62">
        <v>9.9064559999999992E-3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2.0150659999999974</v>
      </c>
      <c r="AN86" s="121">
        <f t="shared" si="5"/>
        <v>1.6187159999999992</v>
      </c>
      <c r="AO86" s="121">
        <f t="shared" si="6"/>
        <v>2.8032999999993979E-4</v>
      </c>
      <c r="AP86" s="121">
        <f t="shared" si="7"/>
        <v>2.7357999999999549E-4</v>
      </c>
      <c r="AQ86" s="87">
        <f t="shared" si="8"/>
        <v>-6.8716130000000004E-3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27.068182</v>
      </c>
      <c r="G88" s="96">
        <v>32.405433000000002</v>
      </c>
      <c r="H88" s="96">
        <v>0.95771030000000001</v>
      </c>
      <c r="I88" s="60">
        <v>0.95464943999999996</v>
      </c>
      <c r="J88" s="60">
        <v>6.6691840000000002E-2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27.488500999999999</v>
      </c>
      <c r="Y88" s="96">
        <v>33.238332</v>
      </c>
      <c r="Z88" s="96">
        <v>0.95786866999999998</v>
      </c>
      <c r="AA88" s="60">
        <v>0.95583225000000005</v>
      </c>
      <c r="AB88" s="60">
        <v>5.9631116999999997E-2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0.42031899999999922</v>
      </c>
      <c r="AN88" s="95">
        <f t="shared" si="5"/>
        <v>0.83289899999999761</v>
      </c>
      <c r="AO88" s="95">
        <f t="shared" si="6"/>
        <v>1.5836999999996326E-4</v>
      </c>
      <c r="AP88" s="95">
        <f t="shared" si="7"/>
        <v>1.1828100000000896E-3</v>
      </c>
      <c r="AQ88" s="120">
        <f t="shared" si="8"/>
        <v>-7.0607230000000049E-3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30.585719999999998</v>
      </c>
      <c r="G89" s="187">
        <v>35.343029999999999</v>
      </c>
      <c r="H89" s="187">
        <v>0.97623923000000001</v>
      </c>
      <c r="I89" s="62">
        <v>0.97308273999999995</v>
      </c>
      <c r="J89" s="62">
        <v>3.9932139999999998E-2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31.327294999999999</v>
      </c>
      <c r="Y89" s="187">
        <v>36.294873000000003</v>
      </c>
      <c r="Z89" s="187">
        <v>0.97638130999999995</v>
      </c>
      <c r="AA89" s="62">
        <v>0.97366121000000005</v>
      </c>
      <c r="AB89" s="62">
        <v>3.3356097000000001E-2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0.74157500000000098</v>
      </c>
      <c r="AN89" s="121">
        <f t="shared" si="5"/>
        <v>0.95184300000000377</v>
      </c>
      <c r="AO89" s="121">
        <f t="shared" si="6"/>
        <v>1.4207999999993337E-4</v>
      </c>
      <c r="AP89" s="121">
        <f t="shared" si="7"/>
        <v>5.7847000000010862E-4</v>
      </c>
      <c r="AQ89" s="87">
        <f t="shared" si="8"/>
        <v>-6.5760429999999967E-3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35.124735000000001</v>
      </c>
      <c r="G90" s="187">
        <v>39.272433999999997</v>
      </c>
      <c r="H90" s="187">
        <v>0.98853108000000001</v>
      </c>
      <c r="I90" s="62">
        <v>0.99069419000000003</v>
      </c>
      <c r="J90" s="62">
        <v>2.3590967000000001E-2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36.551890999999998</v>
      </c>
      <c r="Y90" s="187">
        <v>40.542484000000002</v>
      </c>
      <c r="Z90" s="187">
        <v>0.98874286</v>
      </c>
      <c r="AA90" s="62">
        <v>0.99125923999999999</v>
      </c>
      <c r="AB90" s="62">
        <v>1.6455647E-2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1.4271559999999965</v>
      </c>
      <c r="AN90" s="121">
        <f t="shared" si="5"/>
        <v>1.2700500000000048</v>
      </c>
      <c r="AO90" s="121">
        <f t="shared" si="6"/>
        <v>2.1177999999999475E-4</v>
      </c>
      <c r="AP90" s="121">
        <f t="shared" si="7"/>
        <v>5.6504999999995587E-4</v>
      </c>
      <c r="AQ90" s="87">
        <f t="shared" si="8"/>
        <v>-7.1353200000000006E-3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37.911360000000002</v>
      </c>
      <c r="G91" s="187">
        <v>41.990327000000001</v>
      </c>
      <c r="H91" s="187">
        <v>0.99289861000000001</v>
      </c>
      <c r="I91" s="62">
        <v>0.99544359000000004</v>
      </c>
      <c r="J91" s="62">
        <v>1.6694520000000001E-2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39.989525999999998</v>
      </c>
      <c r="Y91" s="187">
        <v>43.645090000000003</v>
      </c>
      <c r="Z91" s="187">
        <v>0.99317889000000004</v>
      </c>
      <c r="AA91" s="62">
        <v>0.99573641000000002</v>
      </c>
      <c r="AB91" s="62">
        <v>9.550668E-3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2.078165999999996</v>
      </c>
      <c r="AN91" s="121">
        <f t="shared" si="5"/>
        <v>1.6547630000000026</v>
      </c>
      <c r="AO91" s="121">
        <f t="shared" si="6"/>
        <v>2.8028000000002162E-4</v>
      </c>
      <c r="AP91" s="121">
        <f t="shared" si="7"/>
        <v>2.9281999999997144E-4</v>
      </c>
      <c r="AQ91" s="87">
        <f t="shared" si="8"/>
        <v>-7.1438520000000009E-3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27.228137</v>
      </c>
      <c r="G93" s="96">
        <v>32.529434999999999</v>
      </c>
      <c r="H93" s="96">
        <v>0.95856710999999994</v>
      </c>
      <c r="I93" s="60">
        <v>0.95335800999999998</v>
      </c>
      <c r="J93" s="60">
        <v>6.3525860000000003E-2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27.634717999999999</v>
      </c>
      <c r="Y93" s="96">
        <v>33.356074</v>
      </c>
      <c r="Z93" s="96">
        <v>0.95868834999999997</v>
      </c>
      <c r="AA93" s="60">
        <v>0.95508934000000001</v>
      </c>
      <c r="AB93" s="60">
        <v>5.6253775999999998E-2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0.40658099999999919</v>
      </c>
      <c r="AN93" s="95">
        <f t="shared" si="5"/>
        <v>0.82663900000000012</v>
      </c>
      <c r="AO93" s="95">
        <f t="shared" si="6"/>
        <v>1.2124000000002244E-4</v>
      </c>
      <c r="AP93" s="95">
        <f t="shared" si="7"/>
        <v>1.7313300000000309E-3</v>
      </c>
      <c r="AQ93" s="120">
        <f t="shared" si="8"/>
        <v>-7.272084000000005E-3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30.686876000000002</v>
      </c>
      <c r="G94" s="187">
        <v>35.409793999999998</v>
      </c>
      <c r="H94" s="187">
        <v>0.97656480000000001</v>
      </c>
      <c r="I94" s="62">
        <v>0.97127898000000001</v>
      </c>
      <c r="J94" s="62">
        <v>3.8090265999999998E-2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31.413708</v>
      </c>
      <c r="Y94" s="187">
        <v>36.346440000000001</v>
      </c>
      <c r="Z94" s="187">
        <v>0.97671123999999998</v>
      </c>
      <c r="AA94" s="62">
        <v>0.9718426</v>
      </c>
      <c r="AB94" s="62">
        <v>3.1463694E-2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0.72683199999999815</v>
      </c>
      <c r="AN94" s="121">
        <f t="shared" si="5"/>
        <v>0.9366460000000032</v>
      </c>
      <c r="AO94" s="121">
        <f t="shared" si="6"/>
        <v>1.4643999999996993E-4</v>
      </c>
      <c r="AP94" s="121">
        <f t="shared" si="7"/>
        <v>5.6361999999998691E-4</v>
      </c>
      <c r="AQ94" s="87">
        <f t="shared" si="8"/>
        <v>-6.6265719999999972E-3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35.326448999999997</v>
      </c>
      <c r="G95" s="187">
        <v>39.451487</v>
      </c>
      <c r="H95" s="187">
        <v>0.98864978999999997</v>
      </c>
      <c r="I95" s="62">
        <v>0.99010567999999999</v>
      </c>
      <c r="J95" s="62">
        <v>2.255828E-2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36.750089000000003</v>
      </c>
      <c r="Y95" s="187">
        <v>40.700282999999999</v>
      </c>
      <c r="Z95" s="187">
        <v>0.98886728999999995</v>
      </c>
      <c r="AA95" s="62">
        <v>0.99062603999999999</v>
      </c>
      <c r="AB95" s="62">
        <v>1.5811069000000001E-2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1.423640000000006</v>
      </c>
      <c r="AN95" s="121">
        <f t="shared" si="5"/>
        <v>1.2487959999999987</v>
      </c>
      <c r="AO95" s="121">
        <f t="shared" si="6"/>
        <v>2.174999999999816E-4</v>
      </c>
      <c r="AP95" s="121">
        <f t="shared" si="7"/>
        <v>5.2035999999999749E-4</v>
      </c>
      <c r="AQ95" s="87">
        <f t="shared" si="8"/>
        <v>-6.7472109999999995E-3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38.078797000000002</v>
      </c>
      <c r="G96" s="187">
        <v>42.147846999999999</v>
      </c>
      <c r="H96" s="187">
        <v>0.99292963999999995</v>
      </c>
      <c r="I96" s="62">
        <v>0.99514643000000003</v>
      </c>
      <c r="J96" s="62">
        <v>1.6006409999999999E-2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40.159619999999997</v>
      </c>
      <c r="Y96" s="187">
        <v>43.784151999999999</v>
      </c>
      <c r="Z96" s="187">
        <v>0.99321203000000002</v>
      </c>
      <c r="AA96" s="62">
        <v>0.99614464999999996</v>
      </c>
      <c r="AB96" s="62">
        <v>9.3339905000000001E-3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2.0808229999999952</v>
      </c>
      <c r="AN96" s="121">
        <f t="shared" si="5"/>
        <v>1.6363050000000001</v>
      </c>
      <c r="AO96" s="121">
        <f t="shared" si="6"/>
        <v>2.8239000000007675E-4</v>
      </c>
      <c r="AP96" s="121">
        <f t="shared" si="7"/>
        <v>9.982199999999386E-4</v>
      </c>
      <c r="AQ96" s="87">
        <f t="shared" si="8"/>
        <v>-6.6724194999999986E-3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27.397653999999999</v>
      </c>
      <c r="G98" s="96">
        <v>32.659784000000002</v>
      </c>
      <c r="H98" s="96">
        <v>0.95871395999999998</v>
      </c>
      <c r="I98" s="60">
        <v>0.95466658000000004</v>
      </c>
      <c r="J98" s="60">
        <v>6.3368590000000002E-2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27.814855999999999</v>
      </c>
      <c r="Y98" s="96">
        <v>33.499267000000003</v>
      </c>
      <c r="Z98" s="96">
        <v>0.95885149999999997</v>
      </c>
      <c r="AA98" s="60">
        <v>0.95557974000000001</v>
      </c>
      <c r="AB98" s="60">
        <v>5.6455406999999999E-2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0.41720199999999963</v>
      </c>
      <c r="AN98" s="95">
        <f t="shared" si="15"/>
        <v>0.83948300000000131</v>
      </c>
      <c r="AO98" s="95">
        <f t="shared" si="16"/>
        <v>1.3753999999999156E-4</v>
      </c>
      <c r="AP98" s="95">
        <f t="shared" si="17"/>
        <v>9.1315999999996844E-4</v>
      </c>
      <c r="AQ98" s="120">
        <f t="shared" si="18"/>
        <v>-6.9131830000000033E-3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30.649272</v>
      </c>
      <c r="G99" s="187">
        <v>35.391385999999997</v>
      </c>
      <c r="H99" s="187">
        <v>0.97648318999999995</v>
      </c>
      <c r="I99" s="62">
        <v>0.97183374</v>
      </c>
      <c r="J99" s="62">
        <v>3.8672685999999998E-2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31.400604000000001</v>
      </c>
      <c r="Y99" s="187">
        <v>36.377575999999998</v>
      </c>
      <c r="Z99" s="187">
        <v>0.97662267000000003</v>
      </c>
      <c r="AA99" s="62">
        <v>0.97249465000000002</v>
      </c>
      <c r="AB99" s="62">
        <v>3.1894643E-2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0.75133200000000144</v>
      </c>
      <c r="AN99" s="121">
        <f t="shared" si="15"/>
        <v>0.98619000000000057</v>
      </c>
      <c r="AO99" s="121">
        <f t="shared" si="16"/>
        <v>1.3948000000008065E-4</v>
      </c>
      <c r="AP99" s="121">
        <f t="shared" si="17"/>
        <v>6.6091000000001454E-4</v>
      </c>
      <c r="AQ99" s="87">
        <f t="shared" si="18"/>
        <v>-6.7780429999999975E-3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35.224428000000003</v>
      </c>
      <c r="G100" s="187">
        <v>39.375798000000003</v>
      </c>
      <c r="H100" s="187">
        <v>0.98856807999999996</v>
      </c>
      <c r="I100" s="62">
        <v>0.99007361000000005</v>
      </c>
      <c r="J100" s="62">
        <v>2.3298655000000001E-2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36.656931999999998</v>
      </c>
      <c r="Y100" s="187">
        <v>40.645226999999998</v>
      </c>
      <c r="Z100" s="187">
        <v>0.98878822</v>
      </c>
      <c r="AA100" s="62">
        <v>0.99060877000000003</v>
      </c>
      <c r="AB100" s="62">
        <v>1.651996E-2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1.4325039999999944</v>
      </c>
      <c r="AN100" s="121">
        <f t="shared" si="15"/>
        <v>1.2694289999999953</v>
      </c>
      <c r="AO100" s="121">
        <f t="shared" si="16"/>
        <v>2.2014000000003531E-4</v>
      </c>
      <c r="AP100" s="121">
        <f t="shared" si="17"/>
        <v>5.3515999999997899E-4</v>
      </c>
      <c r="AQ100" s="87">
        <f t="shared" si="18"/>
        <v>-6.7786950000000012E-3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38.027545000000003</v>
      </c>
      <c r="G101" s="187">
        <v>42.106161</v>
      </c>
      <c r="H101" s="187">
        <v>0.99285818999999997</v>
      </c>
      <c r="I101" s="62">
        <v>0.99528859999999997</v>
      </c>
      <c r="J101" s="62">
        <v>1.6387868999999999E-2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40.099079000000003</v>
      </c>
      <c r="Y101" s="187">
        <v>43.738779999999998</v>
      </c>
      <c r="Z101" s="187">
        <v>0.99315558000000004</v>
      </c>
      <c r="AA101" s="62">
        <v>0.99614954</v>
      </c>
      <c r="AB101" s="62">
        <v>9.817648E-3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2.0715339999999998</v>
      </c>
      <c r="AN101" s="121">
        <f t="shared" si="15"/>
        <v>1.6326189999999983</v>
      </c>
      <c r="AO101" s="121">
        <f t="shared" si="16"/>
        <v>2.9739000000006399E-4</v>
      </c>
      <c r="AP101" s="121">
        <f t="shared" si="17"/>
        <v>8.6094000000003224E-4</v>
      </c>
      <c r="AQ101" s="87">
        <f t="shared" si="18"/>
        <v>-6.5702209999999994E-3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27.380880999999999</v>
      </c>
      <c r="G103" s="96">
        <v>32.466200000000001</v>
      </c>
      <c r="H103" s="96">
        <v>0.95687412999999999</v>
      </c>
      <c r="I103" s="60">
        <v>0.95525377</v>
      </c>
      <c r="J103" s="60">
        <v>6.5363790000000005E-2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27.782582000000001</v>
      </c>
      <c r="Y103" s="96">
        <v>33.180736000000003</v>
      </c>
      <c r="Z103" s="96">
        <v>0.95706374999999999</v>
      </c>
      <c r="AA103" s="60">
        <v>0.95704157999999995</v>
      </c>
      <c r="AB103" s="60">
        <v>5.8655683E-2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0.40170100000000275</v>
      </c>
      <c r="AN103" s="95">
        <f t="shared" si="15"/>
        <v>0.7145360000000025</v>
      </c>
      <c r="AO103" s="95">
        <f t="shared" si="16"/>
        <v>1.8962000000000145E-4</v>
      </c>
      <c r="AP103" s="95">
        <f t="shared" si="17"/>
        <v>1.7878099999999453E-3</v>
      </c>
      <c r="AQ103" s="120">
        <f t="shared" si="18"/>
        <v>-6.7081070000000048E-3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30.492155</v>
      </c>
      <c r="G104" s="187">
        <v>35.131256999999998</v>
      </c>
      <c r="H104" s="187">
        <v>0.97567596999999995</v>
      </c>
      <c r="I104" s="62">
        <v>0.97279397000000001</v>
      </c>
      <c r="J104" s="62">
        <v>4.0223278000000001E-2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31.211003999999999</v>
      </c>
      <c r="Y104" s="187">
        <v>35.998506999999996</v>
      </c>
      <c r="Z104" s="187">
        <v>0.97578461000000005</v>
      </c>
      <c r="AA104" s="62">
        <v>0.97342660999999997</v>
      </c>
      <c r="AB104" s="62">
        <v>3.3464252999999999E-2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0.71884899999999874</v>
      </c>
      <c r="AN104" s="121">
        <f t="shared" si="15"/>
        <v>0.86724999999999852</v>
      </c>
      <c r="AO104" s="121">
        <f t="shared" si="16"/>
        <v>1.0864000000010421E-4</v>
      </c>
      <c r="AP104" s="121">
        <f t="shared" si="17"/>
        <v>6.3263999999996212E-4</v>
      </c>
      <c r="AQ104" s="87">
        <f t="shared" si="18"/>
        <v>-6.7590250000000018E-3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34.919722999999998</v>
      </c>
      <c r="G105" s="187">
        <v>39.038716999999998</v>
      </c>
      <c r="H105" s="187">
        <v>0.98790429000000002</v>
      </c>
      <c r="I105" s="62">
        <v>0.98996057000000004</v>
      </c>
      <c r="J105" s="62">
        <v>2.4268492999999999E-2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36.243670999999999</v>
      </c>
      <c r="Y105" s="187">
        <v>40.181179</v>
      </c>
      <c r="Z105" s="187">
        <v>0.98810922999999995</v>
      </c>
      <c r="AA105" s="62">
        <v>0.99040136999999995</v>
      </c>
      <c r="AB105" s="62">
        <v>1.7552334999999999E-2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1.3239480000000015</v>
      </c>
      <c r="AN105" s="121">
        <f t="shared" si="15"/>
        <v>1.1424620000000019</v>
      </c>
      <c r="AO105" s="121">
        <f t="shared" si="16"/>
        <v>2.0493999999993129E-4</v>
      </c>
      <c r="AP105" s="121">
        <f t="shared" si="17"/>
        <v>4.4079999999990793E-4</v>
      </c>
      <c r="AQ105" s="87">
        <f t="shared" si="18"/>
        <v>-6.7161579999999999E-3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37.761713</v>
      </c>
      <c r="G106" s="187">
        <v>41.808070999999998</v>
      </c>
      <c r="H106" s="187">
        <v>0.99243437000000001</v>
      </c>
      <c r="I106" s="62">
        <v>0.99520025999999995</v>
      </c>
      <c r="J106" s="62">
        <v>1.6992620999999999E-2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39.723213999999999</v>
      </c>
      <c r="Y106" s="187">
        <v>43.330056999999996</v>
      </c>
      <c r="Z106" s="187">
        <v>0.99273496000000006</v>
      </c>
      <c r="AA106" s="62">
        <v>0.99586759000000002</v>
      </c>
      <c r="AB106" s="62">
        <v>1.0543553000000001E-2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1.9615009999999984</v>
      </c>
      <c r="AN106" s="121">
        <f t="shared" si="15"/>
        <v>1.5219859999999983</v>
      </c>
      <c r="AO106" s="121">
        <f t="shared" si="16"/>
        <v>3.0059000000004499E-4</v>
      </c>
      <c r="AP106" s="121">
        <f t="shared" si="17"/>
        <v>6.6733000000007703E-4</v>
      </c>
      <c r="AQ106" s="87">
        <f t="shared" si="18"/>
        <v>-6.4490679999999988E-3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26.797521</v>
      </c>
      <c r="G641" s="135">
        <f t="shared" si="59"/>
        <v>32.054088</v>
      </c>
      <c r="H641" s="135">
        <f t="shared" si="59"/>
        <v>0.95655668000000005</v>
      </c>
      <c r="I641" s="135">
        <f t="shared" si="59"/>
        <v>0.95010695000000001</v>
      </c>
      <c r="J641" s="135">
        <f t="shared" si="59"/>
        <v>6.2707275000000007E-2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27.124645999999998</v>
      </c>
      <c r="Y641" s="135">
        <f t="shared" si="60"/>
        <v>32.785142</v>
      </c>
      <c r="Z641" s="135">
        <f t="shared" si="60"/>
        <v>0.95667210999999996</v>
      </c>
      <c r="AA641" s="135">
        <f t="shared" si="60"/>
        <v>0.95264106999999998</v>
      </c>
      <c r="AB641" s="135">
        <f t="shared" si="60"/>
        <v>5.5823539999999998E-2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30.339206000000001</v>
      </c>
      <c r="G642" s="18">
        <f t="shared" si="59"/>
        <v>34.870607</v>
      </c>
      <c r="H642" s="18">
        <f t="shared" si="59"/>
        <v>0.97403722000000004</v>
      </c>
      <c r="I642" s="18">
        <f t="shared" si="59"/>
        <v>0.97102358</v>
      </c>
      <c r="J642" s="18">
        <f t="shared" si="59"/>
        <v>3.8090265999999998E-2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31.018173000000001</v>
      </c>
      <c r="Y642" s="18">
        <f t="shared" si="60"/>
        <v>35.700820999999998</v>
      </c>
      <c r="Z642" s="18">
        <f t="shared" si="60"/>
        <v>0.97425192999999999</v>
      </c>
      <c r="AA642" s="18">
        <f t="shared" si="60"/>
        <v>0.9718426</v>
      </c>
      <c r="AB642" s="18">
        <f t="shared" si="60"/>
        <v>3.1463694E-2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34.919722999999998</v>
      </c>
      <c r="G643" s="18">
        <f t="shared" si="59"/>
        <v>39.038716999999998</v>
      </c>
      <c r="H643" s="18">
        <f t="shared" si="59"/>
        <v>0.98708976000000004</v>
      </c>
      <c r="I643" s="18">
        <f t="shared" si="59"/>
        <v>0.98995133999999996</v>
      </c>
      <c r="J643" s="18">
        <f t="shared" si="59"/>
        <v>2.255828E-2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36.243670999999999</v>
      </c>
      <c r="Y643" s="18">
        <f t="shared" si="60"/>
        <v>40.181179</v>
      </c>
      <c r="Z643" s="18">
        <f t="shared" si="60"/>
        <v>0.98734261999999995</v>
      </c>
      <c r="AA643" s="18">
        <f t="shared" si="60"/>
        <v>0.99040136999999995</v>
      </c>
      <c r="AB643" s="18">
        <f t="shared" si="60"/>
        <v>1.5811069000000001E-2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37.429423999999997</v>
      </c>
      <c r="G644" s="18">
        <f t="shared" si="59"/>
        <v>41.501184000000002</v>
      </c>
      <c r="H644" s="18">
        <f t="shared" si="59"/>
        <v>0.99143095999999997</v>
      </c>
      <c r="I644" s="18">
        <f t="shared" si="59"/>
        <v>0.99480742</v>
      </c>
      <c r="J644" s="18">
        <f t="shared" si="59"/>
        <v>1.6006409999999999E-2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39.460357999999999</v>
      </c>
      <c r="Y644" s="18">
        <f t="shared" si="60"/>
        <v>43.091090000000001</v>
      </c>
      <c r="Z644" s="18">
        <f t="shared" si="60"/>
        <v>0.99176953999999995</v>
      </c>
      <c r="AA644" s="18">
        <f t="shared" si="60"/>
        <v>0.99569613000000001</v>
      </c>
      <c r="AB644" s="18">
        <f t="shared" si="60"/>
        <v>9.3339905000000001E-3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27.633844</v>
      </c>
      <c r="G646" s="135">
        <f t="shared" si="61"/>
        <v>32.659784000000002</v>
      </c>
      <c r="H646" s="135">
        <f t="shared" si="61"/>
        <v>0.95951805999999995</v>
      </c>
      <c r="I646" s="135">
        <f t="shared" si="61"/>
        <v>0.95633937999999996</v>
      </c>
      <c r="J646" s="135">
        <f t="shared" si="61"/>
        <v>7.0650660000000004E-2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28.018146000000002</v>
      </c>
      <c r="Y646" s="135">
        <f t="shared" si="62"/>
        <v>33.504136000000003</v>
      </c>
      <c r="Z646" s="135">
        <f t="shared" si="62"/>
        <v>0.95965937000000001</v>
      </c>
      <c r="AA646" s="135">
        <f t="shared" si="62"/>
        <v>0.95797107999999997</v>
      </c>
      <c r="AB646" s="135">
        <f t="shared" si="62"/>
        <v>6.4096550000000002E-2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30.813517000000001</v>
      </c>
      <c r="G647" s="18">
        <f t="shared" si="61"/>
        <v>35.490174000000003</v>
      </c>
      <c r="H647" s="18">
        <f t="shared" si="61"/>
        <v>0.97656480000000001</v>
      </c>
      <c r="I647" s="18">
        <f t="shared" si="61"/>
        <v>0.97492953000000004</v>
      </c>
      <c r="J647" s="18">
        <f t="shared" si="61"/>
        <v>4.5017703999999999E-2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31.568784000000001</v>
      </c>
      <c r="Y647" s="18">
        <f t="shared" si="62"/>
        <v>36.446491999999999</v>
      </c>
      <c r="Z647" s="18">
        <f t="shared" si="62"/>
        <v>0.97671123999999998</v>
      </c>
      <c r="AA647" s="18">
        <f t="shared" si="62"/>
        <v>0.97545318999999997</v>
      </c>
      <c r="AB647" s="18">
        <f t="shared" si="62"/>
        <v>3.8539826999999999E-2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35.326448999999997</v>
      </c>
      <c r="G648" s="18">
        <f t="shared" si="61"/>
        <v>39.451487</v>
      </c>
      <c r="H648" s="18">
        <f t="shared" si="61"/>
        <v>0.98864978999999997</v>
      </c>
      <c r="I648" s="18">
        <f t="shared" si="61"/>
        <v>0.99111525</v>
      </c>
      <c r="J648" s="18">
        <f t="shared" si="61"/>
        <v>2.7582855999999999E-2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36.799453</v>
      </c>
      <c r="Y648" s="18">
        <f t="shared" si="62"/>
        <v>40.732399999999998</v>
      </c>
      <c r="Z648" s="18">
        <f t="shared" si="62"/>
        <v>0.98886728999999995</v>
      </c>
      <c r="AA648" s="18">
        <f t="shared" si="62"/>
        <v>0.99172333000000001</v>
      </c>
      <c r="AB648" s="18">
        <f t="shared" si="62"/>
        <v>2.0575448999999999E-2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38.078797000000002</v>
      </c>
      <c r="G649" s="18">
        <f t="shared" si="61"/>
        <v>42.147846999999999</v>
      </c>
      <c r="H649" s="18">
        <f t="shared" si="61"/>
        <v>0.99298056000000001</v>
      </c>
      <c r="I649" s="18">
        <f t="shared" si="61"/>
        <v>0.99569474999999996</v>
      </c>
      <c r="J649" s="18">
        <f t="shared" si="61"/>
        <v>1.9993264E-2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40.159619999999997</v>
      </c>
      <c r="Y649" s="18">
        <f t="shared" si="62"/>
        <v>43.784151999999999</v>
      </c>
      <c r="Z649" s="18">
        <f t="shared" si="62"/>
        <v>0.99326088999999995</v>
      </c>
      <c r="AA649" s="18">
        <f t="shared" si="62"/>
        <v>0.99616937999999999</v>
      </c>
      <c r="AB649" s="18">
        <f t="shared" si="62"/>
        <v>1.3240538E-2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0.83632300000000015</v>
      </c>
      <c r="G651" s="135">
        <f t="shared" si="63"/>
        <v>0.60569600000000179</v>
      </c>
      <c r="H651" s="135">
        <f t="shared" si="63"/>
        <v>2.9613799999999024E-3</v>
      </c>
      <c r="I651" s="135">
        <f t="shared" si="63"/>
        <v>6.2324299999999555E-3</v>
      </c>
      <c r="J651" s="135">
        <f t="shared" si="63"/>
        <v>7.9433849999999973E-3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0.89350000000000307</v>
      </c>
      <c r="Y651" s="135">
        <f t="shared" si="64"/>
        <v>0.71899400000000213</v>
      </c>
      <c r="Z651" s="135">
        <f t="shared" si="64"/>
        <v>2.9872600000000471E-3</v>
      </c>
      <c r="AA651" s="135">
        <f t="shared" si="64"/>
        <v>5.3300099999999961E-3</v>
      </c>
      <c r="AB651" s="135">
        <f t="shared" si="64"/>
        <v>8.2730100000000042E-3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0.47431100000000015</v>
      </c>
      <c r="G652" s="18">
        <f t="shared" si="63"/>
        <v>0.61956700000000353</v>
      </c>
      <c r="H652" s="18">
        <f t="shared" si="63"/>
        <v>2.5275799999999737E-3</v>
      </c>
      <c r="I652" s="18">
        <f t="shared" si="63"/>
        <v>3.9059500000000469E-3</v>
      </c>
      <c r="J652" s="18">
        <f t="shared" si="63"/>
        <v>6.927438000000001E-3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0.55061099999999996</v>
      </c>
      <c r="Y652" s="18">
        <f t="shared" si="64"/>
        <v>0.74567100000000153</v>
      </c>
      <c r="Z652" s="18">
        <f t="shared" si="64"/>
        <v>2.4593099999999923E-3</v>
      </c>
      <c r="AA652" s="18">
        <f t="shared" si="64"/>
        <v>3.6105899999999691E-3</v>
      </c>
      <c r="AB652" s="18">
        <f t="shared" si="64"/>
        <v>7.0761329999999983E-3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0.40672599999999903</v>
      </c>
      <c r="G653" s="18">
        <f t="shared" si="63"/>
        <v>0.41277000000000186</v>
      </c>
      <c r="H653" s="18">
        <f t="shared" si="63"/>
        <v>1.5600299999999345E-3</v>
      </c>
      <c r="I653" s="18">
        <f t="shared" si="63"/>
        <v>1.1639100000000457E-3</v>
      </c>
      <c r="J653" s="18">
        <f t="shared" si="63"/>
        <v>5.0245759999999993E-3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0.55578200000000066</v>
      </c>
      <c r="Y653" s="18">
        <f t="shared" si="64"/>
        <v>0.55122099999999818</v>
      </c>
      <c r="Z653" s="18">
        <f t="shared" si="64"/>
        <v>1.5246700000000057E-3</v>
      </c>
      <c r="AA653" s="18">
        <f t="shared" si="64"/>
        <v>1.3219600000000664E-3</v>
      </c>
      <c r="AB653" s="18">
        <f t="shared" si="64"/>
        <v>4.7643799999999986E-3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0.6493730000000042</v>
      </c>
      <c r="G654" s="18">
        <f t="shared" si="63"/>
        <v>0.64666299999999666</v>
      </c>
      <c r="H654" s="18">
        <f t="shared" si="63"/>
        <v>1.5496000000000398E-3</v>
      </c>
      <c r="I654" s="18">
        <f t="shared" si="63"/>
        <v>8.8732999999996398E-4</v>
      </c>
      <c r="J654" s="18">
        <f t="shared" si="63"/>
        <v>3.9868540000000015E-3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0.69926199999999739</v>
      </c>
      <c r="Y654" s="18">
        <f t="shared" si="64"/>
        <v>0.69306199999999762</v>
      </c>
      <c r="Z654" s="18">
        <f t="shared" si="64"/>
        <v>1.4913500000000024E-3</v>
      </c>
      <c r="AA654" s="18">
        <f t="shared" si="64"/>
        <v>4.7324999999998063E-4</v>
      </c>
      <c r="AB654" s="18">
        <f t="shared" si="64"/>
        <v>3.9065474999999995E-3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topLeftCell="M10" workbookViewId="0">
      <selection activeCell="X33" sqref="X33:AB11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breakfast_semitrack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27.22274933333334</v>
      </c>
      <c r="G5" s="30">
        <f t="shared" si="0"/>
        <v>32.317823466666667</v>
      </c>
      <c r="H5" s="30">
        <f t="shared" si="0"/>
        <v>0.95698564733333324</v>
      </c>
      <c r="I5" s="90">
        <f t="shared" si="0"/>
        <v>0.95391290933333339</v>
      </c>
      <c r="J5" s="90">
        <f t="shared" si="0"/>
        <v>6.8783966799999999E-2</v>
      </c>
      <c r="K5" s="55"/>
      <c r="L5" s="55"/>
      <c r="M5" s="55"/>
      <c r="N5" s="26"/>
      <c r="O5" s="56"/>
      <c r="P5" s="130">
        <f t="shared" ref="P5:Q8" si="1">P16</f>
        <v>30.405999999999999</v>
      </c>
      <c r="Q5" s="151">
        <f t="shared" si="1"/>
        <v>11.781000000000001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37897.616000000002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27.595767333333335</v>
      </c>
      <c r="Y5" s="30">
        <f t="shared" si="2"/>
        <v>33.157573066666664</v>
      </c>
      <c r="Z5" s="30">
        <f t="shared" si="2"/>
        <v>0.95700908866666667</v>
      </c>
      <c r="AA5" s="90">
        <f t="shared" si="2"/>
        <v>0.95538175533333325</v>
      </c>
      <c r="AB5" s="90">
        <f t="shared" si="2"/>
        <v>6.1067285399999997E-2</v>
      </c>
      <c r="AC5" s="55"/>
      <c r="AD5" s="55"/>
      <c r="AE5" s="55"/>
      <c r="AF5" s="26"/>
      <c r="AG5" s="238"/>
      <c r="AH5" s="130">
        <f t="shared" ref="AH5:AI8" si="3">AH16</f>
        <v>34.609000000000002</v>
      </c>
      <c r="AI5" s="151">
        <f t="shared" si="3"/>
        <v>12.39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-8.681991717892823E-2</v>
      </c>
      <c r="AN5" s="240">
        <f>bdrate($E5:$E8,G5:G8,$W5:$W8,Y5:Y8)</f>
        <v>-0.1066643372394771</v>
      </c>
      <c r="AO5" s="240">
        <f>bdrate($E5:$E8,H5:H8,$W5:$W8,Z5:Z8)</f>
        <v>-8.6488421028079188E-3</v>
      </c>
      <c r="AP5" s="240">
        <f>bdrate($E5:$E8,I5:I8,$W5:$W8,AA5:AA8)</f>
        <v>-2.9648978465598885E-2</v>
      </c>
      <c r="AQ5" s="241">
        <f>bdrateInverted($E5:$E8,J5:J8,$W5:$W8,AB5:AB8)</f>
        <v>-0.12804996661171797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54681.568000000007</v>
      </c>
      <c r="F6" s="90">
        <f t="shared" si="0"/>
        <v>30.713218200000004</v>
      </c>
      <c r="G6" s="90">
        <f t="shared" si="0"/>
        <v>35.228296533333335</v>
      </c>
      <c r="H6" s="90">
        <f t="shared" si="0"/>
        <v>0.9749194326666667</v>
      </c>
      <c r="I6" s="90">
        <f t="shared" si="0"/>
        <v>0.97218706533333332</v>
      </c>
      <c r="J6" s="90">
        <f t="shared" si="0"/>
        <v>4.2531585266666672E-2</v>
      </c>
      <c r="K6" s="56"/>
      <c r="L6" s="56"/>
      <c r="M6" s="56"/>
      <c r="N6" s="28"/>
      <c r="O6" s="56"/>
      <c r="P6" s="130">
        <f t="shared" si="1"/>
        <v>31.077999999999999</v>
      </c>
      <c r="Q6" s="130">
        <f t="shared" si="1"/>
        <v>12.202999999999999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54620.912000000004</v>
      </c>
      <c r="X6" s="90">
        <f t="shared" si="2"/>
        <v>31.39226733333334</v>
      </c>
      <c r="Y6" s="90">
        <f t="shared" si="2"/>
        <v>36.128700466666672</v>
      </c>
      <c r="Z6" s="90">
        <f t="shared" si="2"/>
        <v>0.97516356799999993</v>
      </c>
      <c r="AA6" s="90">
        <f t="shared" si="2"/>
        <v>0.97366656000000018</v>
      </c>
      <c r="AB6" s="90">
        <f t="shared" si="2"/>
        <v>3.5700309600000008E-2</v>
      </c>
      <c r="AC6" s="56"/>
      <c r="AD6" s="56"/>
      <c r="AE6" s="56"/>
      <c r="AF6" s="28"/>
      <c r="AG6" s="238"/>
      <c r="AH6" s="130">
        <f t="shared" si="3"/>
        <v>34.155999999999999</v>
      </c>
      <c r="AI6" s="130">
        <f t="shared" si="3"/>
        <v>12.39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79040.792000000001</v>
      </c>
      <c r="F7" s="90">
        <f t="shared" si="0"/>
        <v>35.10646113333334</v>
      </c>
      <c r="G7" s="90">
        <f t="shared" si="0"/>
        <v>39.209074666666666</v>
      </c>
      <c r="H7" s="90">
        <f t="shared" si="0"/>
        <v>0.98757303066666668</v>
      </c>
      <c r="I7" s="90">
        <f t="shared" si="0"/>
        <v>0.99002121133333343</v>
      </c>
      <c r="J7" s="90">
        <f t="shared" si="0"/>
        <v>2.4929068266666667E-2</v>
      </c>
      <c r="K7" s="56"/>
      <c r="L7" s="56"/>
      <c r="M7" s="56"/>
      <c r="N7" s="28"/>
      <c r="O7" s="56"/>
      <c r="P7" s="130">
        <f t="shared" si="1"/>
        <v>31.39</v>
      </c>
      <c r="Q7" s="130">
        <f t="shared" si="1"/>
        <v>12.25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78965.232000000004</v>
      </c>
      <c r="X7" s="90">
        <f t="shared" si="2"/>
        <v>36.493495799999998</v>
      </c>
      <c r="Y7" s="90">
        <f t="shared" si="2"/>
        <v>40.372169399999997</v>
      </c>
      <c r="Z7" s="90">
        <f t="shared" si="2"/>
        <v>0.98786770133333313</v>
      </c>
      <c r="AA7" s="90">
        <f t="shared" si="2"/>
        <v>0.99075198333333314</v>
      </c>
      <c r="AB7" s="90">
        <f t="shared" si="2"/>
        <v>1.8259114599999998E-2</v>
      </c>
      <c r="AC7" s="56"/>
      <c r="AD7" s="56"/>
      <c r="AE7" s="56"/>
      <c r="AF7" s="28"/>
      <c r="AG7" s="238"/>
      <c r="AH7" s="130">
        <f t="shared" si="3"/>
        <v>34.155999999999999</v>
      </c>
      <c r="AI7" s="130">
        <f t="shared" si="3"/>
        <v>12.734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112144.24799999999</v>
      </c>
      <c r="F8" s="90">
        <f t="shared" si="0"/>
        <v>37.603516266666666</v>
      </c>
      <c r="G8" s="90">
        <f t="shared" si="0"/>
        <v>41.685257266666667</v>
      </c>
      <c r="H8" s="90">
        <f t="shared" si="0"/>
        <v>0.99193356466666682</v>
      </c>
      <c r="I8" s="90">
        <f t="shared" si="0"/>
        <v>0.99514774999999989</v>
      </c>
      <c r="J8" s="90">
        <f t="shared" si="0"/>
        <v>1.8277800266666668E-2</v>
      </c>
      <c r="K8" s="56"/>
      <c r="L8" s="56"/>
      <c r="M8" s="56"/>
      <c r="N8" s="28"/>
      <c r="O8" s="56"/>
      <c r="P8" s="130">
        <f t="shared" si="1"/>
        <v>31.468</v>
      </c>
      <c r="Q8" s="130">
        <f t="shared" si="1"/>
        <v>12.484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112069.27200000001</v>
      </c>
      <c r="X8" s="90">
        <f t="shared" si="2"/>
        <v>39.66378026666667</v>
      </c>
      <c r="Y8" s="90">
        <f t="shared" si="2"/>
        <v>43.300227066666658</v>
      </c>
      <c r="Z8" s="90">
        <f t="shared" si="2"/>
        <v>0.99227220000000016</v>
      </c>
      <c r="AA8" s="90">
        <f t="shared" si="2"/>
        <v>0.99573828866666658</v>
      </c>
      <c r="AB8" s="90">
        <f t="shared" si="2"/>
        <v>1.1413292433333333E-2</v>
      </c>
      <c r="AC8" s="56"/>
      <c r="AD8" s="56"/>
      <c r="AE8" s="56"/>
      <c r="AF8" s="28"/>
      <c r="AG8" s="238"/>
      <c r="AH8" s="130">
        <f t="shared" si="3"/>
        <v>35.030999999999999</v>
      </c>
      <c r="AI8" s="130">
        <f t="shared" si="3"/>
        <v>13.170999999999999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31.082661774453666</v>
      </c>
      <c r="Q10" s="154">
        <f>GEOMEAN(Q5:Q8)</f>
        <v>12.176841525636709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34.486085364914217</v>
      </c>
      <c r="AI10" s="154">
        <f>GEOMEAN(AI5:AI8)</f>
        <v>12.667226962650684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6005.9040000000005</v>
      </c>
      <c r="F16" s="166">
        <v>7153.4160000000002</v>
      </c>
      <c r="G16" s="166">
        <v>2634.0320000000002</v>
      </c>
      <c r="H16" s="166">
        <v>989.23199999999997</v>
      </c>
      <c r="I16" s="166">
        <v>123.896</v>
      </c>
      <c r="J16" s="166">
        <v>11311.216</v>
      </c>
      <c r="K16" s="60">
        <v>7332.1279999999997</v>
      </c>
      <c r="L16" s="60">
        <v>2395.384</v>
      </c>
      <c r="M16" s="60">
        <v>7.8879999999999999</v>
      </c>
      <c r="N16" s="55"/>
      <c r="O16" s="252"/>
      <c r="P16" s="129">
        <v>30.405999999999999</v>
      </c>
      <c r="Q16" s="129">
        <v>11.781000000000001</v>
      </c>
      <c r="R16" s="142"/>
      <c r="S16" s="214"/>
      <c r="T16" s="300"/>
      <c r="U16" s="25" t="s">
        <v>33</v>
      </c>
      <c r="V16" s="26"/>
      <c r="W16" s="128">
        <v>6005.9040000000005</v>
      </c>
      <c r="X16" s="166">
        <v>7107.1760000000004</v>
      </c>
      <c r="Y16" s="166">
        <v>2633.424</v>
      </c>
      <c r="Z16" s="166">
        <v>988.952</v>
      </c>
      <c r="AA16" s="166">
        <v>123.736</v>
      </c>
      <c r="AB16" s="166">
        <v>11311.056</v>
      </c>
      <c r="AC16" s="60">
        <v>7331.9759999999997</v>
      </c>
      <c r="AD16" s="60">
        <v>2395.3919999999998</v>
      </c>
      <c r="AE16" s="60">
        <v>7.8879999999999999</v>
      </c>
      <c r="AF16" s="55"/>
      <c r="AG16" s="252"/>
      <c r="AH16" s="129">
        <v>34.609000000000002</v>
      </c>
      <c r="AI16" s="129">
        <v>12.39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6005.9040000000005</v>
      </c>
      <c r="F17" s="167">
        <v>9431.2160000000003</v>
      </c>
      <c r="G17" s="167">
        <v>7009.32</v>
      </c>
      <c r="H17" s="167">
        <v>3661.576</v>
      </c>
      <c r="I17" s="167">
        <v>1207.752</v>
      </c>
      <c r="J17" s="167">
        <v>14528.6</v>
      </c>
      <c r="K17" s="62">
        <v>9682.3680000000004</v>
      </c>
      <c r="L17" s="62">
        <v>3154.8319999999999</v>
      </c>
      <c r="M17" s="62">
        <v>7.88</v>
      </c>
      <c r="N17" s="56"/>
      <c r="O17" s="238"/>
      <c r="P17" s="144">
        <v>31.077999999999999</v>
      </c>
      <c r="Q17" s="144">
        <v>12.202999999999999</v>
      </c>
      <c r="R17" s="145"/>
      <c r="S17" s="214"/>
      <c r="T17" s="285"/>
      <c r="U17" s="27" t="s">
        <v>34</v>
      </c>
      <c r="V17" s="28"/>
      <c r="W17" s="143">
        <v>6005.9040000000005</v>
      </c>
      <c r="X17" s="167">
        <v>9377.0079999999998</v>
      </c>
      <c r="Y17" s="167">
        <v>7006.3519999999999</v>
      </c>
      <c r="Z17" s="167">
        <v>3660.2640000000001</v>
      </c>
      <c r="AA17" s="167">
        <v>1206.1279999999999</v>
      </c>
      <c r="AB17" s="167">
        <v>14528.312</v>
      </c>
      <c r="AC17" s="62">
        <v>9682.1119999999992</v>
      </c>
      <c r="AD17" s="62">
        <v>3154.8319999999999</v>
      </c>
      <c r="AE17" s="62">
        <v>7.88</v>
      </c>
      <c r="AF17" s="56"/>
      <c r="AG17" s="238"/>
      <c r="AH17" s="144">
        <v>34.155999999999999</v>
      </c>
      <c r="AI17" s="144">
        <v>12.39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6005.9040000000005</v>
      </c>
      <c r="F18" s="167">
        <v>11769.8</v>
      </c>
      <c r="G18" s="167">
        <v>12782.183999999999</v>
      </c>
      <c r="H18" s="167">
        <v>9017.9439999999995</v>
      </c>
      <c r="I18" s="167">
        <v>5526.9520000000002</v>
      </c>
      <c r="J18" s="167">
        <v>17869.975999999999</v>
      </c>
      <c r="K18" s="62">
        <v>12136.968000000001</v>
      </c>
      <c r="L18" s="62">
        <v>3931.0639999999999</v>
      </c>
      <c r="M18" s="62">
        <v>7.8639999999999999</v>
      </c>
      <c r="N18" s="56"/>
      <c r="O18" s="238"/>
      <c r="P18" s="144">
        <v>31.39</v>
      </c>
      <c r="Q18" s="144">
        <v>12.25</v>
      </c>
      <c r="R18" s="145"/>
      <c r="S18" s="214"/>
      <c r="T18" s="285"/>
      <c r="U18" s="27" t="s">
        <v>35</v>
      </c>
      <c r="V18" s="28"/>
      <c r="W18" s="143">
        <v>6005.9040000000005</v>
      </c>
      <c r="X18" s="167">
        <v>11705.512000000001</v>
      </c>
      <c r="Y18" s="167">
        <v>12779.335999999999</v>
      </c>
      <c r="Z18" s="167">
        <v>9014.2559999999994</v>
      </c>
      <c r="AA18" s="167">
        <v>5522.2719999999999</v>
      </c>
      <c r="AB18" s="167">
        <v>17869.912</v>
      </c>
      <c r="AC18" s="62">
        <v>12136.96</v>
      </c>
      <c r="AD18" s="62">
        <v>3931.08</v>
      </c>
      <c r="AE18" s="62">
        <v>7.8639999999999999</v>
      </c>
      <c r="AF18" s="56"/>
      <c r="AG18" s="238"/>
      <c r="AH18" s="144">
        <v>34.155999999999999</v>
      </c>
      <c r="AI18" s="144">
        <v>12.734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6005.9040000000005</v>
      </c>
      <c r="F19" s="167">
        <v>13995.472</v>
      </c>
      <c r="G19" s="167">
        <v>19073.768</v>
      </c>
      <c r="H19" s="167">
        <v>17235.536</v>
      </c>
      <c r="I19" s="167">
        <v>15068.224</v>
      </c>
      <c r="J19" s="167">
        <v>21317.200000000001</v>
      </c>
      <c r="K19" s="62">
        <v>14705.208000000001</v>
      </c>
      <c r="L19" s="62">
        <v>4742.9359999999997</v>
      </c>
      <c r="M19" s="62">
        <v>7.7359999999999998</v>
      </c>
      <c r="N19" s="56"/>
      <c r="O19" s="238"/>
      <c r="P19" s="144">
        <v>31.468</v>
      </c>
      <c r="Q19" s="144">
        <v>12.484</v>
      </c>
      <c r="R19" s="145"/>
      <c r="S19" s="214"/>
      <c r="T19" s="285"/>
      <c r="U19" s="27" t="s">
        <v>37</v>
      </c>
      <c r="V19" s="28"/>
      <c r="W19" s="143">
        <v>6005.9040000000005</v>
      </c>
      <c r="X19" s="167">
        <v>13922.056</v>
      </c>
      <c r="Y19" s="167">
        <v>19074.928</v>
      </c>
      <c r="Z19" s="167">
        <v>17233.919999999998</v>
      </c>
      <c r="AA19" s="167">
        <v>15066.64</v>
      </c>
      <c r="AB19" s="167">
        <v>21317.552</v>
      </c>
      <c r="AC19" s="62">
        <v>14705.384</v>
      </c>
      <c r="AD19" s="62">
        <v>4742.8879999999999</v>
      </c>
      <c r="AE19" s="62">
        <v>7.7359999999999998</v>
      </c>
      <c r="AF19" s="56"/>
      <c r="AG19" s="238"/>
      <c r="AH19" s="144">
        <v>35.030999999999999</v>
      </c>
      <c r="AI19" s="144">
        <v>13.170999999999999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37897.616000000002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54620.912000000004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78965.232000000004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112069.27200000001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26.820792999999998</v>
      </c>
      <c r="G33" s="96">
        <v>31.890806999999999</v>
      </c>
      <c r="H33" s="96">
        <v>0.95633387999999997</v>
      </c>
      <c r="I33" s="60">
        <v>0.94971640000000002</v>
      </c>
      <c r="J33" s="60">
        <v>7.3202885999999995E-2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27.104755000000001</v>
      </c>
      <c r="Y33" s="96">
        <v>32.632586000000003</v>
      </c>
      <c r="Z33" s="96">
        <v>0.95634299</v>
      </c>
      <c r="AA33" s="60">
        <v>0.95208671</v>
      </c>
      <c r="AB33" s="60">
        <v>6.5929630000000003E-2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0.28396200000000249</v>
      </c>
      <c r="AN33" s="95">
        <f t="shared" ref="AN33:AN96" si="5">IF(OR(Y33="",G33=""),"",Y33-G33)</f>
        <v>0.74177900000000463</v>
      </c>
      <c r="AO33" s="95">
        <f t="shared" ref="AO33:AO96" si="6">IF(OR(Z33="",H33=""),"",Z33-H33)</f>
        <v>9.1100000000343684E-6</v>
      </c>
      <c r="AP33" s="95">
        <f t="shared" ref="AP33:AP96" si="7">IF(OR(AA33="",I33=""),"",AA33-I33)</f>
        <v>2.3703099999999866E-3</v>
      </c>
      <c r="AQ33" s="120">
        <f t="shared" ref="AQ33:AQ96" si="8">IF(OR(AB33="",J33=""),"",AB33-J33)</f>
        <v>-7.2732559999999918E-3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30.716360999999999</v>
      </c>
      <c r="G34" s="187">
        <v>35.102482000000002</v>
      </c>
      <c r="H34" s="187">
        <v>0.97493061999999997</v>
      </c>
      <c r="I34" s="62">
        <v>0.97258191999999999</v>
      </c>
      <c r="J34" s="62">
        <v>4.5027959999999999E-2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31.357758</v>
      </c>
      <c r="Y34" s="187">
        <v>35.928386000000003</v>
      </c>
      <c r="Z34" s="187">
        <v>0.97509206000000004</v>
      </c>
      <c r="AA34" s="62">
        <v>0.97273246999999996</v>
      </c>
      <c r="AB34" s="62">
        <v>3.8501146999999999E-2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0.64139700000000133</v>
      </c>
      <c r="AN34" s="121">
        <f t="shared" si="5"/>
        <v>0.8259040000000013</v>
      </c>
      <c r="AO34" s="121">
        <f t="shared" si="6"/>
        <v>1.614400000000682E-4</v>
      </c>
      <c r="AP34" s="121">
        <f t="shared" si="7"/>
        <v>1.5054999999997154E-4</v>
      </c>
      <c r="AQ34" s="87">
        <f t="shared" si="8"/>
        <v>-6.5268129999999994E-3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35.207748000000002</v>
      </c>
      <c r="G35" s="187">
        <v>39.271503000000003</v>
      </c>
      <c r="H35" s="187">
        <v>0.98740013999999998</v>
      </c>
      <c r="I35" s="62">
        <v>0.98999873999999999</v>
      </c>
      <c r="J35" s="62">
        <v>2.6546683000000001E-2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36.505417000000001</v>
      </c>
      <c r="Y35" s="187">
        <v>40.298065999999999</v>
      </c>
      <c r="Z35" s="187">
        <v>0.98771522</v>
      </c>
      <c r="AA35" s="62">
        <v>0.99042624000000001</v>
      </c>
      <c r="AB35" s="62">
        <v>2.0411126000000002E-2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1.2976689999999991</v>
      </c>
      <c r="AN35" s="121">
        <f t="shared" si="5"/>
        <v>1.0265629999999959</v>
      </c>
      <c r="AO35" s="121">
        <f t="shared" si="6"/>
        <v>3.1508000000002312E-4</v>
      </c>
      <c r="AP35" s="121">
        <f t="shared" si="7"/>
        <v>4.2750000000002508E-4</v>
      </c>
      <c r="AQ35" s="87">
        <f t="shared" si="8"/>
        <v>-6.1355569999999998E-3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37.819735000000001</v>
      </c>
      <c r="G36" s="187">
        <v>41.909506999999998</v>
      </c>
      <c r="H36" s="187">
        <v>0.99184024999999998</v>
      </c>
      <c r="I36" s="62">
        <v>0.99521208000000005</v>
      </c>
      <c r="J36" s="62">
        <v>1.8475225000000001E-2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39.881954</v>
      </c>
      <c r="Y36" s="187">
        <v>43.483058999999997</v>
      </c>
      <c r="Z36" s="187">
        <v>0.99217478000000003</v>
      </c>
      <c r="AA36" s="62">
        <v>0.99590299999999998</v>
      </c>
      <c r="AB36" s="62">
        <v>1.2006123E-2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2.0622189999999989</v>
      </c>
      <c r="AN36" s="121">
        <f t="shared" si="5"/>
        <v>1.5735519999999994</v>
      </c>
      <c r="AO36" s="121">
        <f t="shared" si="6"/>
        <v>3.3453000000005506E-4</v>
      </c>
      <c r="AP36" s="121">
        <f t="shared" si="7"/>
        <v>6.9091999999992826E-4</v>
      </c>
      <c r="AQ36" s="87">
        <f t="shared" si="8"/>
        <v>-6.4691020000000009E-3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27.15071</v>
      </c>
      <c r="G38" s="96">
        <v>32.201911000000003</v>
      </c>
      <c r="H38" s="96">
        <v>0.95728415</v>
      </c>
      <c r="I38" s="60">
        <v>0.95262263999999996</v>
      </c>
      <c r="J38" s="60">
        <v>7.0433759999999998E-2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27.499998000000001</v>
      </c>
      <c r="Y38" s="96">
        <v>32.996794000000001</v>
      </c>
      <c r="Z38" s="96">
        <v>0.95727651999999996</v>
      </c>
      <c r="AA38" s="60">
        <v>0.95450243999999995</v>
      </c>
      <c r="AB38" s="60">
        <v>6.2711810000000007E-2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0.34928800000000138</v>
      </c>
      <c r="AN38" s="95">
        <f t="shared" si="5"/>
        <v>0.79488299999999867</v>
      </c>
      <c r="AO38" s="95">
        <f t="shared" si="6"/>
        <v>-7.6300000000362189E-6</v>
      </c>
      <c r="AP38" s="95">
        <f t="shared" si="7"/>
        <v>1.879799999999987E-3</v>
      </c>
      <c r="AQ38" s="120">
        <f t="shared" si="8"/>
        <v>-7.7219499999999913E-3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30.665551000000001</v>
      </c>
      <c r="G39" s="187">
        <v>35.079123000000003</v>
      </c>
      <c r="H39" s="187">
        <v>0.97491812</v>
      </c>
      <c r="I39" s="62">
        <v>0.97296391000000004</v>
      </c>
      <c r="J39" s="62">
        <v>4.4395289999999997E-2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31.35792</v>
      </c>
      <c r="Y39" s="187">
        <v>35.956854</v>
      </c>
      <c r="Z39" s="187">
        <v>0.97512597999999995</v>
      </c>
      <c r="AA39" s="62">
        <v>0.97324158000000005</v>
      </c>
      <c r="AB39" s="62">
        <v>3.7385445000000003E-2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0.69236899999999935</v>
      </c>
      <c r="AN39" s="121">
        <f t="shared" si="5"/>
        <v>0.87773099999999715</v>
      </c>
      <c r="AO39" s="121">
        <f t="shared" si="6"/>
        <v>2.0785999999994864E-4</v>
      </c>
      <c r="AP39" s="121">
        <f t="shared" si="7"/>
        <v>2.7767000000000763E-4</v>
      </c>
      <c r="AQ39" s="87">
        <f t="shared" si="8"/>
        <v>-7.0098449999999937E-3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35.080230999999998</v>
      </c>
      <c r="G40" s="187">
        <v>39.172651000000002</v>
      </c>
      <c r="H40" s="187">
        <v>0.98720976000000005</v>
      </c>
      <c r="I40" s="62">
        <v>0.99039706999999999</v>
      </c>
      <c r="J40" s="62">
        <v>2.6984894999999998E-2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36.471860999999997</v>
      </c>
      <c r="Y40" s="187">
        <v>40.312725</v>
      </c>
      <c r="Z40" s="187">
        <v>0.98751312000000002</v>
      </c>
      <c r="AA40" s="62">
        <v>0.99086459000000005</v>
      </c>
      <c r="AB40" s="62">
        <v>1.9974644999999999E-2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1.3916299999999993</v>
      </c>
      <c r="AN40" s="121">
        <f t="shared" si="5"/>
        <v>1.1400739999999985</v>
      </c>
      <c r="AO40" s="121">
        <f t="shared" si="6"/>
        <v>3.0335999999997476E-4</v>
      </c>
      <c r="AP40" s="121">
        <f t="shared" si="7"/>
        <v>4.6752000000005456E-4</v>
      </c>
      <c r="AQ40" s="87">
        <f t="shared" si="8"/>
        <v>-7.0102499999999991E-3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37.560803999999997</v>
      </c>
      <c r="G41" s="187">
        <v>41.670572</v>
      </c>
      <c r="H41" s="187">
        <v>0.99154726000000004</v>
      </c>
      <c r="I41" s="62">
        <v>0.99516979999999999</v>
      </c>
      <c r="J41" s="62">
        <v>1.9394049999999999E-2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39.678963000000003</v>
      </c>
      <c r="Y41" s="187">
        <v>43.321950999999999</v>
      </c>
      <c r="Z41" s="187">
        <v>0.99190212</v>
      </c>
      <c r="AA41" s="62">
        <v>0.99542394999999995</v>
      </c>
      <c r="AB41" s="62">
        <v>1.2261047000000001E-2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2.1181590000000057</v>
      </c>
      <c r="AN41" s="121">
        <f t="shared" si="5"/>
        <v>1.6513789999999986</v>
      </c>
      <c r="AO41" s="121">
        <f t="shared" si="6"/>
        <v>3.5485999999995688E-4</v>
      </c>
      <c r="AP41" s="121">
        <f t="shared" si="7"/>
        <v>2.5414999999995302E-4</v>
      </c>
      <c r="AQ41" s="87">
        <f t="shared" si="8"/>
        <v>-7.1330029999999989E-3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27.391970000000001</v>
      </c>
      <c r="G43" s="96">
        <v>32.422789999999999</v>
      </c>
      <c r="H43" s="96">
        <v>0.95753489999999997</v>
      </c>
      <c r="I43" s="60">
        <v>0.95492264999999998</v>
      </c>
      <c r="J43" s="60">
        <v>6.5479964000000002E-2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27.774242000000001</v>
      </c>
      <c r="Y43" s="96">
        <v>33.228976000000003</v>
      </c>
      <c r="Z43" s="96">
        <v>0.95749282000000002</v>
      </c>
      <c r="AA43" s="60">
        <v>0.95556956999999998</v>
      </c>
      <c r="AB43" s="60">
        <v>5.8175523E-2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0.38227200000000039</v>
      </c>
      <c r="AN43" s="95">
        <f t="shared" si="5"/>
        <v>0.80618600000000384</v>
      </c>
      <c r="AO43" s="95">
        <f t="shared" si="6"/>
        <v>-4.2079999999944384E-5</v>
      </c>
      <c r="AP43" s="95">
        <f t="shared" si="7"/>
        <v>6.4691999999999528E-4</v>
      </c>
      <c r="AQ43" s="120">
        <f t="shared" si="8"/>
        <v>-7.3044410000000018E-3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30.692461999999999</v>
      </c>
      <c r="G44" s="187">
        <v>35.109789999999997</v>
      </c>
      <c r="H44" s="187">
        <v>0.97454635999999994</v>
      </c>
      <c r="I44" s="62">
        <v>0.97294371999999996</v>
      </c>
      <c r="J44" s="62">
        <v>4.1266142999999998E-2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31.334948000000001</v>
      </c>
      <c r="Y44" s="187">
        <v>35.953825000000002</v>
      </c>
      <c r="Z44" s="187">
        <v>0.97480661999999996</v>
      </c>
      <c r="AA44" s="62">
        <v>0.97320576000000003</v>
      </c>
      <c r="AB44" s="62">
        <v>3.4884480000000002E-2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0.64248600000000167</v>
      </c>
      <c r="AN44" s="121">
        <f t="shared" si="5"/>
        <v>0.8440350000000052</v>
      </c>
      <c r="AO44" s="121">
        <f t="shared" si="6"/>
        <v>2.6026000000001215E-4</v>
      </c>
      <c r="AP44" s="121">
        <f t="shared" si="7"/>
        <v>2.6204000000007444E-4</v>
      </c>
      <c r="AQ44" s="87">
        <f t="shared" si="8"/>
        <v>-6.3816629999999958E-3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35.192498000000001</v>
      </c>
      <c r="G45" s="187">
        <v>39.253959000000002</v>
      </c>
      <c r="H45" s="187">
        <v>0.98721864999999998</v>
      </c>
      <c r="I45" s="62">
        <v>0.99034893000000002</v>
      </c>
      <c r="J45" s="62">
        <v>2.4941352999999999E-2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36.552678999999998</v>
      </c>
      <c r="Y45" s="187">
        <v>40.374209999999998</v>
      </c>
      <c r="Z45" s="187">
        <v>0.98753139999999995</v>
      </c>
      <c r="AA45" s="62">
        <v>0.99086560999999995</v>
      </c>
      <c r="AB45" s="62">
        <v>1.8360890000000001E-2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1.3601809999999972</v>
      </c>
      <c r="AN45" s="121">
        <f t="shared" si="5"/>
        <v>1.1202509999999961</v>
      </c>
      <c r="AO45" s="121">
        <f t="shared" si="6"/>
        <v>3.1274999999997277E-4</v>
      </c>
      <c r="AP45" s="121">
        <f t="shared" si="7"/>
        <v>5.1667999999993608E-4</v>
      </c>
      <c r="AQ45" s="87">
        <f t="shared" si="8"/>
        <v>-6.5804629999999982E-3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37.599499000000002</v>
      </c>
      <c r="G46" s="187">
        <v>41.688504999999999</v>
      </c>
      <c r="H46" s="187">
        <v>0.99159925000000004</v>
      </c>
      <c r="I46" s="62">
        <v>0.99512621999999995</v>
      </c>
      <c r="J46" s="62">
        <v>1.8027850000000002E-2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39.659829999999999</v>
      </c>
      <c r="Y46" s="187">
        <v>43.291719000000001</v>
      </c>
      <c r="Z46" s="187">
        <v>0.99194917999999999</v>
      </c>
      <c r="AA46" s="62">
        <v>0.99539365000000002</v>
      </c>
      <c r="AB46" s="62">
        <v>1.1593236E-2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2.0603309999999979</v>
      </c>
      <c r="AN46" s="121">
        <f t="shared" si="5"/>
        <v>1.6032140000000012</v>
      </c>
      <c r="AO46" s="121">
        <f t="shared" si="6"/>
        <v>3.4992999999994279E-4</v>
      </c>
      <c r="AP46" s="121">
        <f t="shared" si="7"/>
        <v>2.6743000000006845E-4</v>
      </c>
      <c r="AQ46" s="87">
        <f t="shared" si="8"/>
        <v>-6.4346140000000017E-3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27.402266999999998</v>
      </c>
      <c r="G48" s="96">
        <v>32.423220000000001</v>
      </c>
      <c r="H48" s="96">
        <v>0.95776019000000001</v>
      </c>
      <c r="I48" s="60">
        <v>0.95489336999999996</v>
      </c>
      <c r="J48" s="60">
        <v>6.7164555000000001E-2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27.799493999999999</v>
      </c>
      <c r="Y48" s="96">
        <v>33.219531000000003</v>
      </c>
      <c r="Z48" s="96">
        <v>0.95782215999999998</v>
      </c>
      <c r="AA48" s="60">
        <v>0.95669738000000004</v>
      </c>
      <c r="AB48" s="60">
        <v>5.9887170000000003E-2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0.39722700000000088</v>
      </c>
      <c r="AN48" s="95">
        <f t="shared" si="5"/>
        <v>0.79631100000000288</v>
      </c>
      <c r="AO48" s="95">
        <f t="shared" si="6"/>
        <v>6.1969999999966774E-5</v>
      </c>
      <c r="AP48" s="95">
        <f t="shared" si="7"/>
        <v>1.8040100000000781E-3</v>
      </c>
      <c r="AQ48" s="120">
        <f t="shared" si="8"/>
        <v>-7.2773849999999973E-3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30.546313000000001</v>
      </c>
      <c r="G49" s="187">
        <v>34.974159</v>
      </c>
      <c r="H49" s="187">
        <v>0.97407520000000003</v>
      </c>
      <c r="I49" s="62">
        <v>0.97209570000000001</v>
      </c>
      <c r="J49" s="62">
        <v>4.3632165000000001E-2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31.163398999999998</v>
      </c>
      <c r="Y49" s="187">
        <v>35.792836000000001</v>
      </c>
      <c r="Z49" s="187">
        <v>0.97432467</v>
      </c>
      <c r="AA49" s="62">
        <v>0.97400807</v>
      </c>
      <c r="AB49" s="62">
        <v>3.7416887000000003E-2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0.61708599999999691</v>
      </c>
      <c r="AN49" s="121">
        <f t="shared" si="5"/>
        <v>0.81867700000000099</v>
      </c>
      <c r="AO49" s="121">
        <f t="shared" si="6"/>
        <v>2.4946999999997388E-4</v>
      </c>
      <c r="AP49" s="121">
        <f t="shared" si="7"/>
        <v>1.9123699999999966E-3</v>
      </c>
      <c r="AQ49" s="87">
        <f t="shared" si="8"/>
        <v>-6.2152779999999977E-3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35.213884999999998</v>
      </c>
      <c r="G50" s="187">
        <v>39.262473</v>
      </c>
      <c r="H50" s="187">
        <v>0.98699400999999998</v>
      </c>
      <c r="I50" s="62">
        <v>0.99016243999999998</v>
      </c>
      <c r="J50" s="62">
        <v>2.6089228999999999E-2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36.528599999999997</v>
      </c>
      <c r="Y50" s="187">
        <v>40.339081</v>
      </c>
      <c r="Z50" s="187">
        <v>0.98732518000000002</v>
      </c>
      <c r="AA50" s="62">
        <v>0.99068294000000001</v>
      </c>
      <c r="AB50" s="62">
        <v>1.9460991E-2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1.3147149999999996</v>
      </c>
      <c r="AN50" s="121">
        <f t="shared" si="5"/>
        <v>1.0766080000000002</v>
      </c>
      <c r="AO50" s="121">
        <f t="shared" si="6"/>
        <v>3.3117000000004726E-4</v>
      </c>
      <c r="AP50" s="121">
        <f t="shared" si="7"/>
        <v>5.2050000000003482E-4</v>
      </c>
      <c r="AQ50" s="87">
        <f t="shared" si="8"/>
        <v>-6.6282379999999981E-3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37.542824000000003</v>
      </c>
      <c r="G51" s="187">
        <v>41.617897999999997</v>
      </c>
      <c r="H51" s="187">
        <v>0.99138954999999995</v>
      </c>
      <c r="I51" s="62">
        <v>0.99505838000000002</v>
      </c>
      <c r="J51" s="62">
        <v>1.9189121E-2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39.566180000000003</v>
      </c>
      <c r="Y51" s="187">
        <v>43.198008000000002</v>
      </c>
      <c r="Z51" s="187">
        <v>0.99174974000000005</v>
      </c>
      <c r="AA51" s="62">
        <v>0.99577192000000003</v>
      </c>
      <c r="AB51" s="62">
        <v>1.2814323000000001E-2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2.0233559999999997</v>
      </c>
      <c r="AN51" s="121">
        <f t="shared" si="5"/>
        <v>1.5801100000000048</v>
      </c>
      <c r="AO51" s="121">
        <f t="shared" si="6"/>
        <v>3.6019000000009349E-4</v>
      </c>
      <c r="AP51" s="121">
        <f t="shared" si="7"/>
        <v>7.135400000000125E-4</v>
      </c>
      <c r="AQ51" s="87">
        <f t="shared" si="8"/>
        <v>-6.3747979999999992E-3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27.458214000000002</v>
      </c>
      <c r="G53" s="96">
        <v>32.414689000000003</v>
      </c>
      <c r="H53" s="96">
        <v>0.95583839999999998</v>
      </c>
      <c r="I53" s="60">
        <v>0.95532868999999998</v>
      </c>
      <c r="J53" s="60">
        <v>7.0999265000000006E-2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27.871807</v>
      </c>
      <c r="Y53" s="96">
        <v>33.192176000000003</v>
      </c>
      <c r="Z53" s="96">
        <v>0.95593497000000005</v>
      </c>
      <c r="AA53" s="60">
        <v>0.95708466000000003</v>
      </c>
      <c r="AB53" s="60">
        <v>6.3806154000000004E-2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0.41359299999999877</v>
      </c>
      <c r="AN53" s="95">
        <f t="shared" si="5"/>
        <v>0.77748700000000071</v>
      </c>
      <c r="AO53" s="95">
        <f t="shared" si="6"/>
        <v>9.6570000000073541E-5</v>
      </c>
      <c r="AP53" s="95">
        <f t="shared" si="7"/>
        <v>1.7559700000000511E-3</v>
      </c>
      <c r="AQ53" s="120">
        <f t="shared" si="8"/>
        <v>-7.193111000000002E-3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30.530988000000001</v>
      </c>
      <c r="G54" s="187">
        <v>34.937432999999999</v>
      </c>
      <c r="H54" s="187">
        <v>0.97325293000000002</v>
      </c>
      <c r="I54" s="62">
        <v>0.97250000999999997</v>
      </c>
      <c r="J54" s="62">
        <v>4.5914903E-2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31.158999999999999</v>
      </c>
      <c r="Y54" s="187">
        <v>35.726104999999997</v>
      </c>
      <c r="Z54" s="187">
        <v>0.97356332999999995</v>
      </c>
      <c r="AA54" s="62">
        <v>0.97436299000000004</v>
      </c>
      <c r="AB54" s="62">
        <v>3.9685382999999998E-2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0.62801199999999824</v>
      </c>
      <c r="AN54" s="121">
        <f t="shared" si="5"/>
        <v>0.78867199999999826</v>
      </c>
      <c r="AO54" s="121">
        <f t="shared" si="6"/>
        <v>3.1039999999993295E-4</v>
      </c>
      <c r="AP54" s="121">
        <f t="shared" si="7"/>
        <v>1.8629800000000696E-3</v>
      </c>
      <c r="AQ54" s="87">
        <f t="shared" si="8"/>
        <v>-6.2295200000000023E-3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34.998080000000002</v>
      </c>
      <c r="G55" s="187">
        <v>39.028804000000001</v>
      </c>
      <c r="H55" s="187">
        <v>0.98639279999999996</v>
      </c>
      <c r="I55" s="62">
        <v>0.98982819</v>
      </c>
      <c r="J55" s="62">
        <v>2.7893589999999999E-2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36.280994999999997</v>
      </c>
      <c r="Y55" s="187">
        <v>40.084001999999998</v>
      </c>
      <c r="Z55" s="187">
        <v>0.98672674000000005</v>
      </c>
      <c r="AA55" s="62">
        <v>0.99042567999999997</v>
      </c>
      <c r="AB55" s="62">
        <v>2.1196900000000001E-2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1.2829149999999956</v>
      </c>
      <c r="AN55" s="121">
        <f t="shared" si="5"/>
        <v>1.0551979999999972</v>
      </c>
      <c r="AO55" s="121">
        <f t="shared" si="6"/>
        <v>3.3394000000008806E-4</v>
      </c>
      <c r="AP55" s="121">
        <f t="shared" si="7"/>
        <v>5.9748999999997832E-4</v>
      </c>
      <c r="AQ55" s="87">
        <f t="shared" si="8"/>
        <v>-6.6966899999999982E-3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37.246054999999998</v>
      </c>
      <c r="G56" s="187">
        <v>41.292461000000003</v>
      </c>
      <c r="H56" s="187">
        <v>0.99092712000000005</v>
      </c>
      <c r="I56" s="62">
        <v>0.99482802000000004</v>
      </c>
      <c r="J56" s="62">
        <v>2.0621028E-2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39.158982999999999</v>
      </c>
      <c r="Y56" s="187">
        <v>42.788362999999997</v>
      </c>
      <c r="Z56" s="187">
        <v>0.99127135</v>
      </c>
      <c r="AA56" s="62">
        <v>0.99548294000000004</v>
      </c>
      <c r="AB56" s="62">
        <v>1.4313245E-2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1.9129280000000008</v>
      </c>
      <c r="AN56" s="121">
        <f t="shared" si="5"/>
        <v>1.4959019999999938</v>
      </c>
      <c r="AO56" s="121">
        <f t="shared" si="6"/>
        <v>3.4422999999994541E-4</v>
      </c>
      <c r="AP56" s="121">
        <f t="shared" si="7"/>
        <v>6.5492000000000328E-4</v>
      </c>
      <c r="AQ56" s="87">
        <f t="shared" si="8"/>
        <v>-6.3077829999999991E-3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27.012287000000001</v>
      </c>
      <c r="G58" s="96">
        <v>32.124192000000001</v>
      </c>
      <c r="H58" s="96">
        <v>0.95700397999999998</v>
      </c>
      <c r="I58" s="60">
        <v>0.95444472000000002</v>
      </c>
      <c r="J58" s="60">
        <v>7.3474129999999999E-2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27.300577000000001</v>
      </c>
      <c r="Y58" s="96">
        <v>32.948231</v>
      </c>
      <c r="Z58" s="96">
        <v>0.95691497999999997</v>
      </c>
      <c r="AA58" s="60">
        <v>0.95501269</v>
      </c>
      <c r="AB58" s="60">
        <v>6.5477489999999999E-2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0.28828999999999994</v>
      </c>
      <c r="AN58" s="95">
        <f t="shared" si="5"/>
        <v>0.82403899999999908</v>
      </c>
      <c r="AO58" s="95">
        <f t="shared" si="6"/>
        <v>-8.9000000000005741E-5</v>
      </c>
      <c r="AP58" s="95">
        <f t="shared" si="7"/>
        <v>5.6796999999997322E-4</v>
      </c>
      <c r="AQ58" s="120">
        <f t="shared" si="8"/>
        <v>-7.9966399999999993E-3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30.868117000000002</v>
      </c>
      <c r="G59" s="187">
        <v>35.400036999999998</v>
      </c>
      <c r="H59" s="187">
        <v>0.97574090000000002</v>
      </c>
      <c r="I59" s="62">
        <v>0.97443672000000003</v>
      </c>
      <c r="J59" s="62">
        <v>4.3566510000000003E-2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31.624161999999998</v>
      </c>
      <c r="Y59" s="187">
        <v>36.364803999999999</v>
      </c>
      <c r="Z59" s="187">
        <v>0.97592975999999998</v>
      </c>
      <c r="AA59" s="62">
        <v>0.97605204999999995</v>
      </c>
      <c r="AB59" s="62">
        <v>3.6305367999999998E-2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0.75604499999999675</v>
      </c>
      <c r="AN59" s="121">
        <f t="shared" si="5"/>
        <v>0.96476700000000193</v>
      </c>
      <c r="AO59" s="121">
        <f t="shared" si="6"/>
        <v>1.888599999999574E-4</v>
      </c>
      <c r="AP59" s="121">
        <f t="shared" si="7"/>
        <v>1.6153299999999149E-3</v>
      </c>
      <c r="AQ59" s="87">
        <f t="shared" si="8"/>
        <v>-7.2611420000000051E-3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35.182782000000003</v>
      </c>
      <c r="G60" s="187">
        <v>39.296349999999997</v>
      </c>
      <c r="H60" s="187">
        <v>0.98817484</v>
      </c>
      <c r="I60" s="62">
        <v>0.99053599999999997</v>
      </c>
      <c r="J60" s="62">
        <v>2.4540356999999999E-2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36.630786999999998</v>
      </c>
      <c r="Y60" s="187">
        <v>40.464326</v>
      </c>
      <c r="Z60" s="187">
        <v>0.98846639999999997</v>
      </c>
      <c r="AA60" s="62">
        <v>0.99150130000000003</v>
      </c>
      <c r="AB60" s="62">
        <v>1.8137253999999998E-2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1.4480049999999949</v>
      </c>
      <c r="AN60" s="121">
        <f t="shared" si="5"/>
        <v>1.167976000000003</v>
      </c>
      <c r="AO60" s="121">
        <f t="shared" si="6"/>
        <v>2.9155999999996851E-4</v>
      </c>
      <c r="AP60" s="121">
        <f t="shared" si="7"/>
        <v>9.6530000000005778E-4</v>
      </c>
      <c r="AQ60" s="87">
        <f t="shared" si="8"/>
        <v>-6.4031030000000003E-3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37.745325000000001</v>
      </c>
      <c r="G61" s="187">
        <v>41.852857999999998</v>
      </c>
      <c r="H61" s="187">
        <v>0.99245306</v>
      </c>
      <c r="I61" s="62">
        <v>0.99554511999999995</v>
      </c>
      <c r="J61" s="62">
        <v>1.7704204000000001E-2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39.918076999999997</v>
      </c>
      <c r="Y61" s="187">
        <v>43.551952999999997</v>
      </c>
      <c r="Z61" s="187">
        <v>0.99280595999999999</v>
      </c>
      <c r="AA61" s="62">
        <v>0.99606870000000003</v>
      </c>
      <c r="AB61" s="62">
        <v>1.051091E-2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2.1727519999999956</v>
      </c>
      <c r="AN61" s="121">
        <f t="shared" si="5"/>
        <v>1.6990949999999998</v>
      </c>
      <c r="AO61" s="121">
        <f t="shared" si="6"/>
        <v>3.5289999999998933E-4</v>
      </c>
      <c r="AP61" s="121">
        <f t="shared" si="7"/>
        <v>5.2358000000007898E-4</v>
      </c>
      <c r="AQ61" s="87">
        <f t="shared" si="8"/>
        <v>-7.1932940000000011E-3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27.137376</v>
      </c>
      <c r="G63" s="96">
        <v>32.321969000000003</v>
      </c>
      <c r="H63" s="96">
        <v>0.95797502999999995</v>
      </c>
      <c r="I63" s="60">
        <v>0.95354718000000005</v>
      </c>
      <c r="J63" s="60">
        <v>6.7230395999999998E-2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27.485952000000001</v>
      </c>
      <c r="Y63" s="96">
        <v>33.188025000000003</v>
      </c>
      <c r="Z63" s="96">
        <v>0.95800861999999998</v>
      </c>
      <c r="AA63" s="60">
        <v>0.95436929999999998</v>
      </c>
      <c r="AB63" s="60">
        <v>5.9631839999999998E-2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0.34857600000000133</v>
      </c>
      <c r="AN63" s="95">
        <f t="shared" si="5"/>
        <v>0.86605600000000038</v>
      </c>
      <c r="AO63" s="95">
        <f t="shared" si="6"/>
        <v>3.3590000000027764E-5</v>
      </c>
      <c r="AP63" s="95">
        <f t="shared" si="7"/>
        <v>8.2211999999992624E-4</v>
      </c>
      <c r="AQ63" s="120">
        <f t="shared" si="8"/>
        <v>-7.5985559999999994E-3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30.758869000000001</v>
      </c>
      <c r="G64" s="187">
        <v>35.35004</v>
      </c>
      <c r="H64" s="187">
        <v>0.97553888</v>
      </c>
      <c r="I64" s="62">
        <v>0.97137185999999998</v>
      </c>
      <c r="J64" s="62">
        <v>4.1667514000000003E-2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31.469581000000002</v>
      </c>
      <c r="Y64" s="187">
        <v>36.316853999999999</v>
      </c>
      <c r="Z64" s="187">
        <v>0.97581092999999997</v>
      </c>
      <c r="AA64" s="62">
        <v>0.97353201</v>
      </c>
      <c r="AB64" s="62">
        <v>3.4564999999999999E-2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0.7107120000000009</v>
      </c>
      <c r="AN64" s="121">
        <f t="shared" si="5"/>
        <v>0.9668139999999994</v>
      </c>
      <c r="AO64" s="121">
        <f t="shared" si="6"/>
        <v>2.7204999999996815E-4</v>
      </c>
      <c r="AP64" s="121">
        <f t="shared" si="7"/>
        <v>2.1601500000000273E-3</v>
      </c>
      <c r="AQ64" s="87">
        <f t="shared" si="8"/>
        <v>-7.1025140000000042E-3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35.205810999999997</v>
      </c>
      <c r="G65" s="187">
        <v>39.333272999999998</v>
      </c>
      <c r="H65" s="187">
        <v>0.98807294000000001</v>
      </c>
      <c r="I65" s="62">
        <v>0.99010114000000005</v>
      </c>
      <c r="J65" s="62">
        <v>2.3819488E-2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36.691099000000001</v>
      </c>
      <c r="Y65" s="187">
        <v>40.580404000000001</v>
      </c>
      <c r="Z65" s="187">
        <v>0.98837459999999999</v>
      </c>
      <c r="AA65" s="62">
        <v>0.99106578999999995</v>
      </c>
      <c r="AB65" s="62">
        <v>1.7143757999999999E-2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1.4852880000000042</v>
      </c>
      <c r="AN65" s="121">
        <f t="shared" si="5"/>
        <v>1.2471310000000031</v>
      </c>
      <c r="AO65" s="121">
        <f t="shared" si="6"/>
        <v>3.0165999999998139E-4</v>
      </c>
      <c r="AP65" s="121">
        <f t="shared" si="7"/>
        <v>9.6464999999990031E-4</v>
      </c>
      <c r="AQ65" s="87">
        <f t="shared" si="8"/>
        <v>-6.6757300000000012E-3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37.704877000000003</v>
      </c>
      <c r="G66" s="187">
        <v>41.817756000000003</v>
      </c>
      <c r="H66" s="187">
        <v>0.99227365999999995</v>
      </c>
      <c r="I66" s="62">
        <v>0.99524679000000005</v>
      </c>
      <c r="J66" s="62">
        <v>1.7416693E-2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39.878165000000003</v>
      </c>
      <c r="Y66" s="187">
        <v>43.526209999999999</v>
      </c>
      <c r="Z66" s="187">
        <v>0.99262921000000004</v>
      </c>
      <c r="AA66" s="62">
        <v>0.99602407000000004</v>
      </c>
      <c r="AB66" s="62">
        <v>1.0328528999999999E-2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2.1732879999999994</v>
      </c>
      <c r="AN66" s="121">
        <f t="shared" si="5"/>
        <v>1.7084539999999961</v>
      </c>
      <c r="AO66" s="121">
        <f t="shared" si="6"/>
        <v>3.5555000000009329E-4</v>
      </c>
      <c r="AP66" s="121">
        <f t="shared" si="7"/>
        <v>7.7727999999999131E-4</v>
      </c>
      <c r="AQ66" s="87">
        <f t="shared" si="8"/>
        <v>-7.088164000000001E-3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27.327878999999999</v>
      </c>
      <c r="G68" s="96">
        <v>32.503456</v>
      </c>
      <c r="H68" s="96">
        <v>0.95826898000000005</v>
      </c>
      <c r="I68" s="60">
        <v>0.95427331000000004</v>
      </c>
      <c r="J68" s="60">
        <v>6.431444E-2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27.708161</v>
      </c>
      <c r="Y68" s="96">
        <v>33.390374999999999</v>
      </c>
      <c r="Z68" s="96">
        <v>0.95826747999999995</v>
      </c>
      <c r="AA68" s="60">
        <v>0.95515046999999997</v>
      </c>
      <c r="AB68" s="60">
        <v>5.6796297000000003E-2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0.38028200000000112</v>
      </c>
      <c r="AN68" s="95">
        <f t="shared" si="5"/>
        <v>0.8869189999999989</v>
      </c>
      <c r="AO68" s="95">
        <f t="shared" si="6"/>
        <v>-1.5000000000986446E-6</v>
      </c>
      <c r="AP68" s="95">
        <f t="shared" si="7"/>
        <v>8.7715999999993244E-4</v>
      </c>
      <c r="AQ68" s="120">
        <f t="shared" si="8"/>
        <v>-7.518142999999998E-3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30.843437999999999</v>
      </c>
      <c r="G69" s="187">
        <v>35.440725999999998</v>
      </c>
      <c r="H69" s="187">
        <v>0.97520287999999999</v>
      </c>
      <c r="I69" s="62">
        <v>0.97084974999999996</v>
      </c>
      <c r="J69" s="62">
        <v>4.0503890000000001E-2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31.525897000000001</v>
      </c>
      <c r="Y69" s="187">
        <v>36.394191999999997</v>
      </c>
      <c r="Z69" s="187">
        <v>0.97549191999999996</v>
      </c>
      <c r="AA69" s="62">
        <v>0.97316009000000003</v>
      </c>
      <c r="AB69" s="62">
        <v>3.371329E-2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0.68245900000000148</v>
      </c>
      <c r="AN69" s="121">
        <f t="shared" si="5"/>
        <v>0.95346599999999881</v>
      </c>
      <c r="AO69" s="121">
        <f t="shared" si="6"/>
        <v>2.8903999999996266E-4</v>
      </c>
      <c r="AP69" s="121">
        <f t="shared" si="7"/>
        <v>2.3103400000000773E-3</v>
      </c>
      <c r="AQ69" s="87">
        <f t="shared" si="8"/>
        <v>-6.7906000000000008E-3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35.230528999999997</v>
      </c>
      <c r="G70" s="187">
        <v>39.347735</v>
      </c>
      <c r="H70" s="187">
        <v>0.98786664999999996</v>
      </c>
      <c r="I70" s="62">
        <v>0.98963652999999996</v>
      </c>
      <c r="J70" s="62">
        <v>2.3406100999999999E-2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36.699205999999997</v>
      </c>
      <c r="Y70" s="187">
        <v>40.604961000000003</v>
      </c>
      <c r="Z70" s="187">
        <v>0.98816694000000005</v>
      </c>
      <c r="AA70" s="62">
        <v>0.99046962999999999</v>
      </c>
      <c r="AB70" s="62">
        <v>1.6541500000000001E-2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1.4686769999999996</v>
      </c>
      <c r="AN70" s="121">
        <f t="shared" si="5"/>
        <v>1.2572260000000028</v>
      </c>
      <c r="AO70" s="121">
        <f t="shared" si="6"/>
        <v>3.0029000000009187E-4</v>
      </c>
      <c r="AP70" s="121">
        <f t="shared" si="7"/>
        <v>8.3310000000003104E-4</v>
      </c>
      <c r="AQ70" s="87">
        <f t="shared" si="8"/>
        <v>-6.864600999999998E-3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37.641143</v>
      </c>
      <c r="G71" s="187">
        <v>41.733491000000001</v>
      </c>
      <c r="H71" s="187">
        <v>0.99211726</v>
      </c>
      <c r="I71" s="62">
        <v>0.99502603000000001</v>
      </c>
      <c r="J71" s="62">
        <v>1.7366163E-2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39.759144999999997</v>
      </c>
      <c r="Y71" s="187">
        <v>43.406802999999996</v>
      </c>
      <c r="Z71" s="187">
        <v>0.99244849000000002</v>
      </c>
      <c r="AA71" s="62">
        <v>0.99592027999999999</v>
      </c>
      <c r="AB71" s="62">
        <v>1.0458789E-2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2.1180019999999971</v>
      </c>
      <c r="AN71" s="121">
        <f t="shared" si="5"/>
        <v>1.6733119999999957</v>
      </c>
      <c r="AO71" s="121">
        <f t="shared" si="6"/>
        <v>3.3123000000001568E-4</v>
      </c>
      <c r="AP71" s="121">
        <f t="shared" si="7"/>
        <v>8.9424999999998533E-4</v>
      </c>
      <c r="AQ71" s="87">
        <f t="shared" si="8"/>
        <v>-6.9073740000000008E-3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27.361689999999999</v>
      </c>
      <c r="G73" s="96">
        <v>32.509808</v>
      </c>
      <c r="H73" s="96">
        <v>0.95836692000000001</v>
      </c>
      <c r="I73" s="60">
        <v>0.95337596000000002</v>
      </c>
      <c r="J73" s="60">
        <v>6.4451069999999999E-2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27.746614000000001</v>
      </c>
      <c r="Y73" s="96">
        <v>33.405144</v>
      </c>
      <c r="Z73" s="96">
        <v>0.95837974999999997</v>
      </c>
      <c r="AA73" s="60">
        <v>0.95523647</v>
      </c>
      <c r="AB73" s="60">
        <v>5.6968115E-2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0.3849240000000016</v>
      </c>
      <c r="AN73" s="95">
        <f t="shared" si="5"/>
        <v>0.89533600000000035</v>
      </c>
      <c r="AO73" s="95">
        <f t="shared" si="6"/>
        <v>1.2829999999963704E-5</v>
      </c>
      <c r="AP73" s="95">
        <f t="shared" si="7"/>
        <v>1.8605099999999819E-3</v>
      </c>
      <c r="AQ73" s="120">
        <f t="shared" si="8"/>
        <v>-7.4829549999999995E-3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30.837624999999999</v>
      </c>
      <c r="G74" s="187">
        <v>35.406337999999998</v>
      </c>
      <c r="H74" s="187">
        <v>0.97501198</v>
      </c>
      <c r="I74" s="62">
        <v>0.97079963999999996</v>
      </c>
      <c r="J74" s="62">
        <v>4.0637887999999997E-2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31.495625</v>
      </c>
      <c r="Y74" s="187">
        <v>36.336317000000001</v>
      </c>
      <c r="Z74" s="187">
        <v>0.97525262999999995</v>
      </c>
      <c r="AA74" s="62">
        <v>0.97304491000000004</v>
      </c>
      <c r="AB74" s="62">
        <v>3.407226E-2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0.65800000000000125</v>
      </c>
      <c r="AN74" s="121">
        <f t="shared" si="5"/>
        <v>0.929979000000003</v>
      </c>
      <c r="AO74" s="121">
        <f t="shared" si="6"/>
        <v>2.406499999999534E-4</v>
      </c>
      <c r="AP74" s="121">
        <f t="shared" si="7"/>
        <v>2.2452700000000769E-3</v>
      </c>
      <c r="AQ74" s="87">
        <f t="shared" si="8"/>
        <v>-6.565627999999997E-3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35.252927</v>
      </c>
      <c r="G75" s="187">
        <v>39.36403</v>
      </c>
      <c r="H75" s="187">
        <v>0.98775358999999996</v>
      </c>
      <c r="I75" s="62">
        <v>0.98959847999999995</v>
      </c>
      <c r="J75" s="62">
        <v>2.3675129E-2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36.703803000000001</v>
      </c>
      <c r="Y75" s="187">
        <v>40.609693</v>
      </c>
      <c r="Z75" s="187">
        <v>0.98806026999999996</v>
      </c>
      <c r="AA75" s="62">
        <v>0.99036519999999995</v>
      </c>
      <c r="AB75" s="62">
        <v>1.6996989000000001E-2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1.4508760000000009</v>
      </c>
      <c r="AN75" s="121">
        <f t="shared" si="5"/>
        <v>1.2456630000000004</v>
      </c>
      <c r="AO75" s="121">
        <f t="shared" si="6"/>
        <v>3.0668000000000362E-4</v>
      </c>
      <c r="AP75" s="121">
        <f t="shared" si="7"/>
        <v>7.6671999999999851E-4</v>
      </c>
      <c r="AQ75" s="87">
        <f t="shared" si="8"/>
        <v>-6.6781399999999991E-3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37.625314000000003</v>
      </c>
      <c r="G76" s="187">
        <v>41.705939999999998</v>
      </c>
      <c r="H76" s="187">
        <v>0.99200820999999995</v>
      </c>
      <c r="I76" s="62">
        <v>0.99506746000000001</v>
      </c>
      <c r="J76" s="62">
        <v>1.7644739E-2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39.728344999999997</v>
      </c>
      <c r="Y76" s="187">
        <v>43.368468</v>
      </c>
      <c r="Z76" s="187">
        <v>0.99234211999999999</v>
      </c>
      <c r="AA76" s="62">
        <v>0.99587665999999997</v>
      </c>
      <c r="AB76" s="62">
        <v>1.0903856999999999E-2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2.1030309999999943</v>
      </c>
      <c r="AN76" s="121">
        <f t="shared" si="5"/>
        <v>1.6625280000000018</v>
      </c>
      <c r="AO76" s="121">
        <f t="shared" si="6"/>
        <v>3.3391000000004833E-4</v>
      </c>
      <c r="AP76" s="121">
        <f t="shared" si="7"/>
        <v>8.091999999999544E-4</v>
      </c>
      <c r="AQ76" s="87">
        <f t="shared" si="8"/>
        <v>-6.7408820000000001E-3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27.403775</v>
      </c>
      <c r="G78" s="96">
        <v>32.455689999999997</v>
      </c>
      <c r="H78" s="96">
        <v>0.95636569000000005</v>
      </c>
      <c r="I78" s="60">
        <v>0.95394086</v>
      </c>
      <c r="J78" s="60">
        <v>6.8344180000000004E-2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27.805195999999999</v>
      </c>
      <c r="Y78" s="96">
        <v>33.310459000000002</v>
      </c>
      <c r="Z78" s="96">
        <v>0.95647097999999997</v>
      </c>
      <c r="AA78" s="60">
        <v>0.95596448000000001</v>
      </c>
      <c r="AB78" s="60">
        <v>6.0878120000000001E-2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0.40142099999999914</v>
      </c>
      <c r="AN78" s="95">
        <f t="shared" si="5"/>
        <v>0.85476900000000455</v>
      </c>
      <c r="AO78" s="95">
        <f t="shared" si="6"/>
        <v>1.0528999999992461E-4</v>
      </c>
      <c r="AP78" s="95">
        <f t="shared" si="7"/>
        <v>2.0236200000000037E-3</v>
      </c>
      <c r="AQ78" s="120">
        <f t="shared" si="8"/>
        <v>-7.4660600000000035E-3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30.768685000000001</v>
      </c>
      <c r="G79" s="187">
        <v>35.273578999999998</v>
      </c>
      <c r="H79" s="187">
        <v>0.97366162999999994</v>
      </c>
      <c r="I79" s="62">
        <v>0.97171152000000005</v>
      </c>
      <c r="J79" s="62">
        <v>4.4100344E-2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31.396878999999998</v>
      </c>
      <c r="Y79" s="187">
        <v>36.131158999999997</v>
      </c>
      <c r="Z79" s="187">
        <v>0.97396678999999997</v>
      </c>
      <c r="AA79" s="62">
        <v>0.97385173000000003</v>
      </c>
      <c r="AB79" s="62">
        <v>3.7769675000000003E-2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0.62819399999999703</v>
      </c>
      <c r="AN79" s="121">
        <f t="shared" si="5"/>
        <v>0.85757999999999868</v>
      </c>
      <c r="AO79" s="121">
        <f t="shared" si="6"/>
        <v>3.0516000000002652E-4</v>
      </c>
      <c r="AP79" s="121">
        <f t="shared" si="7"/>
        <v>2.1402099999999757E-3</v>
      </c>
      <c r="AQ79" s="87">
        <f t="shared" si="8"/>
        <v>-6.3306689999999971E-3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35.078491999999997</v>
      </c>
      <c r="G80" s="187">
        <v>39.167636000000002</v>
      </c>
      <c r="H80" s="187">
        <v>0.98669408999999997</v>
      </c>
      <c r="I80" s="62">
        <v>0.98965736999999998</v>
      </c>
      <c r="J80" s="62">
        <v>2.620273E-2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36.424951</v>
      </c>
      <c r="Y80" s="187">
        <v>40.303894999999997</v>
      </c>
      <c r="Z80" s="187">
        <v>0.98699413000000003</v>
      </c>
      <c r="AA80" s="62">
        <v>0.99029597000000003</v>
      </c>
      <c r="AB80" s="62">
        <v>1.9618173999999999E-2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1.346459000000003</v>
      </c>
      <c r="AN80" s="121">
        <f t="shared" si="5"/>
        <v>1.1362589999999955</v>
      </c>
      <c r="AO80" s="121">
        <f t="shared" si="6"/>
        <v>3.0004000000005693E-4</v>
      </c>
      <c r="AP80" s="121">
        <f t="shared" si="7"/>
        <v>6.3860000000004469E-4</v>
      </c>
      <c r="AQ80" s="87">
        <f t="shared" si="8"/>
        <v>-6.5845560000000018E-3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37.358626999999998</v>
      </c>
      <c r="G81" s="187">
        <v>41.399543999999999</v>
      </c>
      <c r="H81" s="187">
        <v>0.99109256000000001</v>
      </c>
      <c r="I81" s="62">
        <v>0.99486598000000004</v>
      </c>
      <c r="J81" s="62">
        <v>1.9955058000000001E-2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39.291375000000002</v>
      </c>
      <c r="Y81" s="187">
        <v>42.925136999999999</v>
      </c>
      <c r="Z81" s="187">
        <v>0.99141970000000001</v>
      </c>
      <c r="AA81" s="62">
        <v>0.99553241000000003</v>
      </c>
      <c r="AB81" s="62">
        <v>1.3434959E-2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1.9327480000000037</v>
      </c>
      <c r="AN81" s="121">
        <f t="shared" si="5"/>
        <v>1.5255930000000006</v>
      </c>
      <c r="AO81" s="121">
        <f t="shared" si="6"/>
        <v>3.2714000000000354E-4</v>
      </c>
      <c r="AP81" s="121">
        <f t="shared" si="7"/>
        <v>6.6642999999999564E-4</v>
      </c>
      <c r="AQ81" s="87">
        <f t="shared" si="8"/>
        <v>-6.5200990000000014E-3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26.961385</v>
      </c>
      <c r="G83" s="96">
        <v>32.117511999999998</v>
      </c>
      <c r="H83" s="96">
        <v>0.95460118999999999</v>
      </c>
      <c r="I83" s="60">
        <v>0.95481811000000005</v>
      </c>
      <c r="J83" s="60">
        <v>7.4997209999999995E-2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27.340095999999999</v>
      </c>
      <c r="Y83" s="96">
        <v>32.990654999999997</v>
      </c>
      <c r="Z83" s="96">
        <v>0.95461850000000004</v>
      </c>
      <c r="AA83" s="60">
        <v>0.95617772000000001</v>
      </c>
      <c r="AB83" s="60">
        <v>6.6089770000000006E-2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0.37871099999999913</v>
      </c>
      <c r="AN83" s="95">
        <f t="shared" si="5"/>
        <v>0.87314299999999889</v>
      </c>
      <c r="AO83" s="95">
        <f t="shared" si="6"/>
        <v>1.731000000004812E-5</v>
      </c>
      <c r="AP83" s="95">
        <f t="shared" si="7"/>
        <v>1.3596099999999556E-3</v>
      </c>
      <c r="AQ83" s="120">
        <f t="shared" si="8"/>
        <v>-8.9074399999999887E-3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30.588660999999998</v>
      </c>
      <c r="G84" s="187">
        <v>35.203963999999999</v>
      </c>
      <c r="H84" s="187">
        <v>0.97541040000000001</v>
      </c>
      <c r="I84" s="62">
        <v>0.97388739000000002</v>
      </c>
      <c r="J84" s="62">
        <v>4.3686993E-2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31.337281999999998</v>
      </c>
      <c r="Y84" s="187">
        <v>36.183962000000001</v>
      </c>
      <c r="Z84" s="187">
        <v>0.97560111999999999</v>
      </c>
      <c r="AA84" s="62">
        <v>0.97434772000000003</v>
      </c>
      <c r="AB84" s="62">
        <v>3.6257765999999997E-2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0.74862099999999998</v>
      </c>
      <c r="AN84" s="121">
        <f t="shared" si="5"/>
        <v>0.97999800000000192</v>
      </c>
      <c r="AO84" s="121">
        <f t="shared" si="6"/>
        <v>1.9071999999997757E-4</v>
      </c>
      <c r="AP84" s="121">
        <f t="shared" si="7"/>
        <v>4.6033000000000879E-4</v>
      </c>
      <c r="AQ84" s="87">
        <f t="shared" si="8"/>
        <v>-7.4292270000000035E-3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34.829723999999999</v>
      </c>
      <c r="G85" s="187">
        <v>38.979871000000003</v>
      </c>
      <c r="H85" s="187">
        <v>0.98804358000000003</v>
      </c>
      <c r="I85" s="62">
        <v>0.99056575999999996</v>
      </c>
      <c r="J85" s="62">
        <v>2.4428450000000001E-2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36.216011000000002</v>
      </c>
      <c r="Y85" s="187">
        <v>40.173001999999997</v>
      </c>
      <c r="Z85" s="187">
        <v>0.98829993999999999</v>
      </c>
      <c r="AA85" s="62">
        <v>0.99139476999999998</v>
      </c>
      <c r="AB85" s="62">
        <v>1.7604450000000001E-2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1.3862870000000029</v>
      </c>
      <c r="AN85" s="121">
        <f t="shared" si="5"/>
        <v>1.1931309999999939</v>
      </c>
      <c r="AO85" s="121">
        <f t="shared" si="6"/>
        <v>2.5635999999995551E-4</v>
      </c>
      <c r="AP85" s="121">
        <f t="shared" si="7"/>
        <v>8.290100000000189E-4</v>
      </c>
      <c r="AQ85" s="87">
        <f t="shared" si="8"/>
        <v>-6.8240000000000002E-3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37.566057999999998</v>
      </c>
      <c r="G86" s="187">
        <v>41.657957000000003</v>
      </c>
      <c r="H86" s="187">
        <v>0.99250495999999999</v>
      </c>
      <c r="I86" s="62">
        <v>0.99543926999999999</v>
      </c>
      <c r="J86" s="62">
        <v>1.7691894E-2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39.633482000000001</v>
      </c>
      <c r="Y86" s="187">
        <v>43.283934000000002</v>
      </c>
      <c r="Z86" s="187">
        <v>0.99283790999999999</v>
      </c>
      <c r="AA86" s="62">
        <v>0.99574229999999997</v>
      </c>
      <c r="AB86" s="62">
        <v>1.0296795500000001E-2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2.0674240000000026</v>
      </c>
      <c r="AN86" s="121">
        <f t="shared" si="5"/>
        <v>1.6259769999999989</v>
      </c>
      <c r="AO86" s="121">
        <f t="shared" si="6"/>
        <v>3.3294999999999852E-4</v>
      </c>
      <c r="AP86" s="121">
        <f t="shared" si="7"/>
        <v>3.0302999999998192E-4</v>
      </c>
      <c r="AQ86" s="87">
        <f t="shared" si="8"/>
        <v>-7.395098499999999E-3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27.110984999999999</v>
      </c>
      <c r="G88" s="96">
        <v>32.267097</v>
      </c>
      <c r="H88" s="96">
        <v>0.95616741999999999</v>
      </c>
      <c r="I88" s="60">
        <v>0.95403464000000004</v>
      </c>
      <c r="J88" s="60">
        <v>7.0644446E-2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27.488042</v>
      </c>
      <c r="Y88" s="96">
        <v>33.145156999999998</v>
      </c>
      <c r="Z88" s="96">
        <v>0.95621665</v>
      </c>
      <c r="AA88" s="60">
        <v>0.95552948999999998</v>
      </c>
      <c r="AB88" s="60">
        <v>6.2019459999999998E-2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0.37705700000000064</v>
      </c>
      <c r="AN88" s="95">
        <f t="shared" si="5"/>
        <v>0.87805999999999784</v>
      </c>
      <c r="AO88" s="95">
        <f t="shared" si="6"/>
        <v>4.9230000000011209E-5</v>
      </c>
      <c r="AP88" s="95">
        <f t="shared" si="7"/>
        <v>1.4948499999999365E-3</v>
      </c>
      <c r="AQ88" s="120">
        <f t="shared" si="8"/>
        <v>-8.6249860000000012E-3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30.666620000000002</v>
      </c>
      <c r="G89" s="187">
        <v>35.277030000000003</v>
      </c>
      <c r="H89" s="187">
        <v>0.97538212000000002</v>
      </c>
      <c r="I89" s="62">
        <v>0.97230753000000003</v>
      </c>
      <c r="J89" s="62">
        <v>4.2213256999999997E-2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31.400545000000001</v>
      </c>
      <c r="Y89" s="187">
        <v>36.257738000000003</v>
      </c>
      <c r="Z89" s="187">
        <v>0.97562424000000003</v>
      </c>
      <c r="AA89" s="62">
        <v>0.97422637000000001</v>
      </c>
      <c r="AB89" s="62">
        <v>3.4503199999999998E-2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0.73392499999999927</v>
      </c>
      <c r="AN89" s="121">
        <f t="shared" si="5"/>
        <v>0.98070799999999991</v>
      </c>
      <c r="AO89" s="121">
        <f t="shared" si="6"/>
        <v>2.4212000000001233E-4</v>
      </c>
      <c r="AP89" s="121">
        <f t="shared" si="7"/>
        <v>1.9188399999999772E-3</v>
      </c>
      <c r="AQ89" s="87">
        <f t="shared" si="8"/>
        <v>-7.7100569999999993E-3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34.995780000000003</v>
      </c>
      <c r="G90" s="187">
        <v>39.148654999999998</v>
      </c>
      <c r="H90" s="187">
        <v>0.98810262999999998</v>
      </c>
      <c r="I90" s="62">
        <v>0.99034144000000002</v>
      </c>
      <c r="J90" s="62">
        <v>2.4096462999999999E-2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36.424888000000003</v>
      </c>
      <c r="Y90" s="187">
        <v>40.382263999999999</v>
      </c>
      <c r="Z90" s="187">
        <v>0.98836774999999999</v>
      </c>
      <c r="AA90" s="62">
        <v>0.99120858999999994</v>
      </c>
      <c r="AB90" s="62">
        <v>1.7057975999999999E-2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1.4291079999999994</v>
      </c>
      <c r="AN90" s="121">
        <f t="shared" si="5"/>
        <v>1.2336090000000013</v>
      </c>
      <c r="AO90" s="121">
        <f t="shared" si="6"/>
        <v>2.6512000000000757E-4</v>
      </c>
      <c r="AP90" s="121">
        <f t="shared" si="7"/>
        <v>8.671499999999277E-4</v>
      </c>
      <c r="AQ90" s="87">
        <f t="shared" si="8"/>
        <v>-7.0384869999999995E-3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37.657986999999999</v>
      </c>
      <c r="G91" s="187">
        <v>41.760496000000003</v>
      </c>
      <c r="H91" s="187">
        <v>0.99246246000000005</v>
      </c>
      <c r="I91" s="62">
        <v>0.99531508000000002</v>
      </c>
      <c r="J91" s="62">
        <v>1.7790705E-2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39.767924999999998</v>
      </c>
      <c r="Y91" s="187">
        <v>43.424135</v>
      </c>
      <c r="Z91" s="187">
        <v>0.99279956000000003</v>
      </c>
      <c r="AA91" s="62">
        <v>0.99599170000000004</v>
      </c>
      <c r="AB91" s="62">
        <v>1.0262396E-2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2.1099379999999996</v>
      </c>
      <c r="AN91" s="121">
        <f t="shared" si="5"/>
        <v>1.6636389999999963</v>
      </c>
      <c r="AO91" s="121">
        <f t="shared" si="6"/>
        <v>3.3709999999997908E-4</v>
      </c>
      <c r="AP91" s="121">
        <f t="shared" si="7"/>
        <v>6.7662000000001665E-4</v>
      </c>
      <c r="AQ91" s="87">
        <f t="shared" si="8"/>
        <v>-7.5283090000000004E-3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27.199657999999999</v>
      </c>
      <c r="G93" s="96">
        <v>32.383947999999997</v>
      </c>
      <c r="H93" s="96">
        <v>0.95734178999999997</v>
      </c>
      <c r="I93" s="60">
        <v>0.95381179999999999</v>
      </c>
      <c r="J93" s="60">
        <v>6.6556119999999996E-2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27.578842000000002</v>
      </c>
      <c r="Y93" s="96">
        <v>33.254734999999997</v>
      </c>
      <c r="Z93" s="96">
        <v>0.95738800000000002</v>
      </c>
      <c r="AA93" s="60">
        <v>0.95482067000000004</v>
      </c>
      <c r="AB93" s="60">
        <v>5.8752142E-2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0.37918400000000219</v>
      </c>
      <c r="AN93" s="95">
        <f t="shared" si="5"/>
        <v>0.87078699999999998</v>
      </c>
      <c r="AO93" s="95">
        <f t="shared" si="6"/>
        <v>4.6210000000046492E-5</v>
      </c>
      <c r="AP93" s="95">
        <f t="shared" si="7"/>
        <v>1.0088700000000506E-3</v>
      </c>
      <c r="AQ93" s="120">
        <f t="shared" si="8"/>
        <v>-7.8039779999999961E-3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30.796735999999999</v>
      </c>
      <c r="G94" s="187">
        <v>35.385961000000002</v>
      </c>
      <c r="H94" s="187">
        <v>0.97565763000000005</v>
      </c>
      <c r="I94" s="62">
        <v>0.97051299999999996</v>
      </c>
      <c r="J94" s="62">
        <v>3.9517620000000003E-2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31.483308000000001</v>
      </c>
      <c r="Y94" s="187">
        <v>36.321693000000003</v>
      </c>
      <c r="Z94" s="187">
        <v>0.97591559000000005</v>
      </c>
      <c r="AA94" s="62">
        <v>0.97291612000000005</v>
      </c>
      <c r="AB94" s="62">
        <v>3.2557796999999999E-2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0.68657200000000174</v>
      </c>
      <c r="AN94" s="121">
        <f t="shared" si="5"/>
        <v>0.93573200000000156</v>
      </c>
      <c r="AO94" s="121">
        <f t="shared" si="6"/>
        <v>2.5796000000000152E-4</v>
      </c>
      <c r="AP94" s="121">
        <f t="shared" si="7"/>
        <v>2.4031200000000918E-3</v>
      </c>
      <c r="AQ94" s="87">
        <f t="shared" si="8"/>
        <v>-6.9598230000000039E-3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35.194276000000002</v>
      </c>
      <c r="G95" s="187">
        <v>39.322032999999998</v>
      </c>
      <c r="H95" s="187">
        <v>0.98819895000000002</v>
      </c>
      <c r="I95" s="62">
        <v>0.98985484000000001</v>
      </c>
      <c r="J95" s="62">
        <v>2.276127E-2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36.631430000000002</v>
      </c>
      <c r="Y95" s="187">
        <v>40.550497</v>
      </c>
      <c r="Z95" s="187">
        <v>0.98847954999999998</v>
      </c>
      <c r="AA95" s="62">
        <v>0.99073272000000001</v>
      </c>
      <c r="AB95" s="62">
        <v>1.6076652E-2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1.4371539999999996</v>
      </c>
      <c r="AN95" s="121">
        <f t="shared" si="5"/>
        <v>1.2284640000000024</v>
      </c>
      <c r="AO95" s="121">
        <f t="shared" si="6"/>
        <v>2.8059999999996421E-4</v>
      </c>
      <c r="AP95" s="121">
        <f t="shared" si="7"/>
        <v>8.7787999999999755E-4</v>
      </c>
      <c r="AQ95" s="87">
        <f t="shared" si="8"/>
        <v>-6.6846179999999998E-3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37.752583999999999</v>
      </c>
      <c r="G96" s="187">
        <v>41.832813000000002</v>
      </c>
      <c r="H96" s="187">
        <v>0.99243857000000002</v>
      </c>
      <c r="I96" s="62">
        <v>0.99514480000000005</v>
      </c>
      <c r="J96" s="62">
        <v>1.690214E-2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39.830793999999997</v>
      </c>
      <c r="Y96" s="187">
        <v>43.472687000000001</v>
      </c>
      <c r="Z96" s="187">
        <v>0.99276927000000004</v>
      </c>
      <c r="AA96" s="62">
        <v>0.99597153000000005</v>
      </c>
      <c r="AB96" s="62">
        <v>9.8763759999999992E-3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2.0782099999999986</v>
      </c>
      <c r="AN96" s="121">
        <f t="shared" si="5"/>
        <v>1.6398739999999989</v>
      </c>
      <c r="AO96" s="121">
        <f t="shared" si="6"/>
        <v>3.3070000000001709E-4</v>
      </c>
      <c r="AP96" s="121">
        <f t="shared" si="7"/>
        <v>8.2672999999999774E-4</v>
      </c>
      <c r="AQ96" s="87">
        <f t="shared" si="8"/>
        <v>-7.0257640000000003E-3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27.325756999999999</v>
      </c>
      <c r="G98" s="96">
        <v>32.479816</v>
      </c>
      <c r="H98" s="96">
        <v>0.95784970999999997</v>
      </c>
      <c r="I98" s="60">
        <v>0.95424819999999999</v>
      </c>
      <c r="J98" s="60">
        <v>6.6100999999999993E-2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27.734832000000001</v>
      </c>
      <c r="Y98" s="96">
        <v>33.393585000000002</v>
      </c>
      <c r="Z98" s="96">
        <v>0.95784912</v>
      </c>
      <c r="AA98" s="60">
        <v>0.95603384000000002</v>
      </c>
      <c r="AB98" s="60">
        <v>5.839917E-2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0.40907500000000141</v>
      </c>
      <c r="AN98" s="95">
        <f t="shared" si="15"/>
        <v>0.91376900000000205</v>
      </c>
      <c r="AO98" s="95">
        <f t="shared" si="16"/>
        <v>-5.8999999996700581E-7</v>
      </c>
      <c r="AP98" s="95">
        <f t="shared" si="17"/>
        <v>1.7856400000000328E-3</v>
      </c>
      <c r="AQ98" s="120">
        <f t="shared" si="18"/>
        <v>-7.7018299999999928E-3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30.807725999999999</v>
      </c>
      <c r="G99" s="187">
        <v>35.391928</v>
      </c>
      <c r="H99" s="187">
        <v>0.97570206000000004</v>
      </c>
      <c r="I99" s="62">
        <v>0.97136650000000002</v>
      </c>
      <c r="J99" s="62">
        <v>4.0164686999999998E-2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31.501073999999999</v>
      </c>
      <c r="Y99" s="187">
        <v>36.340949000000002</v>
      </c>
      <c r="Z99" s="187">
        <v>0.97592414999999999</v>
      </c>
      <c r="AA99" s="62">
        <v>0.97359846999999999</v>
      </c>
      <c r="AB99" s="62">
        <v>3.3227715999999997E-2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0.6933480000000003</v>
      </c>
      <c r="AN99" s="121">
        <f t="shared" si="15"/>
        <v>0.94902100000000189</v>
      </c>
      <c r="AO99" s="121">
        <f t="shared" si="16"/>
        <v>2.220899999999526E-4</v>
      </c>
      <c r="AP99" s="121">
        <f t="shared" si="17"/>
        <v>2.231969999999972E-3</v>
      </c>
      <c r="AQ99" s="87">
        <f t="shared" si="18"/>
        <v>-6.9369710000000001E-3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35.135759999999998</v>
      </c>
      <c r="G100" s="187">
        <v>39.274731000000003</v>
      </c>
      <c r="H100" s="187">
        <v>0.98814221999999996</v>
      </c>
      <c r="I100" s="62">
        <v>0.98974695000000001</v>
      </c>
      <c r="J100" s="62">
        <v>2.3736549999999999E-2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36.552027000000002</v>
      </c>
      <c r="Y100" s="187">
        <v>40.503481000000001</v>
      </c>
      <c r="Z100" s="187">
        <v>0.98840421999999994</v>
      </c>
      <c r="AA100" s="62">
        <v>0.99068628999999997</v>
      </c>
      <c r="AB100" s="62">
        <v>1.7002966000000001E-2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1.4162670000000048</v>
      </c>
      <c r="AN100" s="121">
        <f t="shared" si="15"/>
        <v>1.228749999999998</v>
      </c>
      <c r="AO100" s="121">
        <f t="shared" si="16"/>
        <v>2.6199999999998447E-4</v>
      </c>
      <c r="AP100" s="121">
        <f t="shared" si="17"/>
        <v>9.3933999999995521E-4</v>
      </c>
      <c r="AQ100" s="87">
        <f t="shared" si="18"/>
        <v>-6.7335839999999973E-3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37.752980000000001</v>
      </c>
      <c r="G101" s="187">
        <v>41.826745000000003</v>
      </c>
      <c r="H101" s="187">
        <v>0.99244538000000004</v>
      </c>
      <c r="I101" s="62">
        <v>0.99521526999999999</v>
      </c>
      <c r="J101" s="62">
        <v>1.7600353999999999E-2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39.813872000000003</v>
      </c>
      <c r="Y101" s="187">
        <v>43.460610000000003</v>
      </c>
      <c r="Z101" s="187">
        <v>0.99276772000000002</v>
      </c>
      <c r="AA101" s="62">
        <v>0.99538022999999998</v>
      </c>
      <c r="AB101" s="62">
        <v>1.0627543999999999E-2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2.0608920000000026</v>
      </c>
      <c r="AN101" s="121">
        <f t="shared" si="15"/>
        <v>1.6338650000000001</v>
      </c>
      <c r="AO101" s="121">
        <f t="shared" si="16"/>
        <v>3.2233999999997653E-4</v>
      </c>
      <c r="AP101" s="121">
        <f t="shared" si="17"/>
        <v>1.6495999999999178E-4</v>
      </c>
      <c r="AQ101" s="87">
        <f t="shared" si="18"/>
        <v>-6.9728099999999994E-3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27.276494</v>
      </c>
      <c r="G103" s="96">
        <v>32.250447000000001</v>
      </c>
      <c r="H103" s="96">
        <v>0.95609248000000002</v>
      </c>
      <c r="I103" s="60">
        <v>0.95471510999999998</v>
      </c>
      <c r="J103" s="60">
        <v>6.8366079999999996E-2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27.697901999999999</v>
      </c>
      <c r="Y103" s="96">
        <v>33.067166999999998</v>
      </c>
      <c r="Z103" s="96">
        <v>0.95615278999999997</v>
      </c>
      <c r="AA103" s="60">
        <v>0.95649044000000005</v>
      </c>
      <c r="AB103" s="60">
        <v>6.048659E-2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0.42140799999999956</v>
      </c>
      <c r="AN103" s="95">
        <f t="shared" si="15"/>
        <v>0.81671999999999656</v>
      </c>
      <c r="AO103" s="95">
        <f t="shared" si="16"/>
        <v>6.0309999999952346E-5</v>
      </c>
      <c r="AP103" s="95">
        <f t="shared" si="17"/>
        <v>1.7753300000000749E-3</v>
      </c>
      <c r="AQ103" s="120">
        <f t="shared" si="18"/>
        <v>-7.8794899999999959E-3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30.610120999999999</v>
      </c>
      <c r="G104" s="187">
        <v>35.091858000000002</v>
      </c>
      <c r="H104" s="187">
        <v>0.97475977999999996</v>
      </c>
      <c r="I104" s="62">
        <v>0.97247680999999997</v>
      </c>
      <c r="J104" s="62">
        <v>4.1678615000000002E-2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31.276631999999999</v>
      </c>
      <c r="Y104" s="187">
        <v>35.924833</v>
      </c>
      <c r="Z104" s="187">
        <v>0.97502372999999998</v>
      </c>
      <c r="AA104" s="62">
        <v>0.97271806000000005</v>
      </c>
      <c r="AB104" s="62">
        <v>3.4659229999999999E-2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0.66651099999999985</v>
      </c>
      <c r="AN104" s="121">
        <f t="shared" si="15"/>
        <v>0.83297499999999758</v>
      </c>
      <c r="AO104" s="121">
        <f t="shared" si="16"/>
        <v>2.6395000000001279E-4</v>
      </c>
      <c r="AP104" s="121">
        <f t="shared" si="17"/>
        <v>2.4125000000008168E-4</v>
      </c>
      <c r="AQ104" s="87">
        <f t="shared" si="18"/>
        <v>-7.019385000000003E-3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34.798394000000002</v>
      </c>
      <c r="G105" s="187">
        <v>38.912416</v>
      </c>
      <c r="H105" s="187">
        <v>0.98733061</v>
      </c>
      <c r="I105" s="62">
        <v>0.98954428999999999</v>
      </c>
      <c r="J105" s="62">
        <v>2.4813735999999999E-2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36.088683000000003</v>
      </c>
      <c r="Y105" s="187">
        <v>40.001933999999999</v>
      </c>
      <c r="Z105" s="187">
        <v>0.98759006000000005</v>
      </c>
      <c r="AA105" s="62">
        <v>0.99029442999999995</v>
      </c>
      <c r="AB105" s="62">
        <v>1.8302447999999999E-2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1.2902890000000014</v>
      </c>
      <c r="AN105" s="121">
        <f t="shared" si="15"/>
        <v>1.0895179999999982</v>
      </c>
      <c r="AO105" s="121">
        <f t="shared" si="16"/>
        <v>2.5945000000004992E-4</v>
      </c>
      <c r="AP105" s="121">
        <f t="shared" si="17"/>
        <v>7.5013999999995473E-4</v>
      </c>
      <c r="AQ105" s="87">
        <f t="shared" si="18"/>
        <v>-6.5112880000000005E-3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37.478932</v>
      </c>
      <c r="G106" s="187">
        <v>41.512315999999998</v>
      </c>
      <c r="H106" s="187">
        <v>0.99190392000000005</v>
      </c>
      <c r="I106" s="62">
        <v>0.99495595000000003</v>
      </c>
      <c r="J106" s="62">
        <v>1.8387779999999999E-2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39.389614000000002</v>
      </c>
      <c r="Y106" s="187">
        <v>43.000368999999999</v>
      </c>
      <c r="Z106" s="187">
        <v>0.99221588999999999</v>
      </c>
      <c r="AA106" s="62">
        <v>0.99559098999999995</v>
      </c>
      <c r="AB106" s="62">
        <v>1.1511257E-2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1.9106820000000013</v>
      </c>
      <c r="AN106" s="121">
        <f t="shared" si="15"/>
        <v>1.4880530000000007</v>
      </c>
      <c r="AO106" s="121">
        <f t="shared" si="16"/>
        <v>3.1196999999993924E-4</v>
      </c>
      <c r="AP106" s="121">
        <f t="shared" si="17"/>
        <v>6.3503999999992011E-4</v>
      </c>
      <c r="AQ106" s="87">
        <f t="shared" si="18"/>
        <v>-6.876522999999999E-3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26.820792999999998</v>
      </c>
      <c r="G641" s="135">
        <f t="shared" si="59"/>
        <v>31.890806999999999</v>
      </c>
      <c r="H641" s="135">
        <f t="shared" si="59"/>
        <v>0.95460118999999999</v>
      </c>
      <c r="I641" s="135">
        <f t="shared" si="59"/>
        <v>0.94971640000000002</v>
      </c>
      <c r="J641" s="135">
        <f t="shared" si="59"/>
        <v>6.431444E-2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27.104755000000001</v>
      </c>
      <c r="Y641" s="135">
        <f t="shared" si="60"/>
        <v>32.632586000000003</v>
      </c>
      <c r="Z641" s="135">
        <f t="shared" si="60"/>
        <v>0.95461850000000004</v>
      </c>
      <c r="AA641" s="135">
        <f t="shared" si="60"/>
        <v>0.95208671</v>
      </c>
      <c r="AB641" s="135">
        <f t="shared" si="60"/>
        <v>5.6796297000000003E-2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30.530988000000001</v>
      </c>
      <c r="G642" s="18">
        <f t="shared" si="59"/>
        <v>34.937432999999999</v>
      </c>
      <c r="H642" s="18">
        <f t="shared" si="59"/>
        <v>0.97325293000000002</v>
      </c>
      <c r="I642" s="18">
        <f t="shared" si="59"/>
        <v>0.97051299999999996</v>
      </c>
      <c r="J642" s="18">
        <f t="shared" si="59"/>
        <v>3.9517620000000003E-2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31.158999999999999</v>
      </c>
      <c r="Y642" s="18">
        <f t="shared" si="60"/>
        <v>35.726104999999997</v>
      </c>
      <c r="Z642" s="18">
        <f t="shared" si="60"/>
        <v>0.97356332999999995</v>
      </c>
      <c r="AA642" s="18">
        <f t="shared" si="60"/>
        <v>0.97271806000000005</v>
      </c>
      <c r="AB642" s="18">
        <f t="shared" si="60"/>
        <v>3.2557796999999999E-2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34.798394000000002</v>
      </c>
      <c r="G643" s="18">
        <f t="shared" si="59"/>
        <v>38.912416</v>
      </c>
      <c r="H643" s="18">
        <f t="shared" si="59"/>
        <v>0.98639279999999996</v>
      </c>
      <c r="I643" s="18">
        <f t="shared" si="59"/>
        <v>0.98954428999999999</v>
      </c>
      <c r="J643" s="18">
        <f t="shared" si="59"/>
        <v>2.276127E-2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36.088683000000003</v>
      </c>
      <c r="Y643" s="18">
        <f t="shared" si="60"/>
        <v>40.001933999999999</v>
      </c>
      <c r="Z643" s="18">
        <f t="shared" si="60"/>
        <v>0.98672674000000005</v>
      </c>
      <c r="AA643" s="18">
        <f t="shared" si="60"/>
        <v>0.99029442999999995</v>
      </c>
      <c r="AB643" s="18">
        <f t="shared" si="60"/>
        <v>1.6076652E-2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37.246054999999998</v>
      </c>
      <c r="G644" s="18">
        <f t="shared" si="59"/>
        <v>41.292461000000003</v>
      </c>
      <c r="H644" s="18">
        <f t="shared" si="59"/>
        <v>0.99092712000000005</v>
      </c>
      <c r="I644" s="18">
        <f t="shared" si="59"/>
        <v>0.99482802000000004</v>
      </c>
      <c r="J644" s="18">
        <f t="shared" si="59"/>
        <v>1.690214E-2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39.158982999999999</v>
      </c>
      <c r="Y644" s="18">
        <f t="shared" si="60"/>
        <v>42.788362999999997</v>
      </c>
      <c r="Z644" s="18">
        <f t="shared" si="60"/>
        <v>0.99127135</v>
      </c>
      <c r="AA644" s="18">
        <f t="shared" si="60"/>
        <v>0.99538022999999998</v>
      </c>
      <c r="AB644" s="18">
        <f t="shared" si="60"/>
        <v>9.8763759999999992E-3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27.458214000000002</v>
      </c>
      <c r="G646" s="135">
        <f t="shared" si="61"/>
        <v>32.509808</v>
      </c>
      <c r="H646" s="135">
        <f t="shared" si="61"/>
        <v>0.95836692000000001</v>
      </c>
      <c r="I646" s="135">
        <f t="shared" si="61"/>
        <v>0.95532868999999998</v>
      </c>
      <c r="J646" s="135">
        <f t="shared" si="61"/>
        <v>7.4997209999999995E-2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27.871807</v>
      </c>
      <c r="Y646" s="135">
        <f t="shared" si="62"/>
        <v>33.405144</v>
      </c>
      <c r="Z646" s="135">
        <f t="shared" si="62"/>
        <v>0.95837974999999997</v>
      </c>
      <c r="AA646" s="135">
        <f t="shared" si="62"/>
        <v>0.95708466000000003</v>
      </c>
      <c r="AB646" s="135">
        <f t="shared" si="62"/>
        <v>6.6089770000000006E-2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30.868117000000002</v>
      </c>
      <c r="G647" s="18">
        <f t="shared" si="61"/>
        <v>35.440725999999998</v>
      </c>
      <c r="H647" s="18">
        <f t="shared" si="61"/>
        <v>0.97574090000000002</v>
      </c>
      <c r="I647" s="18">
        <f t="shared" si="61"/>
        <v>0.97443672000000003</v>
      </c>
      <c r="J647" s="18">
        <f t="shared" si="61"/>
        <v>4.5914903E-2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31.624161999999998</v>
      </c>
      <c r="Y647" s="18">
        <f t="shared" si="62"/>
        <v>36.394191999999997</v>
      </c>
      <c r="Z647" s="18">
        <f t="shared" si="62"/>
        <v>0.97592975999999998</v>
      </c>
      <c r="AA647" s="18">
        <f t="shared" si="62"/>
        <v>0.97605204999999995</v>
      </c>
      <c r="AB647" s="18">
        <f t="shared" si="62"/>
        <v>3.9685382999999998E-2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35.252927</v>
      </c>
      <c r="G648" s="18">
        <f t="shared" si="61"/>
        <v>39.36403</v>
      </c>
      <c r="H648" s="18">
        <f t="shared" si="61"/>
        <v>0.98819895000000002</v>
      </c>
      <c r="I648" s="18">
        <f t="shared" si="61"/>
        <v>0.99056575999999996</v>
      </c>
      <c r="J648" s="18">
        <f t="shared" si="61"/>
        <v>2.7893589999999999E-2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36.703803000000001</v>
      </c>
      <c r="Y648" s="18">
        <f t="shared" si="62"/>
        <v>40.609693</v>
      </c>
      <c r="Z648" s="18">
        <f t="shared" si="62"/>
        <v>0.98847954999999998</v>
      </c>
      <c r="AA648" s="18">
        <f t="shared" si="62"/>
        <v>0.99150130000000003</v>
      </c>
      <c r="AB648" s="18">
        <f t="shared" si="62"/>
        <v>2.1196900000000001E-2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37.819735000000001</v>
      </c>
      <c r="G649" s="18">
        <f t="shared" si="61"/>
        <v>41.909506999999998</v>
      </c>
      <c r="H649" s="18">
        <f t="shared" si="61"/>
        <v>0.99250495999999999</v>
      </c>
      <c r="I649" s="18">
        <f t="shared" si="61"/>
        <v>0.99554511999999995</v>
      </c>
      <c r="J649" s="18">
        <f t="shared" si="61"/>
        <v>2.0621028E-2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39.918076999999997</v>
      </c>
      <c r="Y649" s="18">
        <f t="shared" si="62"/>
        <v>43.551952999999997</v>
      </c>
      <c r="Z649" s="18">
        <f t="shared" si="62"/>
        <v>0.99283790999999999</v>
      </c>
      <c r="AA649" s="18">
        <f t="shared" si="62"/>
        <v>0.99606870000000003</v>
      </c>
      <c r="AB649" s="18">
        <f t="shared" si="62"/>
        <v>1.4313245E-2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0.63742100000000335</v>
      </c>
      <c r="G651" s="135">
        <f t="shared" si="63"/>
        <v>0.6190010000000008</v>
      </c>
      <c r="H651" s="135">
        <f t="shared" si="63"/>
        <v>3.7657300000000227E-3</v>
      </c>
      <c r="I651" s="135">
        <f t="shared" si="63"/>
        <v>5.6122899999999643E-3</v>
      </c>
      <c r="J651" s="135">
        <f t="shared" si="63"/>
        <v>1.0682769999999994E-2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0.76705199999999962</v>
      </c>
      <c r="Y651" s="135">
        <f t="shared" si="64"/>
        <v>0.77255799999999653</v>
      </c>
      <c r="Z651" s="135">
        <f t="shared" si="64"/>
        <v>3.7612499999999383E-3</v>
      </c>
      <c r="AA651" s="135">
        <f t="shared" si="64"/>
        <v>4.9979500000000288E-3</v>
      </c>
      <c r="AB651" s="135">
        <f t="shared" si="64"/>
        <v>9.2934730000000035E-3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0.3371290000000009</v>
      </c>
      <c r="G652" s="18">
        <f t="shared" si="63"/>
        <v>0.50329299999999932</v>
      </c>
      <c r="H652" s="18">
        <f t="shared" si="63"/>
        <v>2.487970000000006E-3</v>
      </c>
      <c r="I652" s="18">
        <f t="shared" si="63"/>
        <v>3.9237200000000749E-3</v>
      </c>
      <c r="J652" s="18">
        <f t="shared" si="63"/>
        <v>6.3972829999999967E-3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0.46516199999999941</v>
      </c>
      <c r="Y652" s="18">
        <f t="shared" si="64"/>
        <v>0.66808699999999988</v>
      </c>
      <c r="Z652" s="18">
        <f t="shared" si="64"/>
        <v>2.3664300000000305E-3</v>
      </c>
      <c r="AA652" s="18">
        <f t="shared" si="64"/>
        <v>3.3339899999998979E-3</v>
      </c>
      <c r="AB652" s="18">
        <f t="shared" si="64"/>
        <v>7.1275859999999983E-3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0.45453299999999786</v>
      </c>
      <c r="G653" s="18">
        <f t="shared" si="63"/>
        <v>0.45161399999999929</v>
      </c>
      <c r="H653" s="18">
        <f t="shared" si="63"/>
        <v>1.8061500000000619E-3</v>
      </c>
      <c r="I653" s="18">
        <f t="shared" si="63"/>
        <v>1.0214699999999688E-3</v>
      </c>
      <c r="J653" s="18">
        <f t="shared" si="63"/>
        <v>5.1323199999999992E-3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0.61511999999999745</v>
      </c>
      <c r="Y653" s="18">
        <f t="shared" si="64"/>
        <v>0.60775900000000149</v>
      </c>
      <c r="Z653" s="18">
        <f t="shared" si="64"/>
        <v>1.752809999999938E-3</v>
      </c>
      <c r="AA653" s="18">
        <f t="shared" si="64"/>
        <v>1.206870000000082E-3</v>
      </c>
      <c r="AB653" s="18">
        <f t="shared" si="64"/>
        <v>5.1202480000000009E-3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0.57368000000000308</v>
      </c>
      <c r="G654" s="18">
        <f t="shared" si="63"/>
        <v>0.61704599999999488</v>
      </c>
      <c r="H654" s="18">
        <f t="shared" si="63"/>
        <v>1.5778399999999415E-3</v>
      </c>
      <c r="I654" s="18">
        <f t="shared" si="63"/>
        <v>7.1709999999991503E-4</v>
      </c>
      <c r="J654" s="18">
        <f t="shared" si="63"/>
        <v>3.7188880000000001E-3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0.75909399999999749</v>
      </c>
      <c r="Y654" s="18">
        <f t="shared" si="64"/>
        <v>0.76359000000000066</v>
      </c>
      <c r="Z654" s="18">
        <f t="shared" si="64"/>
        <v>1.5665599999999946E-3</v>
      </c>
      <c r="AA654" s="18">
        <f t="shared" si="64"/>
        <v>6.884700000000521E-4</v>
      </c>
      <c r="AB654" s="18">
        <f t="shared" si="64"/>
        <v>4.4368690000000013E-3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topLeftCell="M1" workbookViewId="0">
      <selection activeCell="X33" sqref="X33:AB275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30.713581809523816</v>
      </c>
      <c r="G5" s="30">
        <f t="shared" si="0"/>
        <v>34.314412904761902</v>
      </c>
      <c r="H5" s="30">
        <f t="shared" si="0"/>
        <v>0.96903136380952382</v>
      </c>
      <c r="I5" s="90">
        <f t="shared" si="0"/>
        <v>0.97449244047619055</v>
      </c>
      <c r="J5" s="90">
        <f t="shared" si="0"/>
        <v>6.1487775095238097E-2</v>
      </c>
      <c r="K5" s="55"/>
      <c r="L5" s="55"/>
      <c r="M5" s="55"/>
      <c r="N5" s="26"/>
      <c r="O5" s="56"/>
      <c r="P5" s="130">
        <f t="shared" ref="P5:Q8" si="1">P16</f>
        <v>25.64</v>
      </c>
      <c r="Q5" s="151">
        <f t="shared" si="1"/>
        <v>9.7810000000000006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27419.751999999997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31.066507285714291</v>
      </c>
      <c r="Y5" s="30">
        <f t="shared" si="2"/>
        <v>34.786717952380954</v>
      </c>
      <c r="Z5" s="30">
        <f t="shared" si="2"/>
        <v>0.96902451190476191</v>
      </c>
      <c r="AA5" s="90">
        <f t="shared" si="2"/>
        <v>0.97470078857142839</v>
      </c>
      <c r="AB5" s="90">
        <f t="shared" si="2"/>
        <v>5.5833978047619054E-2</v>
      </c>
      <c r="AC5" s="55"/>
      <c r="AD5" s="55"/>
      <c r="AE5" s="55"/>
      <c r="AF5" s="26"/>
      <c r="AG5" s="238"/>
      <c r="AH5" s="130">
        <f t="shared" ref="AH5:AI8" si="3">AH16</f>
        <v>27.265000000000001</v>
      </c>
      <c r="AI5" s="151">
        <f t="shared" si="3"/>
        <v>9.468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-0.12555079046062978</v>
      </c>
      <c r="AN5" s="240">
        <f>bdrate($E5:$E8,G5:G8,$W5:$W8,Y5:Y8)</f>
        <v>-9.0773953014330333E-2</v>
      </c>
      <c r="AO5" s="240">
        <f>bdrate($E5:$E8,H5:H8,$W5:$W8,Z5:Z8)</f>
        <v>-7.7199863492549703E-3</v>
      </c>
      <c r="AP5" s="240">
        <f>bdrate($E5:$E8,I5:I8,$W5:$W8,AA5:AA8)</f>
        <v>-1.8882102586941674E-2</v>
      </c>
      <c r="AQ5" s="241">
        <f>bdrateInverted($E5:$E8,J5:J8,$W5:$W8,AB5:AB8)</f>
        <v>-0.13113167659525371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39731.792000000001</v>
      </c>
      <c r="F6" s="90">
        <f t="shared" si="0"/>
        <v>33.293589285714276</v>
      </c>
      <c r="G6" s="90">
        <f t="shared" si="0"/>
        <v>36.934864238095237</v>
      </c>
      <c r="H6" s="90">
        <f t="shared" si="0"/>
        <v>0.98082668380952365</v>
      </c>
      <c r="I6" s="90">
        <f t="shared" si="0"/>
        <v>0.98494449047619048</v>
      </c>
      <c r="J6" s="90">
        <f t="shared" si="0"/>
        <v>4.16115809047619E-2</v>
      </c>
      <c r="K6" s="56"/>
      <c r="L6" s="56"/>
      <c r="M6" s="56"/>
      <c r="N6" s="28"/>
      <c r="O6" s="56"/>
      <c r="P6" s="130">
        <f t="shared" si="1"/>
        <v>25.593</v>
      </c>
      <c r="Q6" s="130">
        <f t="shared" si="1"/>
        <v>9.5619999999999994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39684.44</v>
      </c>
      <c r="X6" s="90">
        <f t="shared" si="2"/>
        <v>34.08559004761905</v>
      </c>
      <c r="Y6" s="90">
        <f t="shared" si="2"/>
        <v>37.517764857142851</v>
      </c>
      <c r="Z6" s="90">
        <f t="shared" si="2"/>
        <v>0.98090645761904771</v>
      </c>
      <c r="AA6" s="90">
        <f t="shared" si="2"/>
        <v>0.98523228238095228</v>
      </c>
      <c r="AB6" s="90">
        <f t="shared" si="2"/>
        <v>3.5836325476190478E-2</v>
      </c>
      <c r="AC6" s="56"/>
      <c r="AD6" s="56"/>
      <c r="AE6" s="56"/>
      <c r="AF6" s="28"/>
      <c r="AG6" s="238"/>
      <c r="AH6" s="130">
        <f t="shared" si="3"/>
        <v>27.375</v>
      </c>
      <c r="AI6" s="130">
        <f t="shared" si="3"/>
        <v>9.64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59551.984000000004</v>
      </c>
      <c r="F7" s="90">
        <f t="shared" si="0"/>
        <v>36.446848571428575</v>
      </c>
      <c r="G7" s="90">
        <f t="shared" si="0"/>
        <v>40.48651685714286</v>
      </c>
      <c r="H7" s="90">
        <f t="shared" si="0"/>
        <v>0.98939370380952374</v>
      </c>
      <c r="I7" s="90">
        <f t="shared" si="0"/>
        <v>0.99257969380952371</v>
      </c>
      <c r="J7" s="90">
        <f t="shared" si="0"/>
        <v>2.6420933619047609E-2</v>
      </c>
      <c r="K7" s="56"/>
      <c r="L7" s="56"/>
      <c r="M7" s="56"/>
      <c r="N7" s="28"/>
      <c r="O7" s="56"/>
      <c r="P7" s="130">
        <f t="shared" si="1"/>
        <v>25.718</v>
      </c>
      <c r="Q7" s="130">
        <f t="shared" si="1"/>
        <v>9.7810000000000006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59495.311999999998</v>
      </c>
      <c r="X7" s="90">
        <f t="shared" si="2"/>
        <v>37.964202047619047</v>
      </c>
      <c r="Y7" s="90">
        <f t="shared" si="2"/>
        <v>41.469505333333345</v>
      </c>
      <c r="Z7" s="90">
        <f t="shared" si="2"/>
        <v>0.9896251728571428</v>
      </c>
      <c r="AA7" s="90">
        <f t="shared" si="2"/>
        <v>0.99300162904761891</v>
      </c>
      <c r="AB7" s="90">
        <f t="shared" si="2"/>
        <v>2.0835095380952379E-2</v>
      </c>
      <c r="AC7" s="56"/>
      <c r="AD7" s="56"/>
      <c r="AE7" s="56"/>
      <c r="AF7" s="28"/>
      <c r="AG7" s="238"/>
      <c r="AH7" s="130">
        <f t="shared" si="3"/>
        <v>27.687000000000001</v>
      </c>
      <c r="AI7" s="130">
        <f t="shared" si="3"/>
        <v>9.7959999999999994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86991.584000000003</v>
      </c>
      <c r="F8" s="90">
        <f t="shared" si="0"/>
        <v>39.467625952380949</v>
      </c>
      <c r="G8" s="90">
        <f t="shared" si="0"/>
        <v>43.660332190476183</v>
      </c>
      <c r="H8" s="90">
        <f t="shared" si="0"/>
        <v>0.99380515857142848</v>
      </c>
      <c r="I8" s="90">
        <f t="shared" si="0"/>
        <v>0.99605770809523819</v>
      </c>
      <c r="J8" s="90">
        <f t="shared" si="0"/>
        <v>1.4465071833333334E-2</v>
      </c>
      <c r="K8" s="56"/>
      <c r="L8" s="56"/>
      <c r="M8" s="56"/>
      <c r="N8" s="28"/>
      <c r="O8" s="56"/>
      <c r="P8" s="130">
        <f t="shared" si="1"/>
        <v>25.905999999999999</v>
      </c>
      <c r="Q8" s="130">
        <f t="shared" si="1"/>
        <v>9.8119999999999994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86935.831999999995</v>
      </c>
      <c r="X8" s="90">
        <f t="shared" si="2"/>
        <v>41.777425904761898</v>
      </c>
      <c r="Y8" s="90">
        <f t="shared" si="2"/>
        <v>45.260688095238095</v>
      </c>
      <c r="Z8" s="90">
        <f t="shared" si="2"/>
        <v>0.99404439952380941</v>
      </c>
      <c r="AA8" s="90">
        <f t="shared" si="2"/>
        <v>0.99645481047619044</v>
      </c>
      <c r="AB8" s="90">
        <f t="shared" si="2"/>
        <v>9.7263842142857136E-3</v>
      </c>
      <c r="AC8" s="56"/>
      <c r="AD8" s="56"/>
      <c r="AE8" s="56"/>
      <c r="AF8" s="28"/>
      <c r="AG8" s="238"/>
      <c r="AH8" s="130">
        <f t="shared" si="3"/>
        <v>27.577999999999999</v>
      </c>
      <c r="AI8" s="130">
        <f t="shared" si="3"/>
        <v>9.984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25.713973540019744</v>
      </c>
      <c r="Q10" s="154">
        <f>GEOMEAN(Q5:Q8)</f>
        <v>9.7334813073862101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27.475751161155777</v>
      </c>
      <c r="AI10" s="154">
        <f>GEOMEAN(AI5:AI8)</f>
        <v>9.7201318942522121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4622.4719999999998</v>
      </c>
      <c r="F16" s="166">
        <v>5835.96</v>
      </c>
      <c r="G16" s="166">
        <v>1040.24</v>
      </c>
      <c r="H16" s="166">
        <v>357.512</v>
      </c>
      <c r="I16" s="166">
        <v>150.14400000000001</v>
      </c>
      <c r="J16" s="166">
        <v>8571.3119999999999</v>
      </c>
      <c r="K16" s="60">
        <v>5024.0240000000003</v>
      </c>
      <c r="L16" s="60">
        <v>1855.6320000000001</v>
      </c>
      <c r="M16" s="60">
        <v>7.8879999999999999</v>
      </c>
      <c r="N16" s="55"/>
      <c r="O16" s="252"/>
      <c r="P16" s="129">
        <v>25.64</v>
      </c>
      <c r="Q16" s="129">
        <v>9.7810000000000006</v>
      </c>
      <c r="R16" s="142"/>
      <c r="S16" s="214"/>
      <c r="T16" s="300"/>
      <c r="U16" s="25" t="s">
        <v>33</v>
      </c>
      <c r="V16" s="26"/>
      <c r="W16" s="128">
        <v>4622.4719999999998</v>
      </c>
      <c r="X16" s="166">
        <v>5799.1840000000002</v>
      </c>
      <c r="Y16" s="166">
        <v>1040.1679999999999</v>
      </c>
      <c r="Z16" s="166">
        <v>357.2</v>
      </c>
      <c r="AA16" s="166">
        <v>150.024</v>
      </c>
      <c r="AB16" s="166">
        <v>8571.2720000000008</v>
      </c>
      <c r="AC16" s="60">
        <v>5023.7759999999998</v>
      </c>
      <c r="AD16" s="60">
        <v>1855.6559999999999</v>
      </c>
      <c r="AE16" s="60">
        <v>7.8879999999999999</v>
      </c>
      <c r="AF16" s="55"/>
      <c r="AG16" s="252"/>
      <c r="AH16" s="129">
        <v>27.265000000000001</v>
      </c>
      <c r="AI16" s="129">
        <v>9.468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4622.4719999999998</v>
      </c>
      <c r="F17" s="167">
        <v>7698.6719999999996</v>
      </c>
      <c r="G17" s="167">
        <v>3755.4879999999998</v>
      </c>
      <c r="H17" s="167">
        <v>1880.1759999999999</v>
      </c>
      <c r="I17" s="167">
        <v>1357.768</v>
      </c>
      <c r="J17" s="167">
        <v>11094.191999999999</v>
      </c>
      <c r="K17" s="62">
        <v>6863.848</v>
      </c>
      <c r="L17" s="62">
        <v>2459.1759999999999</v>
      </c>
      <c r="M17" s="62">
        <v>7.88</v>
      </c>
      <c r="N17" s="56"/>
      <c r="O17" s="238"/>
      <c r="P17" s="144">
        <v>25.593</v>
      </c>
      <c r="Q17" s="144">
        <v>9.5619999999999994</v>
      </c>
      <c r="R17" s="145"/>
      <c r="S17" s="214"/>
      <c r="T17" s="285"/>
      <c r="U17" s="27" t="s">
        <v>34</v>
      </c>
      <c r="V17" s="28"/>
      <c r="W17" s="143">
        <v>4622.4719999999998</v>
      </c>
      <c r="X17" s="167">
        <v>7656.0959999999995</v>
      </c>
      <c r="Y17" s="167">
        <v>3753.576</v>
      </c>
      <c r="Z17" s="167">
        <v>1878.896</v>
      </c>
      <c r="AA17" s="167">
        <v>1356.9280000000001</v>
      </c>
      <c r="AB17" s="167">
        <v>11093.76</v>
      </c>
      <c r="AC17" s="62">
        <v>6863.5280000000002</v>
      </c>
      <c r="AD17" s="62">
        <v>2459.1840000000002</v>
      </c>
      <c r="AE17" s="62">
        <v>7.88</v>
      </c>
      <c r="AF17" s="56"/>
      <c r="AG17" s="238"/>
      <c r="AH17" s="144">
        <v>27.375</v>
      </c>
      <c r="AI17" s="144">
        <v>9.64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4622.4719999999998</v>
      </c>
      <c r="F18" s="167">
        <v>9632.4240000000009</v>
      </c>
      <c r="G18" s="167">
        <v>8173.3760000000002</v>
      </c>
      <c r="H18" s="167">
        <v>5921.192</v>
      </c>
      <c r="I18" s="167">
        <v>5643.4080000000004</v>
      </c>
      <c r="J18" s="167">
        <v>13694.736000000001</v>
      </c>
      <c r="K18" s="62">
        <v>8782.8880000000008</v>
      </c>
      <c r="L18" s="62">
        <v>3081.4879999999998</v>
      </c>
      <c r="M18" s="62">
        <v>7.8639999999999999</v>
      </c>
      <c r="N18" s="56"/>
      <c r="O18" s="238"/>
      <c r="P18" s="144">
        <v>25.718</v>
      </c>
      <c r="Q18" s="144">
        <v>9.7810000000000006</v>
      </c>
      <c r="R18" s="145"/>
      <c r="S18" s="214"/>
      <c r="T18" s="285"/>
      <c r="U18" s="27" t="s">
        <v>35</v>
      </c>
      <c r="V18" s="28"/>
      <c r="W18" s="143">
        <v>4622.4719999999998</v>
      </c>
      <c r="X18" s="167">
        <v>9583.8240000000005</v>
      </c>
      <c r="Y18" s="167">
        <v>8170.576</v>
      </c>
      <c r="Z18" s="167">
        <v>5918.1279999999997</v>
      </c>
      <c r="AA18" s="167">
        <v>5641.5039999999999</v>
      </c>
      <c r="AB18" s="167">
        <v>13694.56</v>
      </c>
      <c r="AC18" s="62">
        <v>8782.76</v>
      </c>
      <c r="AD18" s="62">
        <v>3081.4879999999998</v>
      </c>
      <c r="AE18" s="62">
        <v>7.8639999999999999</v>
      </c>
      <c r="AF18" s="56"/>
      <c r="AG18" s="238"/>
      <c r="AH18" s="144">
        <v>27.687000000000001</v>
      </c>
      <c r="AI18" s="144">
        <v>9.7959999999999994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4622.4719999999998</v>
      </c>
      <c r="F19" s="167">
        <v>11479.904</v>
      </c>
      <c r="G19" s="167">
        <v>13301.456</v>
      </c>
      <c r="H19" s="167">
        <v>12617.896000000001</v>
      </c>
      <c r="I19" s="167">
        <v>14033.632</v>
      </c>
      <c r="J19" s="167">
        <v>16403.704000000002</v>
      </c>
      <c r="K19" s="62">
        <v>10804.575999999999</v>
      </c>
      <c r="L19" s="62">
        <v>3727.944</v>
      </c>
      <c r="M19" s="62">
        <v>7.7359999999999998</v>
      </c>
      <c r="N19" s="56"/>
      <c r="O19" s="238"/>
      <c r="P19" s="144">
        <v>25.905999999999999</v>
      </c>
      <c r="Q19" s="144">
        <v>9.8119999999999994</v>
      </c>
      <c r="R19" s="145"/>
      <c r="S19" s="214"/>
      <c r="T19" s="285"/>
      <c r="U19" s="27" t="s">
        <v>37</v>
      </c>
      <c r="V19" s="28"/>
      <c r="W19" s="143">
        <v>4622.4719999999998</v>
      </c>
      <c r="X19" s="167">
        <v>11427.343999999999</v>
      </c>
      <c r="Y19" s="167">
        <v>13301.8</v>
      </c>
      <c r="Z19" s="167">
        <v>12616.16</v>
      </c>
      <c r="AA19" s="167">
        <v>14031.704</v>
      </c>
      <c r="AB19" s="167">
        <v>16403.896000000001</v>
      </c>
      <c r="AC19" s="62">
        <v>10804.592000000001</v>
      </c>
      <c r="AD19" s="62">
        <v>3727.864</v>
      </c>
      <c r="AE19" s="62">
        <v>7.7359999999999998</v>
      </c>
      <c r="AF19" s="56"/>
      <c r="AG19" s="238"/>
      <c r="AH19" s="144">
        <v>27.577999999999999</v>
      </c>
      <c r="AI19" s="144">
        <v>9.984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27419.751999999997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39684.44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59495.311999999998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86935.831999999995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28.831111</v>
      </c>
      <c r="G33" s="96">
        <v>32.108215000000001</v>
      </c>
      <c r="H33" s="96">
        <v>0.96204595999999998</v>
      </c>
      <c r="I33" s="60">
        <v>0.96746520000000003</v>
      </c>
      <c r="J33" s="60">
        <v>7.2763905000000004E-2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29.327812000000002</v>
      </c>
      <c r="Y33" s="96">
        <v>32.748741000000003</v>
      </c>
      <c r="Z33" s="96">
        <v>0.96224392999999997</v>
      </c>
      <c r="AA33" s="60">
        <v>0.96780392999999998</v>
      </c>
      <c r="AB33" s="60">
        <v>6.2212190000000001E-2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0.49670100000000161</v>
      </c>
      <c r="AN33" s="95">
        <f t="shared" ref="AN33:AN96" si="5">IF(OR(Y33="",G33=""),"",Y33-G33)</f>
        <v>0.64052600000000126</v>
      </c>
      <c r="AO33" s="95">
        <f t="shared" ref="AO33:AO96" si="6">IF(OR(Z33="",H33=""),"",Z33-H33)</f>
        <v>1.9796999999999176E-4</v>
      </c>
      <c r="AP33" s="95">
        <f t="shared" ref="AP33:AP96" si="7">IF(OR(AA33="",I33=""),"",AA33-I33)</f>
        <v>3.3872999999995379E-4</v>
      </c>
      <c r="AQ33" s="120">
        <f t="shared" ref="AQ33:AQ96" si="8">IF(OR(AB33="",J33=""),"",AB33-J33)</f>
        <v>-1.0551715000000003E-2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31.718585000000001</v>
      </c>
      <c r="G34" s="187">
        <v>35.356662</v>
      </c>
      <c r="H34" s="187">
        <v>0.97779764000000002</v>
      </c>
      <c r="I34" s="62">
        <v>0.98152296999999999</v>
      </c>
      <c r="J34" s="62">
        <v>5.0321567999999997E-2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32.881622</v>
      </c>
      <c r="Y34" s="187">
        <v>36.153413</v>
      </c>
      <c r="Z34" s="187">
        <v>0.97802721000000004</v>
      </c>
      <c r="AA34" s="62">
        <v>0.98205036999999995</v>
      </c>
      <c r="AB34" s="62">
        <v>3.9618514000000001E-2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1.1630369999999992</v>
      </c>
      <c r="AN34" s="121">
        <f t="shared" si="5"/>
        <v>0.79675100000000043</v>
      </c>
      <c r="AO34" s="121">
        <f t="shared" si="6"/>
        <v>2.2957000000001226E-4</v>
      </c>
      <c r="AP34" s="121">
        <f t="shared" si="7"/>
        <v>5.2739999999995568E-4</v>
      </c>
      <c r="AQ34" s="87">
        <f t="shared" si="8"/>
        <v>-1.0703053999999997E-2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34.631532</v>
      </c>
      <c r="G35" s="187">
        <v>39.171264999999998</v>
      </c>
      <c r="H35" s="187">
        <v>0.98839880000000002</v>
      </c>
      <c r="I35" s="62">
        <v>0.99151511000000003</v>
      </c>
      <c r="J35" s="62">
        <v>3.2173604000000001E-2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36.701931999999999</v>
      </c>
      <c r="Y35" s="187">
        <v>40.514518000000002</v>
      </c>
      <c r="Z35" s="187">
        <v>0.98880400999999996</v>
      </c>
      <c r="AA35" s="62">
        <v>0.99210096000000003</v>
      </c>
      <c r="AB35" s="62">
        <v>2.2689761999999999E-2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2.0703999999999994</v>
      </c>
      <c r="AN35" s="121">
        <f t="shared" si="5"/>
        <v>1.3432530000000042</v>
      </c>
      <c r="AO35" s="121">
        <f t="shared" si="6"/>
        <v>4.0520999999993368E-4</v>
      </c>
      <c r="AP35" s="121">
        <f t="shared" si="7"/>
        <v>5.8584999999999887E-4</v>
      </c>
      <c r="AQ35" s="87">
        <f t="shared" si="8"/>
        <v>-9.4838420000000027E-3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37.744433999999998</v>
      </c>
      <c r="G36" s="187">
        <v>42.114986999999999</v>
      </c>
      <c r="H36" s="187">
        <v>0.99339034999999998</v>
      </c>
      <c r="I36" s="62">
        <v>0.99558453000000002</v>
      </c>
      <c r="J36" s="62">
        <v>1.6017641999999999E-2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40.522441999999998</v>
      </c>
      <c r="Y36" s="187">
        <v>44.218924000000001</v>
      </c>
      <c r="Z36" s="187">
        <v>0.99372411999999999</v>
      </c>
      <c r="AA36" s="62">
        <v>0.99584488000000004</v>
      </c>
      <c r="AB36" s="62">
        <v>9.9004790000000002E-3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2.7780079999999998</v>
      </c>
      <c r="AN36" s="121">
        <f t="shared" si="5"/>
        <v>2.1039370000000019</v>
      </c>
      <c r="AO36" s="121">
        <f t="shared" si="6"/>
        <v>3.33770000000011E-4</v>
      </c>
      <c r="AP36" s="121">
        <f t="shared" si="7"/>
        <v>2.6035000000002029E-4</v>
      </c>
      <c r="AQ36" s="87">
        <f t="shared" si="8"/>
        <v>-6.1171629999999984E-3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29.237151000000001</v>
      </c>
      <c r="G38" s="96">
        <v>32.987110999999999</v>
      </c>
      <c r="H38" s="96">
        <v>0.96407414999999996</v>
      </c>
      <c r="I38" s="60">
        <v>0.96726049999999997</v>
      </c>
      <c r="J38" s="60">
        <v>6.2927194000000006E-2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29.674515</v>
      </c>
      <c r="Y38" s="96">
        <v>33.574506</v>
      </c>
      <c r="Z38" s="96">
        <v>0.96409942000000004</v>
      </c>
      <c r="AA38" s="60">
        <v>0.96762212000000003</v>
      </c>
      <c r="AB38" s="60">
        <v>5.569822E-2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0.43736399999999875</v>
      </c>
      <c r="AN38" s="95">
        <f t="shared" si="5"/>
        <v>0.58739500000000078</v>
      </c>
      <c r="AO38" s="95">
        <f t="shared" si="6"/>
        <v>2.5270000000077175E-5</v>
      </c>
      <c r="AP38" s="95">
        <f t="shared" si="7"/>
        <v>3.6162000000006245E-4</v>
      </c>
      <c r="AQ38" s="120">
        <f t="shared" si="8"/>
        <v>-7.2289740000000061E-3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32.058317000000002</v>
      </c>
      <c r="G39" s="187">
        <v>35.829251999999997</v>
      </c>
      <c r="H39" s="187">
        <v>0.97870939999999995</v>
      </c>
      <c r="I39" s="62">
        <v>0.98146847000000004</v>
      </c>
      <c r="J39" s="62">
        <v>4.194034E-2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33.160041999999997</v>
      </c>
      <c r="Y39" s="187">
        <v>36.653618999999999</v>
      </c>
      <c r="Z39" s="187">
        <v>0.97896742999999997</v>
      </c>
      <c r="AA39" s="62">
        <v>0.98206468000000002</v>
      </c>
      <c r="AB39" s="62">
        <v>3.4742295999999999E-2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1.1017249999999947</v>
      </c>
      <c r="AN39" s="121">
        <f t="shared" si="5"/>
        <v>0.82436700000000229</v>
      </c>
      <c r="AO39" s="121">
        <f t="shared" si="6"/>
        <v>2.5803000000002019E-4</v>
      </c>
      <c r="AP39" s="121">
        <f t="shared" si="7"/>
        <v>5.9620999999998592E-4</v>
      </c>
      <c r="AQ39" s="87">
        <f t="shared" si="8"/>
        <v>-7.1980440000000007E-3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35.836948</v>
      </c>
      <c r="G40" s="187">
        <v>39.882646000000001</v>
      </c>
      <c r="H40" s="187">
        <v>0.98880383000000005</v>
      </c>
      <c r="I40" s="62">
        <v>0.99167989999999995</v>
      </c>
      <c r="J40" s="62">
        <v>2.4565312999999998E-2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37.625591</v>
      </c>
      <c r="Y40" s="187">
        <v>41.089329999999997</v>
      </c>
      <c r="Z40" s="187">
        <v>0.98915575</v>
      </c>
      <c r="AA40" s="62">
        <v>0.99215781000000003</v>
      </c>
      <c r="AB40" s="62">
        <v>1.890911E-2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1.7886430000000004</v>
      </c>
      <c r="AN40" s="121">
        <f t="shared" si="5"/>
        <v>1.2066839999999956</v>
      </c>
      <c r="AO40" s="121">
        <f t="shared" si="6"/>
        <v>3.5191999999995005E-4</v>
      </c>
      <c r="AP40" s="121">
        <f t="shared" si="7"/>
        <v>4.7791000000008133E-4</v>
      </c>
      <c r="AQ40" s="87">
        <f t="shared" si="8"/>
        <v>-5.6562029999999985E-3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37.895502</v>
      </c>
      <c r="G41" s="187">
        <v>42.266931</v>
      </c>
      <c r="H41" s="187">
        <v>0.99357636999999999</v>
      </c>
      <c r="I41" s="62">
        <v>0.99568511999999998</v>
      </c>
      <c r="J41" s="62">
        <v>1.6542628E-2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40.588787000000004</v>
      </c>
      <c r="Y41" s="187">
        <v>44.296028</v>
      </c>
      <c r="Z41" s="187">
        <v>0.99387948000000004</v>
      </c>
      <c r="AA41" s="62">
        <v>0.99594450000000001</v>
      </c>
      <c r="AB41" s="62">
        <v>1.0025097E-2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2.693285000000003</v>
      </c>
      <c r="AN41" s="121">
        <f t="shared" si="5"/>
        <v>2.0290970000000002</v>
      </c>
      <c r="AO41" s="121">
        <f t="shared" si="6"/>
        <v>3.0311000000005084E-4</v>
      </c>
      <c r="AP41" s="121">
        <f t="shared" si="7"/>
        <v>2.5938000000003125E-4</v>
      </c>
      <c r="AQ41" s="87">
        <f t="shared" si="8"/>
        <v>-6.517531E-3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29.428436999999999</v>
      </c>
      <c r="G43" s="96">
        <v>33.157009000000002</v>
      </c>
      <c r="H43" s="96">
        <v>0.96554006000000003</v>
      </c>
      <c r="I43" s="60">
        <v>0.96948361000000005</v>
      </c>
      <c r="J43" s="60">
        <v>6.4763135999999999E-2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29.871758</v>
      </c>
      <c r="Y43" s="96">
        <v>33.553113000000003</v>
      </c>
      <c r="Z43" s="96">
        <v>0.96552941000000003</v>
      </c>
      <c r="AA43" s="60">
        <v>0.96957837999999996</v>
      </c>
      <c r="AB43" s="60">
        <v>5.7693086999999997E-2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0.44332100000000096</v>
      </c>
      <c r="AN43" s="95">
        <f t="shared" si="5"/>
        <v>0.39610400000000112</v>
      </c>
      <c r="AO43" s="95">
        <f t="shared" si="6"/>
        <v>-1.0650000000000936E-5</v>
      </c>
      <c r="AP43" s="95">
        <f t="shared" si="7"/>
        <v>9.4769999999910759E-5</v>
      </c>
      <c r="AQ43" s="120">
        <f t="shared" si="8"/>
        <v>-7.0700490000000019E-3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32.132145999999999</v>
      </c>
      <c r="G44" s="187">
        <v>35.953921000000001</v>
      </c>
      <c r="H44" s="187">
        <v>0.97908591</v>
      </c>
      <c r="I44" s="62">
        <v>0.98188224999999996</v>
      </c>
      <c r="J44" s="62">
        <v>4.2794894E-2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32.936964000000003</v>
      </c>
      <c r="Y44" s="187">
        <v>36.465795</v>
      </c>
      <c r="Z44" s="187">
        <v>0.97934763000000002</v>
      </c>
      <c r="AA44" s="62">
        <v>0.98252229999999996</v>
      </c>
      <c r="AB44" s="62">
        <v>3.7065305E-2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0.80481800000000447</v>
      </c>
      <c r="AN44" s="121">
        <f t="shared" si="5"/>
        <v>0.51187399999999883</v>
      </c>
      <c r="AO44" s="121">
        <f t="shared" si="6"/>
        <v>2.6172000000002082E-4</v>
      </c>
      <c r="AP44" s="121">
        <f t="shared" si="7"/>
        <v>6.4005000000000312E-4</v>
      </c>
      <c r="AQ44" s="87">
        <f t="shared" si="8"/>
        <v>-5.7295890000000002E-3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35.533464000000002</v>
      </c>
      <c r="G45" s="187">
        <v>39.813011000000003</v>
      </c>
      <c r="H45" s="187">
        <v>0.98884000999999999</v>
      </c>
      <c r="I45" s="62">
        <v>0.99171907999999998</v>
      </c>
      <c r="J45" s="62">
        <v>2.8404777999999999E-2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37.097231000000001</v>
      </c>
      <c r="Y45" s="187">
        <v>40.871402000000003</v>
      </c>
      <c r="Z45" s="187">
        <v>0.98914469000000005</v>
      </c>
      <c r="AA45" s="62">
        <v>0.99221311000000001</v>
      </c>
      <c r="AB45" s="62">
        <v>2.1851870999999998E-2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1.5637669999999986</v>
      </c>
      <c r="AN45" s="121">
        <f t="shared" si="5"/>
        <v>1.0583910000000003</v>
      </c>
      <c r="AO45" s="121">
        <f t="shared" si="6"/>
        <v>3.0468000000005713E-4</v>
      </c>
      <c r="AP45" s="121">
        <f t="shared" si="7"/>
        <v>4.9403000000003416E-4</v>
      </c>
      <c r="AQ45" s="87">
        <f t="shared" si="8"/>
        <v>-6.5529070000000002E-3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38.412398000000003</v>
      </c>
      <c r="G46" s="187">
        <v>42.788322999999998</v>
      </c>
      <c r="H46" s="187">
        <v>0.99360419</v>
      </c>
      <c r="I46" s="62">
        <v>0.99570537000000003</v>
      </c>
      <c r="J46" s="62">
        <v>1.5463444999999999E-2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40.832220999999997</v>
      </c>
      <c r="Y46" s="187">
        <v>44.523819000000003</v>
      </c>
      <c r="Z46" s="187">
        <v>0.99387148999999997</v>
      </c>
      <c r="AA46" s="62">
        <v>0.99605463999999999</v>
      </c>
      <c r="AB46" s="62">
        <v>1.0100868000000001E-2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2.4198229999999938</v>
      </c>
      <c r="AN46" s="121">
        <f t="shared" si="5"/>
        <v>1.7354960000000048</v>
      </c>
      <c r="AO46" s="121">
        <f t="shared" si="6"/>
        <v>2.6729999999997034E-4</v>
      </c>
      <c r="AP46" s="121">
        <f t="shared" si="7"/>
        <v>3.4926999999995711E-4</v>
      </c>
      <c r="AQ46" s="87">
        <f t="shared" si="8"/>
        <v>-5.3625769999999986E-3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30.137505000000001</v>
      </c>
      <c r="G48" s="96">
        <v>33.610903</v>
      </c>
      <c r="H48" s="96">
        <v>0.96686550000000004</v>
      </c>
      <c r="I48" s="60">
        <v>0.97132850000000004</v>
      </c>
      <c r="J48" s="60">
        <v>6.0252197E-2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30.430599999999998</v>
      </c>
      <c r="Y48" s="96">
        <v>34.050730000000001</v>
      </c>
      <c r="Z48" s="96">
        <v>0.96683195</v>
      </c>
      <c r="AA48" s="60">
        <v>0.97160632000000002</v>
      </c>
      <c r="AB48" s="60">
        <v>5.5077385E-2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0.29309499999999744</v>
      </c>
      <c r="AN48" s="95">
        <f t="shared" si="5"/>
        <v>0.43982700000000108</v>
      </c>
      <c r="AO48" s="95">
        <f t="shared" si="6"/>
        <v>-3.3550000000048819E-5</v>
      </c>
      <c r="AP48" s="95">
        <f t="shared" si="7"/>
        <v>2.7781999999998419E-4</v>
      </c>
      <c r="AQ48" s="120">
        <f t="shared" si="8"/>
        <v>-5.1748120000000009E-3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32.791646999999998</v>
      </c>
      <c r="G49" s="187">
        <v>36.372802</v>
      </c>
      <c r="H49" s="187">
        <v>0.97956063999999998</v>
      </c>
      <c r="I49" s="62">
        <v>0.98283774000000002</v>
      </c>
      <c r="J49" s="62">
        <v>3.9171486999999998E-2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33.665776000000001</v>
      </c>
      <c r="Y49" s="187">
        <v>37.027816000000001</v>
      </c>
      <c r="Z49" s="187">
        <v>0.97975195999999998</v>
      </c>
      <c r="AA49" s="62">
        <v>0.98310549999999997</v>
      </c>
      <c r="AB49" s="62">
        <v>3.4023154999999999E-2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0.87412900000000349</v>
      </c>
      <c r="AN49" s="121">
        <f t="shared" si="5"/>
        <v>0.65501400000000132</v>
      </c>
      <c r="AO49" s="121">
        <f t="shared" si="6"/>
        <v>1.9131999999999483E-4</v>
      </c>
      <c r="AP49" s="121">
        <f t="shared" si="7"/>
        <v>2.6775999999995026E-4</v>
      </c>
      <c r="AQ49" s="87">
        <f t="shared" si="8"/>
        <v>-5.1483319999999985E-3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36.018940000000001</v>
      </c>
      <c r="G50" s="187">
        <v>40.147523</v>
      </c>
      <c r="H50" s="187">
        <v>0.98863539</v>
      </c>
      <c r="I50" s="62">
        <v>0.99171147000000004</v>
      </c>
      <c r="J50" s="62">
        <v>2.5276901000000001E-2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37.594546999999999</v>
      </c>
      <c r="Y50" s="187">
        <v>41.151605000000004</v>
      </c>
      <c r="Z50" s="187">
        <v>0.98890822</v>
      </c>
      <c r="AA50" s="62">
        <v>0.99230865000000001</v>
      </c>
      <c r="AB50" s="62">
        <v>2.0082813000000001E-2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1.575606999999998</v>
      </c>
      <c r="AN50" s="121">
        <f t="shared" si="5"/>
        <v>1.0040820000000039</v>
      </c>
      <c r="AO50" s="121">
        <f t="shared" si="6"/>
        <v>2.7283000000000168E-4</v>
      </c>
      <c r="AP50" s="121">
        <f t="shared" si="7"/>
        <v>5.9717999999997495E-4</v>
      </c>
      <c r="AQ50" s="87">
        <f t="shared" si="8"/>
        <v>-5.1940879999999995E-3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38.945126000000002</v>
      </c>
      <c r="G51" s="187">
        <v>43.217309</v>
      </c>
      <c r="H51" s="187">
        <v>0.99348647999999995</v>
      </c>
      <c r="I51" s="62">
        <v>0.99570561999999996</v>
      </c>
      <c r="J51" s="62">
        <v>1.3360359E-2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41.209394000000003</v>
      </c>
      <c r="Y51" s="187">
        <v>44.774088999999996</v>
      </c>
      <c r="Z51" s="187">
        <v>0.99374143000000004</v>
      </c>
      <c r="AA51" s="62">
        <v>0.99606075999999999</v>
      </c>
      <c r="AB51" s="62">
        <v>9.2295740000000008E-3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2.2642680000000013</v>
      </c>
      <c r="AN51" s="121">
        <f t="shared" si="5"/>
        <v>1.5567799999999963</v>
      </c>
      <c r="AO51" s="121">
        <f t="shared" si="6"/>
        <v>2.5495000000008705E-4</v>
      </c>
      <c r="AP51" s="121">
        <f t="shared" si="7"/>
        <v>3.5514000000003154E-4</v>
      </c>
      <c r="AQ51" s="87">
        <f t="shared" si="8"/>
        <v>-4.1307849999999997E-3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30.020175999999999</v>
      </c>
      <c r="G53" s="96">
        <v>33.697609999999997</v>
      </c>
      <c r="H53" s="96">
        <v>0.96705556000000004</v>
      </c>
      <c r="I53" s="60">
        <v>0.97141005999999996</v>
      </c>
      <c r="J53" s="60">
        <v>5.9911598000000003E-2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30.419651999999999</v>
      </c>
      <c r="Y53" s="96">
        <v>34.149231999999998</v>
      </c>
      <c r="Z53" s="96">
        <v>0.96707498999999997</v>
      </c>
      <c r="AA53" s="60">
        <v>0.97176580000000001</v>
      </c>
      <c r="AB53" s="60">
        <v>5.4929115000000001E-2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0.39947599999999994</v>
      </c>
      <c r="AN53" s="95">
        <f t="shared" si="5"/>
        <v>0.45162200000000041</v>
      </c>
      <c r="AO53" s="95">
        <f t="shared" si="6"/>
        <v>1.9429999999931447E-5</v>
      </c>
      <c r="AP53" s="95">
        <f t="shared" si="7"/>
        <v>3.5574000000004879E-4</v>
      </c>
      <c r="AQ53" s="120">
        <f t="shared" si="8"/>
        <v>-4.9824830000000028E-3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33.007603000000003</v>
      </c>
      <c r="G54" s="187">
        <v>36.576656999999997</v>
      </c>
      <c r="H54" s="187">
        <v>0.97986498</v>
      </c>
      <c r="I54" s="62">
        <v>0.98316844999999997</v>
      </c>
      <c r="J54" s="62">
        <v>3.7768586999999999E-2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33.704993999999999</v>
      </c>
      <c r="Y54" s="187">
        <v>37.073677000000004</v>
      </c>
      <c r="Z54" s="187">
        <v>0.98001618999999995</v>
      </c>
      <c r="AA54" s="62">
        <v>0.98358659999999998</v>
      </c>
      <c r="AB54" s="62">
        <v>3.3942043999999998E-2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0.6973909999999961</v>
      </c>
      <c r="AN54" s="121">
        <f t="shared" si="5"/>
        <v>0.49702000000000623</v>
      </c>
      <c r="AO54" s="121">
        <f t="shared" si="6"/>
        <v>1.5120999999995721E-4</v>
      </c>
      <c r="AP54" s="121">
        <f t="shared" si="7"/>
        <v>4.1815000000000602E-4</v>
      </c>
      <c r="AQ54" s="87">
        <f t="shared" si="8"/>
        <v>-3.8265430000000017E-3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36.289417</v>
      </c>
      <c r="G55" s="187">
        <v>40.290754999999997</v>
      </c>
      <c r="H55" s="187">
        <v>0.98869026999999998</v>
      </c>
      <c r="I55" s="62">
        <v>0.99185316000000001</v>
      </c>
      <c r="J55" s="62">
        <v>2.3880704999999999E-2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37.624842000000001</v>
      </c>
      <c r="Y55" s="187">
        <v>41.191280999999996</v>
      </c>
      <c r="Z55" s="187">
        <v>0.98894254999999998</v>
      </c>
      <c r="AA55" s="62">
        <v>0.99226101</v>
      </c>
      <c r="AB55" s="62">
        <v>2.0132364999999999E-2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1.3354250000000008</v>
      </c>
      <c r="AN55" s="121">
        <f t="shared" si="5"/>
        <v>0.90052599999999927</v>
      </c>
      <c r="AO55" s="121">
        <f t="shared" si="6"/>
        <v>2.5227999999999362E-4</v>
      </c>
      <c r="AP55" s="121">
        <f t="shared" si="7"/>
        <v>4.0784999999998739E-4</v>
      </c>
      <c r="AQ55" s="87">
        <f t="shared" si="8"/>
        <v>-3.7483399999999993E-3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39.290540999999997</v>
      </c>
      <c r="G56" s="187">
        <v>43.424377</v>
      </c>
      <c r="H56" s="187">
        <v>0.99356960000000005</v>
      </c>
      <c r="I56" s="62">
        <v>0.99578646999999998</v>
      </c>
      <c r="J56" s="62">
        <v>1.2187595000000001E-2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41.403950999999999</v>
      </c>
      <c r="Y56" s="187">
        <v>44.907452999999997</v>
      </c>
      <c r="Z56" s="187">
        <v>0.99382333</v>
      </c>
      <c r="AA56" s="62">
        <v>0.99611817999999996</v>
      </c>
      <c r="AB56" s="62">
        <v>8.8045169999999996E-3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2.1134100000000018</v>
      </c>
      <c r="AN56" s="121">
        <f t="shared" si="5"/>
        <v>1.483075999999997</v>
      </c>
      <c r="AO56" s="121">
        <f t="shared" si="6"/>
        <v>2.5372999999995205E-4</v>
      </c>
      <c r="AP56" s="121">
        <f t="shared" si="7"/>
        <v>3.3170999999998507E-4</v>
      </c>
      <c r="AQ56" s="87">
        <f t="shared" si="8"/>
        <v>-3.3830780000000012E-3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30.239045000000001</v>
      </c>
      <c r="G58" s="96">
        <v>34.008665999999998</v>
      </c>
      <c r="H58" s="96">
        <v>0.96739218999999999</v>
      </c>
      <c r="I58" s="60">
        <v>0.97275332000000003</v>
      </c>
      <c r="J58" s="60">
        <v>6.0408823E-2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30.672917999999999</v>
      </c>
      <c r="Y58" s="96">
        <v>34.417492000000003</v>
      </c>
      <c r="Z58" s="96">
        <v>0.96741988000000001</v>
      </c>
      <c r="AA58" s="60">
        <v>0.97311618</v>
      </c>
      <c r="AB58" s="60">
        <v>5.5381725999999999E-2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0.4338729999999984</v>
      </c>
      <c r="AN58" s="95">
        <f t="shared" si="5"/>
        <v>0.4088260000000048</v>
      </c>
      <c r="AO58" s="95">
        <f t="shared" si="6"/>
        <v>2.7690000000024639E-5</v>
      </c>
      <c r="AP58" s="95">
        <f t="shared" si="7"/>
        <v>3.6285999999996488E-4</v>
      </c>
      <c r="AQ58" s="120">
        <f t="shared" si="8"/>
        <v>-5.0270970000000012E-3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33.092692</v>
      </c>
      <c r="G59" s="187">
        <v>36.816242000000003</v>
      </c>
      <c r="H59" s="187">
        <v>0.97993498999999995</v>
      </c>
      <c r="I59" s="62">
        <v>0.98410677000000002</v>
      </c>
      <c r="J59" s="62">
        <v>3.8156404999999997E-2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33.787587000000002</v>
      </c>
      <c r="Y59" s="187">
        <v>37.263494000000001</v>
      </c>
      <c r="Z59" s="187">
        <v>0.98004075999999996</v>
      </c>
      <c r="AA59" s="62">
        <v>0.98437421000000003</v>
      </c>
      <c r="AB59" s="62">
        <v>3.4502245000000001E-2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0.69489500000000248</v>
      </c>
      <c r="AN59" s="121">
        <f t="shared" si="5"/>
        <v>0.44725199999999887</v>
      </c>
      <c r="AO59" s="121">
        <f t="shared" si="6"/>
        <v>1.0577000000000503E-4</v>
      </c>
      <c r="AP59" s="121">
        <f t="shared" si="7"/>
        <v>2.6744000000000767E-4</v>
      </c>
      <c r="AQ59" s="87">
        <f t="shared" si="8"/>
        <v>-3.6541599999999966E-3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36.431790999999997</v>
      </c>
      <c r="G60" s="187">
        <v>40.39996</v>
      </c>
      <c r="H60" s="187">
        <v>0.98885128</v>
      </c>
      <c r="I60" s="62">
        <v>0.99195263</v>
      </c>
      <c r="J60" s="62">
        <v>2.3970762E-2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37.495292999999997</v>
      </c>
      <c r="Y60" s="187">
        <v>41.110722000000003</v>
      </c>
      <c r="Z60" s="187">
        <v>0.98904154</v>
      </c>
      <c r="AA60" s="62">
        <v>0.99234027999999996</v>
      </c>
      <c r="AB60" s="62">
        <v>2.1001131999999999E-2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1.0635019999999997</v>
      </c>
      <c r="AN60" s="121">
        <f t="shared" si="5"/>
        <v>0.71076200000000256</v>
      </c>
      <c r="AO60" s="121">
        <f t="shared" si="6"/>
        <v>1.9025999999999765E-4</v>
      </c>
      <c r="AP60" s="121">
        <f t="shared" si="7"/>
        <v>3.8764999999996164E-4</v>
      </c>
      <c r="AQ60" s="87">
        <f t="shared" si="8"/>
        <v>-2.9696300000000009E-3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39.712986999999998</v>
      </c>
      <c r="G61" s="187">
        <v>43.834802000000003</v>
      </c>
      <c r="H61" s="187">
        <v>0.99365530000000002</v>
      </c>
      <c r="I61" s="62">
        <v>0.99583569000000005</v>
      </c>
      <c r="J61" s="62">
        <v>1.16793625E-2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41.620913000000002</v>
      </c>
      <c r="Y61" s="187">
        <v>45.105711999999997</v>
      </c>
      <c r="Z61" s="187">
        <v>0.99389256000000004</v>
      </c>
      <c r="AA61" s="62">
        <v>0.99623731999999998</v>
      </c>
      <c r="AB61" s="62">
        <v>8.9431170000000004E-3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1.9079260000000033</v>
      </c>
      <c r="AN61" s="121">
        <f t="shared" si="5"/>
        <v>1.2709099999999935</v>
      </c>
      <c r="AO61" s="121">
        <f t="shared" si="6"/>
        <v>2.372600000000169E-4</v>
      </c>
      <c r="AP61" s="121">
        <f t="shared" si="7"/>
        <v>4.0162999999993065E-4</v>
      </c>
      <c r="AQ61" s="87">
        <f t="shared" si="8"/>
        <v>-2.7362454999999997E-3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30.823250000000002</v>
      </c>
      <c r="G63" s="96">
        <v>34.763317999999998</v>
      </c>
      <c r="H63" s="96">
        <v>0.96680496000000005</v>
      </c>
      <c r="I63" s="60">
        <v>0.97302054000000004</v>
      </c>
      <c r="J63" s="60">
        <v>5.6764290000000002E-2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31.007939</v>
      </c>
      <c r="Y63" s="96">
        <v>35.075780999999999</v>
      </c>
      <c r="Z63" s="96">
        <v>0.96685880000000002</v>
      </c>
      <c r="AA63" s="60">
        <v>0.97350305000000004</v>
      </c>
      <c r="AB63" s="60">
        <v>5.4799054E-2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0.18468899999999877</v>
      </c>
      <c r="AN63" s="95">
        <f t="shared" si="5"/>
        <v>0.31246300000000105</v>
      </c>
      <c r="AO63" s="95">
        <f t="shared" si="6"/>
        <v>5.3839999999971688E-5</v>
      </c>
      <c r="AP63" s="95">
        <f t="shared" si="7"/>
        <v>4.8250999999999156E-4</v>
      </c>
      <c r="AQ63" s="120">
        <f t="shared" si="8"/>
        <v>-1.9652360000000021E-3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33.965079000000003</v>
      </c>
      <c r="G64" s="187">
        <v>37.616613999999998</v>
      </c>
      <c r="H64" s="187">
        <v>0.97992148000000001</v>
      </c>
      <c r="I64" s="62">
        <v>0.98439876000000004</v>
      </c>
      <c r="J64" s="62">
        <v>3.5408324999999997E-2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34.345616999999997</v>
      </c>
      <c r="Y64" s="187">
        <v>37.870663</v>
      </c>
      <c r="Z64" s="187">
        <v>0.98003514999999997</v>
      </c>
      <c r="AA64" s="62">
        <v>0.98465427999999999</v>
      </c>
      <c r="AB64" s="62">
        <v>3.4170291999999998E-2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0.38053799999999427</v>
      </c>
      <c r="AN64" s="121">
        <f t="shared" si="5"/>
        <v>0.25404900000000197</v>
      </c>
      <c r="AO64" s="121">
        <f t="shared" si="6"/>
        <v>1.1366999999995464E-4</v>
      </c>
      <c r="AP64" s="121">
        <f t="shared" si="7"/>
        <v>2.5551999999995356E-4</v>
      </c>
      <c r="AQ64" s="87">
        <f t="shared" si="8"/>
        <v>-1.2380329999999995E-3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37.118476999999999</v>
      </c>
      <c r="G65" s="187">
        <v>40.865465999999998</v>
      </c>
      <c r="H65" s="187">
        <v>0.98897024</v>
      </c>
      <c r="I65" s="62">
        <v>0.99218240000000002</v>
      </c>
      <c r="J65" s="62">
        <v>2.2712547E-2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38.080545000000001</v>
      </c>
      <c r="Y65" s="187">
        <v>41.469498000000002</v>
      </c>
      <c r="Z65" s="187">
        <v>0.98912062000000001</v>
      </c>
      <c r="AA65" s="62">
        <v>0.99232514000000005</v>
      </c>
      <c r="AB65" s="62">
        <v>2.0568656000000001E-2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0.96206800000000214</v>
      </c>
      <c r="AN65" s="121">
        <f t="shared" si="5"/>
        <v>0.60403200000000368</v>
      </c>
      <c r="AO65" s="121">
        <f t="shared" si="6"/>
        <v>1.5038000000000551E-4</v>
      </c>
      <c r="AP65" s="121">
        <f t="shared" si="7"/>
        <v>1.4274000000003007E-4</v>
      </c>
      <c r="AQ65" s="87">
        <f t="shared" si="8"/>
        <v>-2.1438909999999985E-3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40.501007999999999</v>
      </c>
      <c r="G66" s="187">
        <v>44.345196000000001</v>
      </c>
      <c r="H66" s="187">
        <v>0.99374340999999999</v>
      </c>
      <c r="I66" s="62">
        <v>0.99591792000000001</v>
      </c>
      <c r="J66" s="62">
        <v>1.1342066E-2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42.071778999999999</v>
      </c>
      <c r="Y66" s="187">
        <v>45.354619999999997</v>
      </c>
      <c r="Z66" s="187">
        <v>0.99392393000000001</v>
      </c>
      <c r="AA66" s="62">
        <v>0.99634924000000002</v>
      </c>
      <c r="AB66" s="62">
        <v>8.9196805000000007E-3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1.5707710000000006</v>
      </c>
      <c r="AN66" s="121">
        <f t="shared" si="5"/>
        <v>1.0094239999999957</v>
      </c>
      <c r="AO66" s="121">
        <f t="shared" si="6"/>
        <v>1.8052000000001733E-4</v>
      </c>
      <c r="AP66" s="121">
        <f t="shared" si="7"/>
        <v>4.313200000000128E-4</v>
      </c>
      <c r="AQ66" s="87">
        <f t="shared" si="8"/>
        <v>-2.4223854999999989E-3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29.515498000000001</v>
      </c>
      <c r="G68" s="96">
        <v>32.887830000000001</v>
      </c>
      <c r="H68" s="96">
        <v>0.96477637000000005</v>
      </c>
      <c r="I68" s="60">
        <v>0.97085109999999997</v>
      </c>
      <c r="J68" s="60">
        <v>7.2609320000000005E-2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30.047778000000001</v>
      </c>
      <c r="Y68" s="96">
        <v>33.557817</v>
      </c>
      <c r="Z68" s="96">
        <v>0.96480783999999997</v>
      </c>
      <c r="AA68" s="60">
        <v>0.97112010000000004</v>
      </c>
      <c r="AB68" s="60">
        <v>6.1956020000000001E-2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0.53228000000000009</v>
      </c>
      <c r="AN68" s="95">
        <f t="shared" si="5"/>
        <v>0.669986999999999</v>
      </c>
      <c r="AO68" s="95">
        <f t="shared" si="6"/>
        <v>3.1469999999922393E-5</v>
      </c>
      <c r="AP68" s="95">
        <f t="shared" si="7"/>
        <v>2.6900000000007473E-4</v>
      </c>
      <c r="AQ68" s="120">
        <f t="shared" si="8"/>
        <v>-1.0653300000000004E-2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32.176788999999999</v>
      </c>
      <c r="G69" s="187">
        <v>35.839378000000004</v>
      </c>
      <c r="H69" s="187">
        <v>0.97911314000000005</v>
      </c>
      <c r="I69" s="62">
        <v>0.98362404000000003</v>
      </c>
      <c r="J69" s="62">
        <v>5.0820379999999998E-2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33.372765000000001</v>
      </c>
      <c r="Y69" s="187">
        <v>36.677211</v>
      </c>
      <c r="Z69" s="187">
        <v>0.97928464999999998</v>
      </c>
      <c r="AA69" s="62">
        <v>0.98417195999999996</v>
      </c>
      <c r="AB69" s="62">
        <v>3.9927386000000002E-2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1.1959760000000017</v>
      </c>
      <c r="AN69" s="121">
        <f t="shared" si="5"/>
        <v>0.83783299999999628</v>
      </c>
      <c r="AO69" s="121">
        <f t="shared" si="6"/>
        <v>1.7150999999993033E-4</v>
      </c>
      <c r="AP69" s="121">
        <f t="shared" si="7"/>
        <v>5.4791999999992402E-4</v>
      </c>
      <c r="AQ69" s="87">
        <f t="shared" si="8"/>
        <v>-1.0892993999999996E-2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34.744104</v>
      </c>
      <c r="G70" s="187">
        <v>39.337843999999997</v>
      </c>
      <c r="H70" s="187">
        <v>0.98907520999999998</v>
      </c>
      <c r="I70" s="62">
        <v>0.99218209000000002</v>
      </c>
      <c r="J70" s="62">
        <v>3.4025556999999998E-2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37.022976999999997</v>
      </c>
      <c r="Y70" s="187">
        <v>40.835680000000004</v>
      </c>
      <c r="Z70" s="187">
        <v>0.98942054000000002</v>
      </c>
      <c r="AA70" s="62">
        <v>0.99277782999999997</v>
      </c>
      <c r="AB70" s="62">
        <v>2.3051780000000001E-2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2.2788729999999973</v>
      </c>
      <c r="AN70" s="121">
        <f t="shared" si="5"/>
        <v>1.4978360000000066</v>
      </c>
      <c r="AO70" s="121">
        <f t="shared" si="6"/>
        <v>3.4533000000003256E-4</v>
      </c>
      <c r="AP70" s="121">
        <f t="shared" si="7"/>
        <v>5.9573999999995575E-4</v>
      </c>
      <c r="AQ70" s="87">
        <f t="shared" si="8"/>
        <v>-1.0973776999999997E-2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37.913330999999999</v>
      </c>
      <c r="G71" s="187">
        <v>42.410904000000002</v>
      </c>
      <c r="H71" s="187">
        <v>0.99367885</v>
      </c>
      <c r="I71" s="62">
        <v>0.99585741999999999</v>
      </c>
      <c r="J71" s="62">
        <v>1.7221808000000002E-2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40.940520999999997</v>
      </c>
      <c r="Y71" s="187">
        <v>44.685704999999999</v>
      </c>
      <c r="Z71" s="187">
        <v>0.99399329000000003</v>
      </c>
      <c r="AA71" s="62">
        <v>0.99632798</v>
      </c>
      <c r="AB71" s="62">
        <v>9.9622235000000007E-3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3.0271899999999974</v>
      </c>
      <c r="AN71" s="121">
        <f t="shared" si="5"/>
        <v>2.2748009999999965</v>
      </c>
      <c r="AO71" s="121">
        <f t="shared" si="6"/>
        <v>3.1444000000002692E-4</v>
      </c>
      <c r="AP71" s="121">
        <f t="shared" si="7"/>
        <v>4.7056000000000875E-4</v>
      </c>
      <c r="AQ71" s="87">
        <f t="shared" si="8"/>
        <v>-7.259584500000001E-3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30.170214000000001</v>
      </c>
      <c r="G73" s="96">
        <v>33.567247999999999</v>
      </c>
      <c r="H73" s="96">
        <v>0.96730643999999999</v>
      </c>
      <c r="I73" s="60">
        <v>0.97256058000000001</v>
      </c>
      <c r="J73" s="60">
        <v>6.3047339999999993E-2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30.24362</v>
      </c>
      <c r="Y73" s="96">
        <v>34.073250999999999</v>
      </c>
      <c r="Z73" s="96">
        <v>0.96725760000000005</v>
      </c>
      <c r="AA73" s="60">
        <v>0.97292151000000004</v>
      </c>
      <c r="AB73" s="60">
        <v>5.6512468000000003E-2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7.3405999999998528E-2</v>
      </c>
      <c r="AN73" s="95">
        <f t="shared" si="5"/>
        <v>0.50600299999999976</v>
      </c>
      <c r="AO73" s="95">
        <f t="shared" si="6"/>
        <v>-4.8839999999938932E-5</v>
      </c>
      <c r="AP73" s="95">
        <f t="shared" si="7"/>
        <v>3.6093000000003705E-4</v>
      </c>
      <c r="AQ73" s="120">
        <f t="shared" si="8"/>
        <v>-6.5348719999999902E-3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33.140363999999998</v>
      </c>
      <c r="G74" s="187">
        <v>36.39725</v>
      </c>
      <c r="H74" s="187">
        <v>0.98007188000000001</v>
      </c>
      <c r="I74" s="62">
        <v>0.98443000999999997</v>
      </c>
      <c r="J74" s="62">
        <v>4.2909450000000002E-2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33.686185999999999</v>
      </c>
      <c r="Y74" s="187">
        <v>36.976520999999998</v>
      </c>
      <c r="Z74" s="187">
        <v>0.98020878</v>
      </c>
      <c r="AA74" s="62">
        <v>0.98487404999999995</v>
      </c>
      <c r="AB74" s="62">
        <v>3.5650375999999998E-2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0.54582200000000114</v>
      </c>
      <c r="AN74" s="121">
        <f t="shared" si="5"/>
        <v>0.57927099999999854</v>
      </c>
      <c r="AO74" s="121">
        <f t="shared" si="6"/>
        <v>1.3689999999999536E-4</v>
      </c>
      <c r="AP74" s="121">
        <f t="shared" si="7"/>
        <v>4.440399999999789E-4</v>
      </c>
      <c r="AQ74" s="87">
        <f t="shared" si="8"/>
        <v>-7.2590740000000042E-3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36.588472000000003</v>
      </c>
      <c r="G75" s="187">
        <v>40.606420999999997</v>
      </c>
      <c r="H75" s="187">
        <v>0.98933707000000004</v>
      </c>
      <c r="I75" s="62">
        <v>0.99245422000000005</v>
      </c>
      <c r="J75" s="62">
        <v>2.5293414E-2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38.385168999999998</v>
      </c>
      <c r="Y75" s="187">
        <v>41.701877000000003</v>
      </c>
      <c r="Z75" s="187">
        <v>0.98966536000000005</v>
      </c>
      <c r="AA75" s="62">
        <v>0.99293182000000002</v>
      </c>
      <c r="AB75" s="62">
        <v>1.9024024E-2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1.7966969999999947</v>
      </c>
      <c r="AN75" s="121">
        <f t="shared" si="5"/>
        <v>1.0954560000000058</v>
      </c>
      <c r="AO75" s="121">
        <f t="shared" si="6"/>
        <v>3.2829000000000885E-4</v>
      </c>
      <c r="AP75" s="121">
        <f t="shared" si="7"/>
        <v>4.7759999999996694E-4</v>
      </c>
      <c r="AQ75" s="87">
        <f t="shared" si="8"/>
        <v>-6.2693899999999997E-3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38.130451000000001</v>
      </c>
      <c r="G76" s="187">
        <v>42.811056999999998</v>
      </c>
      <c r="H76" s="187">
        <v>0.99378082000000001</v>
      </c>
      <c r="I76" s="62">
        <v>0.99583144000000001</v>
      </c>
      <c r="J76" s="62">
        <v>1.9029014E-2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41.206918000000002</v>
      </c>
      <c r="Y76" s="187">
        <v>44.909312</v>
      </c>
      <c r="Z76" s="187">
        <v>0.99409433999999997</v>
      </c>
      <c r="AA76" s="62">
        <v>0.99641009000000003</v>
      </c>
      <c r="AB76" s="62">
        <v>1.0601195000000001E-2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3.076467000000001</v>
      </c>
      <c r="AN76" s="121">
        <f t="shared" si="5"/>
        <v>2.0982550000000018</v>
      </c>
      <c r="AO76" s="121">
        <f t="shared" si="6"/>
        <v>3.1351999999995606E-4</v>
      </c>
      <c r="AP76" s="121">
        <f t="shared" si="7"/>
        <v>5.7865000000001388E-4</v>
      </c>
      <c r="AQ76" s="87">
        <f t="shared" si="8"/>
        <v>-8.4278189999999996E-3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29.949766</v>
      </c>
      <c r="G78" s="96">
        <v>33.446973999999997</v>
      </c>
      <c r="H78" s="96">
        <v>0.96856916000000004</v>
      </c>
      <c r="I78" s="60">
        <v>0.97361662000000004</v>
      </c>
      <c r="J78" s="60">
        <v>6.6916169999999997E-2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30.434609999999999</v>
      </c>
      <c r="Y78" s="96">
        <v>33.913792000000001</v>
      </c>
      <c r="Z78" s="96">
        <v>0.96851544000000001</v>
      </c>
      <c r="AA78" s="60">
        <v>0.97396453999999999</v>
      </c>
      <c r="AB78" s="60">
        <v>5.88604E-2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0.48484399999999894</v>
      </c>
      <c r="AN78" s="95">
        <f t="shared" si="5"/>
        <v>0.46681800000000351</v>
      </c>
      <c r="AO78" s="95">
        <f t="shared" si="6"/>
        <v>-5.3720000000034851E-5</v>
      </c>
      <c r="AP78" s="95">
        <f t="shared" si="7"/>
        <v>3.4791999999994605E-4</v>
      </c>
      <c r="AQ78" s="120">
        <f t="shared" si="8"/>
        <v>-8.0557699999999968E-3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32.449064999999997</v>
      </c>
      <c r="G79" s="187">
        <v>36.213355999999997</v>
      </c>
      <c r="H79" s="187">
        <v>0.98053288999999999</v>
      </c>
      <c r="I79" s="62">
        <v>0.98454984000000001</v>
      </c>
      <c r="J79" s="62">
        <v>4.7567251999999997E-2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33.419286999999997</v>
      </c>
      <c r="Y79" s="187">
        <v>36.8429</v>
      </c>
      <c r="Z79" s="187">
        <v>0.98063683999999995</v>
      </c>
      <c r="AA79" s="62">
        <v>0.98498761000000001</v>
      </c>
      <c r="AB79" s="62">
        <v>3.8686709999999999E-2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0.9702219999999997</v>
      </c>
      <c r="AN79" s="121">
        <f t="shared" si="5"/>
        <v>0.62954400000000277</v>
      </c>
      <c r="AO79" s="121">
        <f t="shared" si="6"/>
        <v>1.0394999999996379E-4</v>
      </c>
      <c r="AP79" s="121">
        <f t="shared" si="7"/>
        <v>4.3777000000000399E-4</v>
      </c>
      <c r="AQ79" s="87">
        <f t="shared" si="8"/>
        <v>-8.8805419999999982E-3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35.458460000000002</v>
      </c>
      <c r="G80" s="187">
        <v>39.952024000000002</v>
      </c>
      <c r="H80" s="187">
        <v>0.98937655000000002</v>
      </c>
      <c r="I80" s="62">
        <v>0.99247185999999998</v>
      </c>
      <c r="J80" s="62">
        <v>3.1973152999999997E-2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37.156682000000004</v>
      </c>
      <c r="Y80" s="187">
        <v>41.027034</v>
      </c>
      <c r="Z80" s="187">
        <v>0.98966317000000004</v>
      </c>
      <c r="AA80" s="62">
        <v>0.99296240000000002</v>
      </c>
      <c r="AB80" s="62">
        <v>2.3415219000000001E-2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1.6982220000000012</v>
      </c>
      <c r="AN80" s="121">
        <f t="shared" si="5"/>
        <v>1.0750099999999989</v>
      </c>
      <c r="AO80" s="121">
        <f t="shared" si="6"/>
        <v>2.866200000000152E-4</v>
      </c>
      <c r="AP80" s="121">
        <f t="shared" si="7"/>
        <v>4.9054000000003928E-4</v>
      </c>
      <c r="AQ80" s="87">
        <f t="shared" si="8"/>
        <v>-8.5579339999999962E-3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38.573754000000001</v>
      </c>
      <c r="G81" s="187">
        <v>42.995071000000003</v>
      </c>
      <c r="H81" s="187">
        <v>0.99381147999999997</v>
      </c>
      <c r="I81" s="62">
        <v>0.99601264</v>
      </c>
      <c r="J81" s="62">
        <v>1.5934899999999998E-2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41.233685000000001</v>
      </c>
      <c r="Y81" s="187">
        <v>44.954731000000002</v>
      </c>
      <c r="Z81" s="187">
        <v>0.99410441999999999</v>
      </c>
      <c r="AA81" s="62">
        <v>0.99639272000000001</v>
      </c>
      <c r="AB81" s="62">
        <v>9.7528200000000006E-3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2.6599310000000003</v>
      </c>
      <c r="AN81" s="121">
        <f t="shared" si="5"/>
        <v>1.9596599999999995</v>
      </c>
      <c r="AO81" s="121">
        <f t="shared" si="6"/>
        <v>2.929400000000193E-4</v>
      </c>
      <c r="AP81" s="121">
        <f t="shared" si="7"/>
        <v>3.8008000000000486E-4</v>
      </c>
      <c r="AQ81" s="87">
        <f t="shared" si="8"/>
        <v>-6.1820799999999978E-3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30.543510999999999</v>
      </c>
      <c r="G83" s="96">
        <v>33.863517000000002</v>
      </c>
      <c r="H83" s="96">
        <v>0.96941533999999996</v>
      </c>
      <c r="I83" s="60">
        <v>0.97482860000000005</v>
      </c>
      <c r="J83" s="60">
        <v>6.2966110000000006E-2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30.927516000000001</v>
      </c>
      <c r="Y83" s="96">
        <v>34.331445000000002</v>
      </c>
      <c r="Z83" s="96">
        <v>0.96933139999999995</v>
      </c>
      <c r="AA83" s="60">
        <v>0.97504429000000004</v>
      </c>
      <c r="AB83" s="60">
        <v>5.6709379999999997E-2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0.38400500000000193</v>
      </c>
      <c r="AN83" s="95">
        <f t="shared" si="5"/>
        <v>0.46792800000000057</v>
      </c>
      <c r="AO83" s="95">
        <f t="shared" si="6"/>
        <v>-8.3940000000004567E-5</v>
      </c>
      <c r="AP83" s="95">
        <f t="shared" si="7"/>
        <v>2.1568999999999061E-4</v>
      </c>
      <c r="AQ83" s="120">
        <f t="shared" si="8"/>
        <v>-6.256730000000009E-3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33.044044999999997</v>
      </c>
      <c r="G84" s="187">
        <v>36.703493999999999</v>
      </c>
      <c r="H84" s="187">
        <v>0.98086423</v>
      </c>
      <c r="I84" s="62">
        <v>0.98503017000000004</v>
      </c>
      <c r="J84" s="62">
        <v>4.3007493000000001E-2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34.031441999999998</v>
      </c>
      <c r="Y84" s="187">
        <v>37.392932000000002</v>
      </c>
      <c r="Z84" s="187">
        <v>0.98088748999999997</v>
      </c>
      <c r="AA84" s="62">
        <v>0.98509849000000005</v>
      </c>
      <c r="AB84" s="62">
        <v>3.5711254999999997E-2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0.98739700000000141</v>
      </c>
      <c r="AN84" s="121">
        <f t="shared" si="5"/>
        <v>0.68943800000000266</v>
      </c>
      <c r="AO84" s="121">
        <f t="shared" si="6"/>
        <v>2.3259999999969416E-5</v>
      </c>
      <c r="AP84" s="121">
        <f t="shared" si="7"/>
        <v>6.8320000000010594E-5</v>
      </c>
      <c r="AQ84" s="87">
        <f t="shared" si="8"/>
        <v>-7.2962380000000035E-3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36.009334000000003</v>
      </c>
      <c r="G85" s="187">
        <v>40.256217999999997</v>
      </c>
      <c r="H85" s="187">
        <v>0.98916601000000004</v>
      </c>
      <c r="I85" s="62">
        <v>0.99250022000000004</v>
      </c>
      <c r="J85" s="62">
        <v>2.857877E-2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37.699044000000001</v>
      </c>
      <c r="Y85" s="187">
        <v>41.298257999999997</v>
      </c>
      <c r="Z85" s="187">
        <v>0.98938199999999998</v>
      </c>
      <c r="AA85" s="62">
        <v>0.99293193999999996</v>
      </c>
      <c r="AB85" s="62">
        <v>2.1704810000000001E-2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1.689709999999998</v>
      </c>
      <c r="AN85" s="121">
        <f t="shared" si="5"/>
        <v>1.0420400000000001</v>
      </c>
      <c r="AO85" s="121">
        <f t="shared" si="6"/>
        <v>2.1598999999994373E-4</v>
      </c>
      <c r="AP85" s="121">
        <f t="shared" si="7"/>
        <v>4.3171999999991328E-4</v>
      </c>
      <c r="AQ85" s="87">
        <f t="shared" si="8"/>
        <v>-6.8739599999999984E-3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39.095536000000003</v>
      </c>
      <c r="G86" s="187">
        <v>43.378740000000001</v>
      </c>
      <c r="H86" s="187">
        <v>0.99364775000000005</v>
      </c>
      <c r="I86" s="62">
        <v>0.99595288000000004</v>
      </c>
      <c r="J86" s="62">
        <v>1.4743825E-2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41.476441000000001</v>
      </c>
      <c r="Y86" s="187">
        <v>45.024647999999999</v>
      </c>
      <c r="Z86" s="187">
        <v>0.99390542999999998</v>
      </c>
      <c r="AA86" s="62">
        <v>0.99638329999999997</v>
      </c>
      <c r="AB86" s="62">
        <v>9.8434769999999998E-3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2.3809049999999985</v>
      </c>
      <c r="AN86" s="121">
        <f t="shared" si="5"/>
        <v>1.6459079999999986</v>
      </c>
      <c r="AO86" s="121">
        <f t="shared" si="6"/>
        <v>2.5767999999992686E-4</v>
      </c>
      <c r="AP86" s="121">
        <f t="shared" si="7"/>
        <v>4.3041999999993141E-4</v>
      </c>
      <c r="AQ86" s="87">
        <f t="shared" si="8"/>
        <v>-4.9003480000000006E-3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31.000150999999999</v>
      </c>
      <c r="G88" s="96">
        <v>34.517943000000002</v>
      </c>
      <c r="H88" s="96">
        <v>0.97096484000000005</v>
      </c>
      <c r="I88" s="60">
        <v>0.97547149</v>
      </c>
      <c r="J88" s="60">
        <v>5.6490652000000002E-2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31.345704000000001</v>
      </c>
      <c r="Y88" s="96">
        <v>34.907758999999999</v>
      </c>
      <c r="Z88" s="96">
        <v>0.97096640000000001</v>
      </c>
      <c r="AA88" s="60">
        <v>0.97574598999999995</v>
      </c>
      <c r="AB88" s="60">
        <v>5.2430051999999998E-2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0.34555300000000244</v>
      </c>
      <c r="AN88" s="95">
        <f t="shared" si="5"/>
        <v>0.38981599999999617</v>
      </c>
      <c r="AO88" s="95">
        <f t="shared" si="6"/>
        <v>1.559999999956041E-6</v>
      </c>
      <c r="AP88" s="95">
        <f t="shared" si="7"/>
        <v>2.7449999999995534E-4</v>
      </c>
      <c r="AQ88" s="120">
        <f t="shared" si="8"/>
        <v>-4.0606000000000045E-3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33.905714000000003</v>
      </c>
      <c r="G89" s="187">
        <v>37.265256000000001</v>
      </c>
      <c r="H89" s="187">
        <v>0.98180732999999998</v>
      </c>
      <c r="I89" s="62">
        <v>0.98599782000000002</v>
      </c>
      <c r="J89" s="62">
        <v>3.8198948000000003E-2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34.541448000000003</v>
      </c>
      <c r="Y89" s="187">
        <v>37.718327000000002</v>
      </c>
      <c r="Z89" s="187">
        <v>0.98182080999999999</v>
      </c>
      <c r="AA89" s="62">
        <v>0.98619604000000005</v>
      </c>
      <c r="AB89" s="62">
        <v>3.316947E-2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0.63573399999999936</v>
      </c>
      <c r="AN89" s="121">
        <f t="shared" si="5"/>
        <v>0.45307100000000133</v>
      </c>
      <c r="AO89" s="121">
        <f t="shared" si="6"/>
        <v>1.3480000000010151E-5</v>
      </c>
      <c r="AP89" s="121">
        <f t="shared" si="7"/>
        <v>1.9822000000002671E-4</v>
      </c>
      <c r="AQ89" s="87">
        <f t="shared" si="8"/>
        <v>-5.0294780000000039E-3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37.201447000000002</v>
      </c>
      <c r="G90" s="187">
        <v>41.074635999999998</v>
      </c>
      <c r="H90" s="187">
        <v>0.98971695000000004</v>
      </c>
      <c r="I90" s="62">
        <v>0.99291529999999995</v>
      </c>
      <c r="J90" s="62">
        <v>2.3922046999999998E-2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38.546463000000003</v>
      </c>
      <c r="Y90" s="187">
        <v>41.884225000000001</v>
      </c>
      <c r="Z90" s="187">
        <v>0.98992500000000005</v>
      </c>
      <c r="AA90" s="62">
        <v>0.99330666999999995</v>
      </c>
      <c r="AB90" s="62">
        <v>1.9591382000000001E-2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1.3450160000000011</v>
      </c>
      <c r="AN90" s="121">
        <f t="shared" si="5"/>
        <v>0.80958900000000256</v>
      </c>
      <c r="AO90" s="121">
        <f t="shared" si="6"/>
        <v>2.0805000000001517E-4</v>
      </c>
      <c r="AP90" s="121">
        <f t="shared" si="7"/>
        <v>3.9137000000000199E-4</v>
      </c>
      <c r="AQ90" s="87">
        <f t="shared" si="8"/>
        <v>-4.3306649999999974E-3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40.297547000000002</v>
      </c>
      <c r="G91" s="187">
        <v>44.377792999999997</v>
      </c>
      <c r="H91" s="187">
        <v>0.99401476</v>
      </c>
      <c r="I91" s="62">
        <v>0.99607272000000002</v>
      </c>
      <c r="J91" s="62">
        <v>1.2206556E-2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42.500903999999998</v>
      </c>
      <c r="Y91" s="187">
        <v>45.821933000000001</v>
      </c>
      <c r="Z91" s="187">
        <v>0.99425746999999998</v>
      </c>
      <c r="AA91" s="62">
        <v>0.99662413999999999</v>
      </c>
      <c r="AB91" s="62">
        <v>8.6424959999999995E-3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2.2033569999999969</v>
      </c>
      <c r="AN91" s="121">
        <f t="shared" si="5"/>
        <v>1.4441400000000044</v>
      </c>
      <c r="AO91" s="121">
        <f t="shared" si="6"/>
        <v>2.4270999999997933E-4</v>
      </c>
      <c r="AP91" s="121">
        <f t="shared" si="7"/>
        <v>5.5141999999996916E-4</v>
      </c>
      <c r="AQ91" s="87">
        <f t="shared" si="8"/>
        <v>-3.5640600000000008E-3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31.132238000000001</v>
      </c>
      <c r="G93" s="96">
        <v>34.799627999999998</v>
      </c>
      <c r="H93" s="96">
        <v>0.97123762000000002</v>
      </c>
      <c r="I93" s="60">
        <v>0.97542322000000004</v>
      </c>
      <c r="J93" s="60">
        <v>5.5769183E-2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31.502791999999999</v>
      </c>
      <c r="Y93" s="96">
        <v>35.124487999999999</v>
      </c>
      <c r="Z93" s="96">
        <v>0.97127794999999995</v>
      </c>
      <c r="AA93" s="60">
        <v>0.97593677999999995</v>
      </c>
      <c r="AB93" s="60">
        <v>5.2057474999999999E-2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0.3705539999999985</v>
      </c>
      <c r="AN93" s="95">
        <f t="shared" si="5"/>
        <v>0.32486000000000104</v>
      </c>
      <c r="AO93" s="95">
        <f t="shared" si="6"/>
        <v>4.0329999999921817E-5</v>
      </c>
      <c r="AP93" s="95">
        <f t="shared" si="7"/>
        <v>5.1355999999991297E-4</v>
      </c>
      <c r="AQ93" s="120">
        <f t="shared" si="8"/>
        <v>-3.7117080000000011E-3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33.892302000000001</v>
      </c>
      <c r="G94" s="187">
        <v>37.580804999999998</v>
      </c>
      <c r="H94" s="187">
        <v>0.98206716000000005</v>
      </c>
      <c r="I94" s="62">
        <v>0.9860643</v>
      </c>
      <c r="J94" s="62">
        <v>3.6885187E-2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34.475532999999999</v>
      </c>
      <c r="Y94" s="187">
        <v>37.902555</v>
      </c>
      <c r="Z94" s="187">
        <v>0.98208867</v>
      </c>
      <c r="AA94" s="62">
        <v>0.98634179</v>
      </c>
      <c r="AB94" s="62">
        <v>3.3543833000000002E-2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0.58323099999999783</v>
      </c>
      <c r="AN94" s="121">
        <f t="shared" si="5"/>
        <v>0.32175000000000153</v>
      </c>
      <c r="AO94" s="121">
        <f t="shared" si="6"/>
        <v>2.1509999999946849E-5</v>
      </c>
      <c r="AP94" s="121">
        <f t="shared" si="7"/>
        <v>2.7748999999999135E-4</v>
      </c>
      <c r="AQ94" s="87">
        <f t="shared" si="8"/>
        <v>-3.3413539999999978E-3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37.326515000000001</v>
      </c>
      <c r="G95" s="187">
        <v>41.088943999999998</v>
      </c>
      <c r="H95" s="187">
        <v>0.98997957000000003</v>
      </c>
      <c r="I95" s="62">
        <v>0.99296832000000002</v>
      </c>
      <c r="J95" s="62">
        <v>2.2665009999999999E-2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38.362665999999997</v>
      </c>
      <c r="Y95" s="187">
        <v>41.762562000000003</v>
      </c>
      <c r="Z95" s="187">
        <v>0.99014137999999996</v>
      </c>
      <c r="AA95" s="62">
        <v>0.99329798000000002</v>
      </c>
      <c r="AB95" s="62">
        <v>1.9614168000000001E-2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1.0361509999999967</v>
      </c>
      <c r="AN95" s="121">
        <f t="shared" si="5"/>
        <v>0.67361800000000471</v>
      </c>
      <c r="AO95" s="121">
        <f t="shared" si="6"/>
        <v>1.6180999999992896E-4</v>
      </c>
      <c r="AP95" s="121">
        <f t="shared" si="7"/>
        <v>3.2966000000000939E-4</v>
      </c>
      <c r="AQ95" s="87">
        <f t="shared" si="8"/>
        <v>-3.0508419999999981E-3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40.638339999999999</v>
      </c>
      <c r="G96" s="187">
        <v>44.626728999999997</v>
      </c>
      <c r="H96" s="187">
        <v>0.99422091999999995</v>
      </c>
      <c r="I96" s="62">
        <v>0.99628813999999999</v>
      </c>
      <c r="J96" s="62">
        <v>1.1630049E-2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42.654935000000002</v>
      </c>
      <c r="Y96" s="187">
        <v>45.955032000000003</v>
      </c>
      <c r="Z96" s="187">
        <v>0.99442348999999997</v>
      </c>
      <c r="AA96" s="62">
        <v>0.99670782999999996</v>
      </c>
      <c r="AB96" s="62">
        <v>8.5691194999999998E-3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2.0165950000000024</v>
      </c>
      <c r="AN96" s="121">
        <f t="shared" si="5"/>
        <v>1.3283030000000053</v>
      </c>
      <c r="AO96" s="121">
        <f t="shared" si="6"/>
        <v>2.0257000000001302E-4</v>
      </c>
      <c r="AP96" s="121">
        <f t="shared" si="7"/>
        <v>4.1968999999997258E-4</v>
      </c>
      <c r="AQ96" s="87">
        <f t="shared" si="8"/>
        <v>-3.0609295000000002E-3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31.453870999999999</v>
      </c>
      <c r="G98" s="96">
        <v>35.285580000000003</v>
      </c>
      <c r="H98" s="96">
        <v>0.96954346999999996</v>
      </c>
      <c r="I98" s="60">
        <v>0.97455747000000004</v>
      </c>
      <c r="J98" s="60">
        <v>5.3604263999999999E-2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31.66375</v>
      </c>
      <c r="Y98" s="96">
        <v>35.567176000000003</v>
      </c>
      <c r="Z98" s="96">
        <v>0.96967493000000005</v>
      </c>
      <c r="AA98" s="60">
        <v>0.97524717000000005</v>
      </c>
      <c r="AB98" s="60">
        <v>5.1791623000000002E-2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0.20987900000000081</v>
      </c>
      <c r="AN98" s="95">
        <f t="shared" si="15"/>
        <v>0.2815960000000004</v>
      </c>
      <c r="AO98" s="95">
        <f t="shared" si="16"/>
        <v>1.3146000000008318E-4</v>
      </c>
      <c r="AP98" s="95">
        <f t="shared" si="17"/>
        <v>6.897000000000153E-4</v>
      </c>
      <c r="AQ98" s="120">
        <f t="shared" si="18"/>
        <v>-1.8126409999999968E-3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34.285693999999999</v>
      </c>
      <c r="G99" s="187">
        <v>37.973787000000002</v>
      </c>
      <c r="H99" s="187">
        <v>0.98144807999999994</v>
      </c>
      <c r="I99" s="62">
        <v>0.98560504999999998</v>
      </c>
      <c r="J99" s="62">
        <v>3.3766795000000002E-2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34.779786999999999</v>
      </c>
      <c r="Y99" s="187">
        <v>38.207276</v>
      </c>
      <c r="Z99" s="187">
        <v>0.98150026000000001</v>
      </c>
      <c r="AA99" s="62">
        <v>0.98585992</v>
      </c>
      <c r="AB99" s="62">
        <v>3.2967283999999999E-2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0.49409299999999945</v>
      </c>
      <c r="AN99" s="121">
        <f t="shared" si="15"/>
        <v>0.23348899999999873</v>
      </c>
      <c r="AO99" s="121">
        <f t="shared" si="16"/>
        <v>5.2180000000068283E-5</v>
      </c>
      <c r="AP99" s="121">
        <f t="shared" si="17"/>
        <v>2.5487000000001814E-4</v>
      </c>
      <c r="AQ99" s="87">
        <f t="shared" si="18"/>
        <v>-7.9951100000000275E-4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37.542887999999998</v>
      </c>
      <c r="G100" s="187">
        <v>41.113368999999999</v>
      </c>
      <c r="H100" s="187">
        <v>0.98997122999999998</v>
      </c>
      <c r="I100" s="62">
        <v>0.99292798999999998</v>
      </c>
      <c r="J100" s="62">
        <v>2.0964013E-2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38.419502000000001</v>
      </c>
      <c r="Y100" s="187">
        <v>41.58175</v>
      </c>
      <c r="Z100" s="187">
        <v>0.99007018999999996</v>
      </c>
      <c r="AA100" s="62">
        <v>0.99305712999999995</v>
      </c>
      <c r="AB100" s="62">
        <v>1.9430594999999998E-2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0.87661400000000356</v>
      </c>
      <c r="AN100" s="121">
        <f t="shared" si="15"/>
        <v>0.46838100000000082</v>
      </c>
      <c r="AO100" s="121">
        <f t="shared" si="16"/>
        <v>9.8959999999981285E-5</v>
      </c>
      <c r="AP100" s="121">
        <f t="shared" si="17"/>
        <v>1.2913999999997205E-4</v>
      </c>
      <c r="AQ100" s="87">
        <f t="shared" si="18"/>
        <v>-1.5334180000000017E-3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41.101652000000001</v>
      </c>
      <c r="G101" s="187">
        <v>44.892772999999998</v>
      </c>
      <c r="H101" s="187">
        <v>0.99425686000000002</v>
      </c>
      <c r="I101" s="62">
        <v>0.99626166000000005</v>
      </c>
      <c r="J101" s="62">
        <v>1.0668828999999999E-2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42.844444000000003</v>
      </c>
      <c r="Y101" s="187">
        <v>46.021574000000001</v>
      </c>
      <c r="Z101" s="187">
        <v>0.99444467000000003</v>
      </c>
      <c r="AA101" s="62">
        <v>0.99670884999999998</v>
      </c>
      <c r="AB101" s="62">
        <v>8.3907879999999997E-3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1.7427920000000015</v>
      </c>
      <c r="AN101" s="121">
        <f t="shared" si="15"/>
        <v>1.1288010000000028</v>
      </c>
      <c r="AO101" s="121">
        <f t="shared" si="16"/>
        <v>1.8781000000001047E-4</v>
      </c>
      <c r="AP101" s="121">
        <f t="shared" si="17"/>
        <v>4.471899999999307E-4</v>
      </c>
      <c r="AQ101" s="87">
        <f t="shared" si="18"/>
        <v>-2.2780409999999997E-3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31.177757</v>
      </c>
      <c r="G103" s="96">
        <v>34.693210999999998</v>
      </c>
      <c r="H103" s="96">
        <v>0.97079641000000005</v>
      </c>
      <c r="I103" s="60">
        <v>0.97821941000000001</v>
      </c>
      <c r="J103" s="60">
        <v>7.1743680000000004E-2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31.733383</v>
      </c>
      <c r="Y103" s="96">
        <v>35.549272000000002</v>
      </c>
      <c r="Z103" s="96">
        <v>0.97095032000000003</v>
      </c>
      <c r="AA103" s="60">
        <v>0.97825200000000001</v>
      </c>
      <c r="AB103" s="60">
        <v>6.2198549999999998E-2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0.55562600000000018</v>
      </c>
      <c r="AN103" s="95">
        <f t="shared" si="15"/>
        <v>0.85606100000000396</v>
      </c>
      <c r="AO103" s="95">
        <f t="shared" si="16"/>
        <v>1.5390999999997934E-4</v>
      </c>
      <c r="AP103" s="95">
        <f t="shared" si="17"/>
        <v>3.2589999999999009E-5</v>
      </c>
      <c r="AQ103" s="120">
        <f t="shared" si="18"/>
        <v>-9.5451300000000058E-3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33.393089000000003</v>
      </c>
      <c r="G104" s="187">
        <v>36.943019999999997</v>
      </c>
      <c r="H104" s="187">
        <v>0.98159258000000005</v>
      </c>
      <c r="I104" s="62">
        <v>0.98663557000000002</v>
      </c>
      <c r="J104" s="62">
        <v>5.0956525000000003E-2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34.540685000000003</v>
      </c>
      <c r="Y104" s="187">
        <v>37.884517000000002</v>
      </c>
      <c r="Z104" s="187">
        <v>0.98165345000000004</v>
      </c>
      <c r="AA104" s="62">
        <v>0.98699669000000001</v>
      </c>
      <c r="AB104" s="62">
        <v>4.1084185000000002E-2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1.1475960000000001</v>
      </c>
      <c r="AN104" s="121">
        <f t="shared" si="15"/>
        <v>0.94149700000000536</v>
      </c>
      <c r="AO104" s="121">
        <f t="shared" si="16"/>
        <v>6.0869999999990654E-5</v>
      </c>
      <c r="AP104" s="121">
        <f t="shared" si="17"/>
        <v>3.6111999999999256E-4</v>
      </c>
      <c r="AQ104" s="87">
        <f t="shared" si="18"/>
        <v>-9.8723400000000003E-3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35.899687999999998</v>
      </c>
      <c r="G105" s="187">
        <v>40.187911999999997</v>
      </c>
      <c r="H105" s="187">
        <v>0.98991934999999998</v>
      </c>
      <c r="I105" s="62">
        <v>0.99332436999999996</v>
      </c>
      <c r="J105" s="62">
        <v>3.3083715E-2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38.146591000000001</v>
      </c>
      <c r="Y105" s="187">
        <v>41.753250999999999</v>
      </c>
      <c r="Z105" s="187">
        <v>0.9901799</v>
      </c>
      <c r="AA105" s="62">
        <v>0.99383816000000003</v>
      </c>
      <c r="AB105" s="62">
        <v>2.316578E-2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2.2469030000000032</v>
      </c>
      <c r="AN105" s="121">
        <f t="shared" si="15"/>
        <v>1.5653390000000016</v>
      </c>
      <c r="AO105" s="121">
        <f t="shared" si="16"/>
        <v>2.6055000000002604E-4</v>
      </c>
      <c r="AP105" s="121">
        <f t="shared" si="17"/>
        <v>5.1379000000006947E-4</v>
      </c>
      <c r="AQ105" s="87">
        <f t="shared" si="18"/>
        <v>-9.9179349999999993E-3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38.859313</v>
      </c>
      <c r="G106" s="187">
        <v>43.350838000000003</v>
      </c>
      <c r="H106" s="187">
        <v>0.99386447</v>
      </c>
      <c r="I106" s="62">
        <v>0.99623629999999996</v>
      </c>
      <c r="J106" s="62">
        <v>1.9300174E-2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41.744301999999998</v>
      </c>
      <c r="Y106" s="187">
        <v>45.400137000000001</v>
      </c>
      <c r="Z106" s="187">
        <v>0.99409767999999998</v>
      </c>
      <c r="AA106" s="62">
        <v>0.99670221000000003</v>
      </c>
      <c r="AB106" s="62">
        <v>1.1860806999999999E-2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2.8849889999999974</v>
      </c>
      <c r="AN106" s="121">
        <f t="shared" si="15"/>
        <v>2.0492989999999978</v>
      </c>
      <c r="AO106" s="121">
        <f t="shared" si="16"/>
        <v>2.3320999999998371E-4</v>
      </c>
      <c r="AP106" s="121">
        <f t="shared" si="17"/>
        <v>4.6591000000006932E-4</v>
      </c>
      <c r="AQ106" s="87">
        <f t="shared" si="18"/>
        <v>-7.4393670000000005E-3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31.487338000000001</v>
      </c>
      <c r="G108" s="96">
        <v>34.950035</v>
      </c>
      <c r="H108" s="96">
        <v>0.97197429999999996</v>
      </c>
      <c r="I108" s="60">
        <v>0.97870380000000001</v>
      </c>
      <c r="J108" s="60">
        <v>6.2348164999999997E-2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31.715392999999999</v>
      </c>
      <c r="Y108" s="96">
        <v>35.641845000000004</v>
      </c>
      <c r="Z108" s="96">
        <v>0.97202160000000004</v>
      </c>
      <c r="AA108" s="60">
        <v>0.97868887000000004</v>
      </c>
      <c r="AB108" s="60">
        <v>5.5103824000000003E-2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0.22805499999999768</v>
      </c>
      <c r="AN108" s="95">
        <f t="shared" si="15"/>
        <v>0.69181000000000381</v>
      </c>
      <c r="AO108" s="95">
        <f t="shared" si="16"/>
        <v>4.7300000000083386E-5</v>
      </c>
      <c r="AP108" s="95">
        <f t="shared" si="17"/>
        <v>-1.492999999996858E-5</v>
      </c>
      <c r="AQ108" s="120">
        <f t="shared" si="18"/>
        <v>-7.2443409999999944E-3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33.827705000000002</v>
      </c>
      <c r="G109" s="187">
        <v>37.222842</v>
      </c>
      <c r="H109" s="187">
        <v>0.98207418000000002</v>
      </c>
      <c r="I109" s="62">
        <v>0.98696647000000004</v>
      </c>
      <c r="J109" s="62">
        <v>4.3630719999999998E-2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34.574281999999997</v>
      </c>
      <c r="Y109" s="187">
        <v>37.970984000000001</v>
      </c>
      <c r="Z109" s="187">
        <v>0.98207053</v>
      </c>
      <c r="AA109" s="62">
        <v>0.98700725</v>
      </c>
      <c r="AB109" s="62">
        <v>3.5983714999999999E-2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0.74657699999999494</v>
      </c>
      <c r="AN109" s="121">
        <f t="shared" si="15"/>
        <v>0.74814200000000142</v>
      </c>
      <c r="AO109" s="121">
        <f t="shared" si="16"/>
        <v>-3.6500000000216914E-6</v>
      </c>
      <c r="AP109" s="121">
        <f t="shared" si="17"/>
        <v>4.0779999999962513E-5</v>
      </c>
      <c r="AQ109" s="87">
        <f t="shared" si="18"/>
        <v>-7.6470049999999984E-3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36.827792000000002</v>
      </c>
      <c r="G110" s="187">
        <v>40.855114</v>
      </c>
      <c r="H110" s="187">
        <v>0.99004272000000004</v>
      </c>
      <c r="I110" s="62">
        <v>0.99319436999999999</v>
      </c>
      <c r="J110" s="62">
        <v>2.7233317E-2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38.803933000000001</v>
      </c>
      <c r="Y110" s="187">
        <v>42.151673000000002</v>
      </c>
      <c r="Z110" s="187">
        <v>0.99026064000000003</v>
      </c>
      <c r="AA110" s="62">
        <v>0.99383012000000004</v>
      </c>
      <c r="AB110" s="62">
        <v>2.0186992000000001E-2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1.9761409999999984</v>
      </c>
      <c r="AN110" s="121">
        <f t="shared" si="15"/>
        <v>1.296559000000002</v>
      </c>
      <c r="AO110" s="121">
        <f t="shared" si="16"/>
        <v>2.1791999999998257E-4</v>
      </c>
      <c r="AP110" s="121">
        <f t="shared" si="17"/>
        <v>6.35750000000046E-4</v>
      </c>
      <c r="AQ110" s="87">
        <f t="shared" si="18"/>
        <v>-7.0463249999999991E-3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38.916950999999997</v>
      </c>
      <c r="G111" s="187">
        <v>43.473514000000002</v>
      </c>
      <c r="H111" s="187">
        <v>0.99388301000000001</v>
      </c>
      <c r="I111" s="62">
        <v>0.99622951999999998</v>
      </c>
      <c r="J111" s="62">
        <v>1.9337341000000001E-2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41.797725999999997</v>
      </c>
      <c r="Y111" s="187">
        <v>45.420912999999999</v>
      </c>
      <c r="Z111" s="187">
        <v>0.99413454000000001</v>
      </c>
      <c r="AA111" s="62">
        <v>0.99679819000000003</v>
      </c>
      <c r="AB111" s="62">
        <v>1.1677312E-2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2.8807749999999999</v>
      </c>
      <c r="AN111" s="121">
        <f t="shared" si="15"/>
        <v>1.9473989999999972</v>
      </c>
      <c r="AO111" s="121">
        <f t="shared" si="16"/>
        <v>2.5152999999999981E-4</v>
      </c>
      <c r="AP111" s="121">
        <f t="shared" si="17"/>
        <v>5.6867000000004886E-4</v>
      </c>
      <c r="AQ111" s="87">
        <f t="shared" si="18"/>
        <v>-7.6600290000000005E-3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31.533725</v>
      </c>
      <c r="G113" s="96">
        <v>35.386366000000002</v>
      </c>
      <c r="H113" s="96">
        <v>0.97316099</v>
      </c>
      <c r="I113" s="60">
        <v>0.98012394999999997</v>
      </c>
      <c r="J113" s="60">
        <v>6.1559834000000001E-2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32.08717</v>
      </c>
      <c r="Y113" s="96">
        <v>35.935789999999997</v>
      </c>
      <c r="Z113" s="96">
        <v>0.97303397999999997</v>
      </c>
      <c r="AA113" s="60">
        <v>0.98010165000000005</v>
      </c>
      <c r="AB113" s="60">
        <v>5.5008059999999998E-2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0.55344499999999996</v>
      </c>
      <c r="AN113" s="95">
        <f t="shared" si="15"/>
        <v>0.54942399999999481</v>
      </c>
      <c r="AO113" s="95">
        <f t="shared" si="16"/>
        <v>-1.2701000000003848E-4</v>
      </c>
      <c r="AP113" s="95">
        <f t="shared" si="17"/>
        <v>-2.2299999999919606E-5</v>
      </c>
      <c r="AQ113" s="120">
        <f t="shared" si="18"/>
        <v>-6.5517740000000033E-3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33.457194999999999</v>
      </c>
      <c r="G114" s="187">
        <v>37.345103000000002</v>
      </c>
      <c r="H114" s="187">
        <v>0.98254271000000004</v>
      </c>
      <c r="I114" s="62">
        <v>0.98736241999999996</v>
      </c>
      <c r="J114" s="62">
        <v>4.493014E-2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34.535443999999998</v>
      </c>
      <c r="Y114" s="187">
        <v>38.145305999999998</v>
      </c>
      <c r="Z114" s="187">
        <v>0.98252804000000005</v>
      </c>
      <c r="AA114" s="62">
        <v>0.98740824999999999</v>
      </c>
      <c r="AB114" s="62">
        <v>3.7020009999999999E-2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1.0782489999999996</v>
      </c>
      <c r="AN114" s="121">
        <f t="shared" si="15"/>
        <v>0.80020299999999622</v>
      </c>
      <c r="AO114" s="121">
        <f t="shared" si="16"/>
        <v>-1.466999999999441E-5</v>
      </c>
      <c r="AP114" s="121">
        <f t="shared" si="17"/>
        <v>4.5830000000024462E-5</v>
      </c>
      <c r="AQ114" s="87">
        <f t="shared" si="18"/>
        <v>-7.9101300000000013E-3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36.315181000000003</v>
      </c>
      <c r="G115" s="187">
        <v>40.519782999999997</v>
      </c>
      <c r="H115" s="187">
        <v>0.98996448999999997</v>
      </c>
      <c r="I115" s="62">
        <v>0.99335932000000005</v>
      </c>
      <c r="J115" s="62">
        <v>3.0381976000000002E-2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38.057544</v>
      </c>
      <c r="Y115" s="187">
        <v>41.685749000000001</v>
      </c>
      <c r="Z115" s="187">
        <v>0.99017401999999999</v>
      </c>
      <c r="AA115" s="62">
        <v>0.99382377</v>
      </c>
      <c r="AB115" s="62">
        <v>2.2506872000000001E-2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1.7423629999999974</v>
      </c>
      <c r="AN115" s="121">
        <f t="shared" si="15"/>
        <v>1.1659660000000045</v>
      </c>
      <c r="AO115" s="121">
        <f t="shared" si="16"/>
        <v>2.0953000000001332E-4</v>
      </c>
      <c r="AP115" s="121">
        <f t="shared" si="17"/>
        <v>4.6444999999994963E-4</v>
      </c>
      <c r="AQ115" s="87">
        <f t="shared" si="18"/>
        <v>-7.8751040000000008E-3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39.400348000000001</v>
      </c>
      <c r="G116" s="187">
        <v>43.652572999999997</v>
      </c>
      <c r="H116" s="187">
        <v>0.99391795000000005</v>
      </c>
      <c r="I116" s="62">
        <v>0.99646157999999996</v>
      </c>
      <c r="J116" s="62">
        <v>1.6713530000000001E-2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41.964793999999998</v>
      </c>
      <c r="Y116" s="187">
        <v>45.513561000000003</v>
      </c>
      <c r="Z116" s="187">
        <v>0.99413779000000002</v>
      </c>
      <c r="AA116" s="62">
        <v>0.99674101000000004</v>
      </c>
      <c r="AB116" s="62">
        <v>1.0663169E-2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2.5644459999999967</v>
      </c>
      <c r="AN116" s="121">
        <f t="shared" si="15"/>
        <v>1.8609880000000061</v>
      </c>
      <c r="AO116" s="121">
        <f t="shared" si="16"/>
        <v>2.1983999999997117E-4</v>
      </c>
      <c r="AP116" s="121">
        <f t="shared" si="17"/>
        <v>2.7943000000008045E-4</v>
      </c>
      <c r="AQ116" s="87">
        <f t="shared" si="18"/>
        <v>-6.0503610000000006E-3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32.380851</v>
      </c>
      <c r="G118" s="96">
        <v>36.114572000000003</v>
      </c>
      <c r="H118" s="96">
        <v>0.97445168000000004</v>
      </c>
      <c r="I118" s="60">
        <v>0.98124447000000004</v>
      </c>
      <c r="J118" s="60">
        <v>5.6748439999999997E-2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32.719889000000002</v>
      </c>
      <c r="Y118" s="96">
        <v>36.547817000000002</v>
      </c>
      <c r="Z118" s="96">
        <v>0.97430264</v>
      </c>
      <c r="AA118" s="60">
        <v>0.98127765</v>
      </c>
      <c r="AB118" s="60">
        <v>5.3022436999999999E-2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0.33903800000000217</v>
      </c>
      <c r="AN118" s="95">
        <f t="shared" si="15"/>
        <v>0.43324499999999944</v>
      </c>
      <c r="AO118" s="95">
        <f t="shared" si="16"/>
        <v>-1.4904000000004469E-4</v>
      </c>
      <c r="AP118" s="95">
        <f t="shared" si="17"/>
        <v>3.3179999999966014E-5</v>
      </c>
      <c r="AQ118" s="120">
        <f t="shared" si="18"/>
        <v>-3.7260029999999986E-3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34.266477000000002</v>
      </c>
      <c r="G119" s="187">
        <v>38.061478999999999</v>
      </c>
      <c r="H119" s="187">
        <v>0.98321424999999996</v>
      </c>
      <c r="I119" s="62">
        <v>0.98758179000000001</v>
      </c>
      <c r="J119" s="62">
        <v>3.9734736E-2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35.134979999999999</v>
      </c>
      <c r="Y119" s="187">
        <v>38.733339999999998</v>
      </c>
      <c r="Z119" s="187">
        <v>0.98318611</v>
      </c>
      <c r="AA119" s="62">
        <v>0.98791527000000001</v>
      </c>
      <c r="AB119" s="62">
        <v>3.4817938E-2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0.86850299999999692</v>
      </c>
      <c r="AN119" s="121">
        <f t="shared" si="15"/>
        <v>0.67186099999999982</v>
      </c>
      <c r="AO119" s="121">
        <f t="shared" si="16"/>
        <v>-2.8139999999954313E-5</v>
      </c>
      <c r="AP119" s="121">
        <f t="shared" si="17"/>
        <v>3.3347999999999711E-4</v>
      </c>
      <c r="AQ119" s="87">
        <f t="shared" si="18"/>
        <v>-4.916798E-3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36.827311000000002</v>
      </c>
      <c r="G120" s="187">
        <v>40.848613</v>
      </c>
      <c r="H120" s="187">
        <v>0.98987285999999997</v>
      </c>
      <c r="I120" s="62">
        <v>0.99346027000000003</v>
      </c>
      <c r="J120" s="62">
        <v>2.8477333000000001E-2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38.460374000000002</v>
      </c>
      <c r="Y120" s="187">
        <v>41.944259000000002</v>
      </c>
      <c r="Z120" s="187">
        <v>0.99004985999999995</v>
      </c>
      <c r="AA120" s="62">
        <v>0.99387780000000003</v>
      </c>
      <c r="AB120" s="62">
        <v>2.2025033999999999E-2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1.6330629999999999</v>
      </c>
      <c r="AN120" s="121">
        <f t="shared" si="15"/>
        <v>1.0956460000000021</v>
      </c>
      <c r="AO120" s="121">
        <f t="shared" si="16"/>
        <v>1.7699999999998273E-4</v>
      </c>
      <c r="AP120" s="121">
        <f t="shared" si="17"/>
        <v>4.1752999999999929E-4</v>
      </c>
      <c r="AQ120" s="87">
        <f t="shared" si="18"/>
        <v>-6.4522990000000016E-3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39.994838000000001</v>
      </c>
      <c r="G121" s="187">
        <v>44.106594999999999</v>
      </c>
      <c r="H121" s="187">
        <v>0.99389211</v>
      </c>
      <c r="I121" s="62">
        <v>0.99647744000000005</v>
      </c>
      <c r="J121" s="62">
        <v>1.5398886000000001E-2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42.258077999999998</v>
      </c>
      <c r="Y121" s="187">
        <v>45.678237000000003</v>
      </c>
      <c r="Z121" s="187">
        <v>0.99408244000000001</v>
      </c>
      <c r="AA121" s="62">
        <v>0.99677318000000004</v>
      </c>
      <c r="AB121" s="62">
        <v>1.0683915E-2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2.2632399999999961</v>
      </c>
      <c r="AN121" s="121">
        <f t="shared" si="15"/>
        <v>1.5716420000000042</v>
      </c>
      <c r="AO121" s="121">
        <f t="shared" si="16"/>
        <v>1.9033000000001632E-4</v>
      </c>
      <c r="AP121" s="121">
        <f t="shared" si="17"/>
        <v>2.9573999999998879E-4</v>
      </c>
      <c r="AQ121" s="87">
        <f t="shared" si="18"/>
        <v>-4.7149710000000001E-3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32.186225999999998</v>
      </c>
      <c r="G123" s="96">
        <v>35.891472999999998</v>
      </c>
      <c r="H123" s="96">
        <v>0.97359509</v>
      </c>
      <c r="I123" s="60">
        <v>0.97997838000000004</v>
      </c>
      <c r="J123" s="60">
        <v>5.5568404000000002E-2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32.52984</v>
      </c>
      <c r="Y123" s="96">
        <v>36.291055999999998</v>
      </c>
      <c r="Z123" s="96">
        <v>0.97346584999999997</v>
      </c>
      <c r="AA123" s="60">
        <v>0.97960908000000002</v>
      </c>
      <c r="AB123" s="60">
        <v>5.2064526999999999E-2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0.34361400000000231</v>
      </c>
      <c r="AN123" s="95">
        <f t="shared" si="15"/>
        <v>0.3995829999999998</v>
      </c>
      <c r="AO123" s="95">
        <f t="shared" si="16"/>
        <v>-1.2924000000003044E-4</v>
      </c>
      <c r="AP123" s="95">
        <f t="shared" si="17"/>
        <v>-3.6930000000001684E-4</v>
      </c>
      <c r="AQ123" s="120">
        <f t="shared" si="18"/>
        <v>-3.5038770000000025E-3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34.290255999999999</v>
      </c>
      <c r="G124" s="187">
        <v>37.805988999999997</v>
      </c>
      <c r="H124" s="187">
        <v>0.98277488999999996</v>
      </c>
      <c r="I124" s="62">
        <v>0.98730883000000003</v>
      </c>
      <c r="J124" s="62">
        <v>3.9513774000000002E-2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35.031539000000002</v>
      </c>
      <c r="Y124" s="187">
        <v>38.398088999999999</v>
      </c>
      <c r="Z124" s="187">
        <v>0.98270478999999999</v>
      </c>
      <c r="AA124" s="62">
        <v>0.98743846999999996</v>
      </c>
      <c r="AB124" s="62">
        <v>3.4493726000000002E-2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0.7412830000000028</v>
      </c>
      <c r="AN124" s="121">
        <f t="shared" si="15"/>
        <v>0.59210000000000207</v>
      </c>
      <c r="AO124" s="121">
        <f t="shared" si="16"/>
        <v>-7.0099999999961859E-5</v>
      </c>
      <c r="AP124" s="121">
        <f t="shared" si="17"/>
        <v>1.2963999999993092E-4</v>
      </c>
      <c r="AQ124" s="87">
        <f t="shared" si="18"/>
        <v>-5.0200479999999992E-3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37.507984999999998</v>
      </c>
      <c r="G125" s="187">
        <v>41.223697999999999</v>
      </c>
      <c r="H125" s="187">
        <v>0.98983125000000005</v>
      </c>
      <c r="I125" s="62">
        <v>0.99344726999999999</v>
      </c>
      <c r="J125" s="62">
        <v>2.3793374999999999E-2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38.824314000000001</v>
      </c>
      <c r="Y125" s="187">
        <v>42.076900999999999</v>
      </c>
      <c r="Z125" s="187">
        <v>0.99000432000000005</v>
      </c>
      <c r="AA125" s="62">
        <v>0.99373756999999996</v>
      </c>
      <c r="AB125" s="62">
        <v>1.9761129999999998E-2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1.3163290000000032</v>
      </c>
      <c r="AN125" s="121">
        <f t="shared" si="15"/>
        <v>0.8532030000000006</v>
      </c>
      <c r="AO125" s="121">
        <f t="shared" si="16"/>
        <v>1.7306999999999739E-4</v>
      </c>
      <c r="AP125" s="121">
        <f t="shared" si="17"/>
        <v>2.9029999999996559E-4</v>
      </c>
      <c r="AQ125" s="87">
        <f t="shared" si="18"/>
        <v>-4.0322450000000003E-3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40.709760000000003</v>
      </c>
      <c r="G126" s="187">
        <v>44.648648999999999</v>
      </c>
      <c r="H126" s="187">
        <v>0.99393522000000001</v>
      </c>
      <c r="I126" s="62">
        <v>0.99645402000000005</v>
      </c>
      <c r="J126" s="62">
        <v>1.2905041000000001E-2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42.656190000000002</v>
      </c>
      <c r="Y126" s="187">
        <v>45.865586</v>
      </c>
      <c r="Z126" s="187">
        <v>0.99410584999999996</v>
      </c>
      <c r="AA126" s="62">
        <v>0.99681065000000002</v>
      </c>
      <c r="AB126" s="62">
        <v>9.5583309999999998E-3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1.9464299999999994</v>
      </c>
      <c r="AN126" s="121">
        <f t="shared" si="15"/>
        <v>1.2169370000000015</v>
      </c>
      <c r="AO126" s="121">
        <f t="shared" si="16"/>
        <v>1.7062999999994943E-4</v>
      </c>
      <c r="AP126" s="121">
        <f t="shared" si="17"/>
        <v>3.5662999999996892E-4</v>
      </c>
      <c r="AQ126" s="87">
        <f t="shared" si="18"/>
        <v>-3.346710000000001E-3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31.807158999999999</v>
      </c>
      <c r="G128" s="96">
        <v>35.396101999999999</v>
      </c>
      <c r="H128" s="96">
        <v>0.97278825000000002</v>
      </c>
      <c r="I128" s="60">
        <v>0.97866938999999997</v>
      </c>
      <c r="J128" s="60">
        <v>5.7497001999999998E-2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32.035162</v>
      </c>
      <c r="Y128" s="96">
        <v>35.710726000000001</v>
      </c>
      <c r="Z128" s="96">
        <v>0.97266821999999997</v>
      </c>
      <c r="AA128" s="60">
        <v>0.97842565999999997</v>
      </c>
      <c r="AB128" s="60">
        <v>5.4249595999999997E-2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0.22800300000000107</v>
      </c>
      <c r="AN128" s="95">
        <f t="shared" si="15"/>
        <v>0.31462400000000201</v>
      </c>
      <c r="AO128" s="95">
        <f t="shared" si="16"/>
        <v>-1.2003000000004871E-4</v>
      </c>
      <c r="AP128" s="95">
        <f t="shared" si="17"/>
        <v>-2.4372999999999756E-4</v>
      </c>
      <c r="AQ128" s="120">
        <f t="shared" si="18"/>
        <v>-3.2474060000000013E-3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33.886718999999999</v>
      </c>
      <c r="G129" s="187">
        <v>37.660030999999996</v>
      </c>
      <c r="H129" s="187">
        <v>0.98246436000000004</v>
      </c>
      <c r="I129" s="62">
        <v>0.98694190999999998</v>
      </c>
      <c r="J129" s="62">
        <v>3.9546314999999999E-2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34.439281000000001</v>
      </c>
      <c r="Y129" s="187">
        <v>38.058332999999998</v>
      </c>
      <c r="Z129" s="187">
        <v>0.98241705999999995</v>
      </c>
      <c r="AA129" s="62">
        <v>0.98683058000000001</v>
      </c>
      <c r="AB129" s="62">
        <v>3.5939626000000002E-2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0.55256200000000177</v>
      </c>
      <c r="AN129" s="121">
        <f t="shared" si="15"/>
        <v>0.39830200000000104</v>
      </c>
      <c r="AO129" s="121">
        <f t="shared" si="16"/>
        <v>-4.7300000000083386E-5</v>
      </c>
      <c r="AP129" s="121">
        <f t="shared" si="17"/>
        <v>-1.1132999999996507E-4</v>
      </c>
      <c r="AQ129" s="87">
        <f t="shared" si="18"/>
        <v>-3.6066889999999963E-3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37.436754000000001</v>
      </c>
      <c r="G130" s="187">
        <v>41.172407999999997</v>
      </c>
      <c r="H130" s="187">
        <v>0.98995012000000004</v>
      </c>
      <c r="I130" s="62">
        <v>0.99315231999999998</v>
      </c>
      <c r="J130" s="62">
        <v>2.2111348999999999E-2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38.493028000000002</v>
      </c>
      <c r="Y130" s="187">
        <v>41.848906999999997</v>
      </c>
      <c r="Z130" s="187">
        <v>0.99008693000000003</v>
      </c>
      <c r="AA130" s="62">
        <v>0.99355274000000005</v>
      </c>
      <c r="AB130" s="62">
        <v>1.9314468000000001E-2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1.0562740000000019</v>
      </c>
      <c r="AN130" s="121">
        <f t="shared" si="15"/>
        <v>0.67649899999999974</v>
      </c>
      <c r="AO130" s="121">
        <f t="shared" si="16"/>
        <v>1.3680999999998722E-4</v>
      </c>
      <c r="AP130" s="121">
        <f t="shared" si="17"/>
        <v>4.0042000000006794E-4</v>
      </c>
      <c r="AQ130" s="87">
        <f t="shared" si="18"/>
        <v>-2.7968809999999976E-3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41.195776000000002</v>
      </c>
      <c r="G131" s="187">
        <v>45.007351</v>
      </c>
      <c r="H131" s="187">
        <v>0.99401938999999995</v>
      </c>
      <c r="I131" s="62">
        <v>0.99645746999999996</v>
      </c>
      <c r="J131" s="62">
        <v>1.1059767999999999E-2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42.889549000000002</v>
      </c>
      <c r="Y131" s="187">
        <v>46.030901</v>
      </c>
      <c r="Z131" s="187">
        <v>0.99418594000000005</v>
      </c>
      <c r="AA131" s="62">
        <v>0.99681772999999996</v>
      </c>
      <c r="AB131" s="62">
        <v>8.8560099999999992E-3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1.6937730000000002</v>
      </c>
      <c r="AN131" s="121">
        <f t="shared" si="15"/>
        <v>1.0235500000000002</v>
      </c>
      <c r="AO131" s="121">
        <f t="shared" si="16"/>
        <v>1.6655000000009856E-4</v>
      </c>
      <c r="AP131" s="121">
        <f t="shared" si="17"/>
        <v>3.6026000000000113E-4</v>
      </c>
      <c r="AQ131" s="87">
        <f t="shared" si="18"/>
        <v>-2.2037580000000001E-3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31.930237999999999</v>
      </c>
      <c r="G133" s="96">
        <v>35.469360000000002</v>
      </c>
      <c r="H133" s="96">
        <v>0.97130030000000001</v>
      </c>
      <c r="I133" s="60">
        <v>0.97737103999999997</v>
      </c>
      <c r="J133" s="60">
        <v>5.658357E-2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32.004852</v>
      </c>
      <c r="Y133" s="96">
        <v>35.799247999999999</v>
      </c>
      <c r="Z133" s="96">
        <v>0.9711822</v>
      </c>
      <c r="AA133" s="60">
        <v>0.97738548999999997</v>
      </c>
      <c r="AB133" s="60">
        <v>5.4758349999999997E-2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7.4614000000000402E-2</v>
      </c>
      <c r="AN133" s="95">
        <f t="shared" si="15"/>
        <v>0.32988799999999685</v>
      </c>
      <c r="AO133" s="95">
        <f t="shared" si="16"/>
        <v>-1.1810000000000986E-4</v>
      </c>
      <c r="AP133" s="95">
        <f t="shared" si="17"/>
        <v>1.4449999999999186E-5</v>
      </c>
      <c r="AQ133" s="120">
        <f t="shared" si="18"/>
        <v>-1.8252200000000024E-3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34.383892000000003</v>
      </c>
      <c r="G134" s="187">
        <v>38.098208999999997</v>
      </c>
      <c r="H134" s="187">
        <v>0.98191764000000004</v>
      </c>
      <c r="I134" s="62">
        <v>0.98635066999999998</v>
      </c>
      <c r="J134" s="62">
        <v>3.6813878000000001E-2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34.752130000000001</v>
      </c>
      <c r="Y134" s="187">
        <v>38.456294</v>
      </c>
      <c r="Z134" s="187">
        <v>0.98186180000000001</v>
      </c>
      <c r="AA134" s="62">
        <v>0.98639361999999997</v>
      </c>
      <c r="AB134" s="62">
        <v>3.5503470000000002E-2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0.36823799999999807</v>
      </c>
      <c r="AN134" s="121">
        <f t="shared" si="15"/>
        <v>0.35808500000000265</v>
      </c>
      <c r="AO134" s="121">
        <f t="shared" si="16"/>
        <v>-5.58400000000292E-5</v>
      </c>
      <c r="AP134" s="121">
        <f t="shared" si="17"/>
        <v>4.2949999999986055E-5</v>
      </c>
      <c r="AQ134" s="87">
        <f t="shared" si="18"/>
        <v>-1.310407999999999E-3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37.837319999999998</v>
      </c>
      <c r="G135" s="187">
        <v>41.409244000000001</v>
      </c>
      <c r="H135" s="187">
        <v>0.98987457999999995</v>
      </c>
      <c r="I135" s="62">
        <v>0.99320189999999997</v>
      </c>
      <c r="J135" s="62">
        <v>2.1351966999999999E-2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38.649974999999998</v>
      </c>
      <c r="Y135" s="187">
        <v>41.909129999999998</v>
      </c>
      <c r="Z135" s="187">
        <v>0.98998794000000001</v>
      </c>
      <c r="AA135" s="62">
        <v>0.99340132000000003</v>
      </c>
      <c r="AB135" s="62">
        <v>1.9509039999999998E-2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0.81265499999999946</v>
      </c>
      <c r="AN135" s="121">
        <f t="shared" si="15"/>
        <v>0.4998859999999965</v>
      </c>
      <c r="AO135" s="121">
        <f t="shared" si="16"/>
        <v>1.133600000000623E-4</v>
      </c>
      <c r="AP135" s="121">
        <f t="shared" si="17"/>
        <v>1.9942000000006121E-4</v>
      </c>
      <c r="AQ135" s="87">
        <f t="shared" si="18"/>
        <v>-1.8429270000000011E-3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41.490552000000001</v>
      </c>
      <c r="G136" s="187">
        <v>45.142463999999997</v>
      </c>
      <c r="H136" s="187">
        <v>0.99395904000000002</v>
      </c>
      <c r="I136" s="62">
        <v>0.99639792000000005</v>
      </c>
      <c r="J136" s="62">
        <v>1.1023689999999999E-2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42.907969999999999</v>
      </c>
      <c r="Y136" s="187">
        <v>46.011535000000002</v>
      </c>
      <c r="Z136" s="187">
        <v>0.99410869999999996</v>
      </c>
      <c r="AA136" s="62">
        <v>0.99674362000000005</v>
      </c>
      <c r="AB136" s="62">
        <v>9.2690729999999992E-3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1.4174179999999978</v>
      </c>
      <c r="AN136" s="121">
        <f t="shared" si="15"/>
        <v>0.86907100000000526</v>
      </c>
      <c r="AO136" s="121">
        <f t="shared" si="16"/>
        <v>1.496599999999404E-4</v>
      </c>
      <c r="AP136" s="121">
        <f t="shared" si="17"/>
        <v>3.4570000000000434E-4</v>
      </c>
      <c r="AQ136" s="87">
        <f t="shared" si="18"/>
        <v>-1.754617E-3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28.831111</v>
      </c>
      <c r="G641" s="135">
        <f t="shared" si="59"/>
        <v>32.108215000000001</v>
      </c>
      <c r="H641" s="135">
        <f t="shared" si="59"/>
        <v>0.96204595999999998</v>
      </c>
      <c r="I641" s="135">
        <f t="shared" si="59"/>
        <v>0.96726049999999997</v>
      </c>
      <c r="J641" s="135">
        <f t="shared" si="59"/>
        <v>5.3604263999999999E-2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29.327812000000002</v>
      </c>
      <c r="Y641" s="135">
        <f t="shared" si="60"/>
        <v>32.748741000000003</v>
      </c>
      <c r="Z641" s="135">
        <f t="shared" si="60"/>
        <v>0.96224392999999997</v>
      </c>
      <c r="AA641" s="135">
        <f t="shared" si="60"/>
        <v>0.96762212000000003</v>
      </c>
      <c r="AB641" s="135">
        <f t="shared" si="60"/>
        <v>5.1791623000000002E-2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31.718585000000001</v>
      </c>
      <c r="G642" s="18">
        <f t="shared" si="59"/>
        <v>35.356662</v>
      </c>
      <c r="H642" s="18">
        <f t="shared" si="59"/>
        <v>0.97779764000000002</v>
      </c>
      <c r="I642" s="18">
        <f t="shared" si="59"/>
        <v>0.98146847000000004</v>
      </c>
      <c r="J642" s="18">
        <f t="shared" si="59"/>
        <v>3.3766795000000002E-2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32.881622</v>
      </c>
      <c r="Y642" s="18">
        <f t="shared" si="60"/>
        <v>36.153413</v>
      </c>
      <c r="Z642" s="18">
        <f t="shared" si="60"/>
        <v>0.97802721000000004</v>
      </c>
      <c r="AA642" s="18">
        <f t="shared" si="60"/>
        <v>0.98205036999999995</v>
      </c>
      <c r="AB642" s="18">
        <f t="shared" si="60"/>
        <v>3.2967283999999999E-2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34.631532</v>
      </c>
      <c r="G643" s="18">
        <f t="shared" si="59"/>
        <v>39.171264999999998</v>
      </c>
      <c r="H643" s="18">
        <f t="shared" si="59"/>
        <v>0.98839880000000002</v>
      </c>
      <c r="I643" s="18">
        <f t="shared" si="59"/>
        <v>0.99151511000000003</v>
      </c>
      <c r="J643" s="18">
        <f t="shared" si="59"/>
        <v>2.0964013E-2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36.701931999999999</v>
      </c>
      <c r="Y643" s="18">
        <f t="shared" si="60"/>
        <v>40.514518000000002</v>
      </c>
      <c r="Z643" s="18">
        <f t="shared" si="60"/>
        <v>0.98880400999999996</v>
      </c>
      <c r="AA643" s="18">
        <f t="shared" si="60"/>
        <v>0.99210096000000003</v>
      </c>
      <c r="AB643" s="18">
        <f t="shared" si="60"/>
        <v>1.890911E-2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37.744433999999998</v>
      </c>
      <c r="G644" s="18">
        <f t="shared" si="59"/>
        <v>42.114986999999999</v>
      </c>
      <c r="H644" s="18">
        <f t="shared" si="59"/>
        <v>0.99339034999999998</v>
      </c>
      <c r="I644" s="18">
        <f t="shared" si="59"/>
        <v>0.99558453000000002</v>
      </c>
      <c r="J644" s="18">
        <f t="shared" si="59"/>
        <v>1.0668828999999999E-2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40.522441999999998</v>
      </c>
      <c r="Y644" s="18">
        <f t="shared" si="60"/>
        <v>44.218924000000001</v>
      </c>
      <c r="Z644" s="18">
        <f t="shared" si="60"/>
        <v>0.99372411999999999</v>
      </c>
      <c r="AA644" s="18">
        <f t="shared" si="60"/>
        <v>0.99584488000000004</v>
      </c>
      <c r="AB644" s="18">
        <f t="shared" si="60"/>
        <v>8.3907879999999997E-3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32.380851</v>
      </c>
      <c r="G646" s="135">
        <f t="shared" si="61"/>
        <v>36.114572000000003</v>
      </c>
      <c r="H646" s="135">
        <f t="shared" si="61"/>
        <v>0.97445168000000004</v>
      </c>
      <c r="I646" s="135">
        <f t="shared" si="61"/>
        <v>0.98124447000000004</v>
      </c>
      <c r="J646" s="135">
        <f t="shared" si="61"/>
        <v>7.2763905000000004E-2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32.719889000000002</v>
      </c>
      <c r="Y646" s="135">
        <f t="shared" si="62"/>
        <v>36.547817000000002</v>
      </c>
      <c r="Z646" s="135">
        <f t="shared" si="62"/>
        <v>0.97430264</v>
      </c>
      <c r="AA646" s="135">
        <f t="shared" si="62"/>
        <v>0.98127765</v>
      </c>
      <c r="AB646" s="135">
        <f t="shared" si="62"/>
        <v>6.2212190000000001E-2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34.383892000000003</v>
      </c>
      <c r="G647" s="18">
        <f t="shared" si="61"/>
        <v>38.098208999999997</v>
      </c>
      <c r="H647" s="18">
        <f t="shared" si="61"/>
        <v>0.98321424999999996</v>
      </c>
      <c r="I647" s="18">
        <f t="shared" si="61"/>
        <v>0.98758179000000001</v>
      </c>
      <c r="J647" s="18">
        <f t="shared" si="61"/>
        <v>5.0956525000000003E-2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35.134979999999999</v>
      </c>
      <c r="Y647" s="18">
        <f t="shared" si="62"/>
        <v>38.733339999999998</v>
      </c>
      <c r="Z647" s="18">
        <f t="shared" si="62"/>
        <v>0.98318611</v>
      </c>
      <c r="AA647" s="18">
        <f t="shared" si="62"/>
        <v>0.98791527000000001</v>
      </c>
      <c r="AB647" s="18">
        <f t="shared" si="62"/>
        <v>4.1084185000000002E-2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37.837319999999998</v>
      </c>
      <c r="G648" s="18">
        <f t="shared" si="61"/>
        <v>41.409244000000001</v>
      </c>
      <c r="H648" s="18">
        <f t="shared" si="61"/>
        <v>0.99004272000000004</v>
      </c>
      <c r="I648" s="18">
        <f t="shared" si="61"/>
        <v>0.99346027000000003</v>
      </c>
      <c r="J648" s="18">
        <f t="shared" si="61"/>
        <v>3.4025556999999998E-2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38.824314000000001</v>
      </c>
      <c r="Y648" s="18">
        <f t="shared" si="62"/>
        <v>42.151673000000002</v>
      </c>
      <c r="Z648" s="18">
        <f t="shared" si="62"/>
        <v>0.99026064000000003</v>
      </c>
      <c r="AA648" s="18">
        <f t="shared" si="62"/>
        <v>0.99387780000000003</v>
      </c>
      <c r="AB648" s="18">
        <f t="shared" si="62"/>
        <v>2.3415219000000001E-2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41.490552000000001</v>
      </c>
      <c r="G649" s="18">
        <f t="shared" si="61"/>
        <v>45.142463999999997</v>
      </c>
      <c r="H649" s="18">
        <f t="shared" si="61"/>
        <v>0.99425686000000002</v>
      </c>
      <c r="I649" s="18">
        <f t="shared" si="61"/>
        <v>0.99647744000000005</v>
      </c>
      <c r="J649" s="18">
        <f t="shared" si="61"/>
        <v>1.9337341000000001E-2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42.907969999999999</v>
      </c>
      <c r="Y649" s="18">
        <f t="shared" si="62"/>
        <v>46.030901</v>
      </c>
      <c r="Z649" s="18">
        <f t="shared" si="62"/>
        <v>0.99444467000000003</v>
      </c>
      <c r="AA649" s="18">
        <f t="shared" si="62"/>
        <v>0.99681772999999996</v>
      </c>
      <c r="AB649" s="18">
        <f t="shared" si="62"/>
        <v>1.1860806999999999E-2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3.5497399999999999</v>
      </c>
      <c r="G651" s="135">
        <f t="shared" si="63"/>
        <v>4.0063570000000013</v>
      </c>
      <c r="H651" s="135">
        <f t="shared" si="63"/>
        <v>1.2405720000000064E-2</v>
      </c>
      <c r="I651" s="135">
        <f t="shared" si="63"/>
        <v>1.3983970000000068E-2</v>
      </c>
      <c r="J651" s="135">
        <f t="shared" si="63"/>
        <v>1.9159641000000005E-2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3.3920770000000005</v>
      </c>
      <c r="Y651" s="135">
        <f t="shared" si="64"/>
        <v>3.7990759999999995</v>
      </c>
      <c r="Z651" s="135">
        <f t="shared" si="64"/>
        <v>1.2058710000000028E-2</v>
      </c>
      <c r="AA651" s="135">
        <f t="shared" si="64"/>
        <v>1.3655529999999971E-2</v>
      </c>
      <c r="AB651" s="135">
        <f t="shared" si="64"/>
        <v>1.0420566999999999E-2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2.6653070000000021</v>
      </c>
      <c r="G652" s="18">
        <f t="shared" si="63"/>
        <v>2.7415469999999971</v>
      </c>
      <c r="H652" s="18">
        <f t="shared" si="63"/>
        <v>5.4166099999999329E-3</v>
      </c>
      <c r="I652" s="18">
        <f t="shared" si="63"/>
        <v>6.1133199999999777E-3</v>
      </c>
      <c r="J652" s="18">
        <f t="shared" si="63"/>
        <v>1.718973E-2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2.2533579999999986</v>
      </c>
      <c r="Y652" s="18">
        <f t="shared" si="64"/>
        <v>2.5799269999999979</v>
      </c>
      <c r="Z652" s="18">
        <f t="shared" si="64"/>
        <v>5.1588999999999663E-3</v>
      </c>
      <c r="AA652" s="18">
        <f t="shared" si="64"/>
        <v>5.8649000000000617E-3</v>
      </c>
      <c r="AB652" s="18">
        <f t="shared" si="64"/>
        <v>8.1169010000000028E-3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3.2057879999999983</v>
      </c>
      <c r="G653" s="18">
        <f t="shared" si="63"/>
        <v>2.2379790000000028</v>
      </c>
      <c r="H653" s="18">
        <f t="shared" si="63"/>
        <v>1.6439200000000209E-3</v>
      </c>
      <c r="I653" s="18">
        <f t="shared" si="63"/>
        <v>1.9451600000000013E-3</v>
      </c>
      <c r="J653" s="18">
        <f t="shared" si="63"/>
        <v>1.3061543999999998E-2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2.1223820000000018</v>
      </c>
      <c r="Y653" s="18">
        <f t="shared" si="64"/>
        <v>1.6371549999999999</v>
      </c>
      <c r="Z653" s="18">
        <f t="shared" si="64"/>
        <v>1.4566300000000698E-3</v>
      </c>
      <c r="AA653" s="18">
        <f t="shared" si="64"/>
        <v>1.7768400000000018E-3</v>
      </c>
      <c r="AB653" s="18">
        <f t="shared" si="64"/>
        <v>4.5061090000000012E-3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3.7461180000000027</v>
      </c>
      <c r="G654" s="18">
        <f t="shared" si="63"/>
        <v>3.0274769999999975</v>
      </c>
      <c r="H654" s="18">
        <f t="shared" si="63"/>
        <v>8.6651000000004252E-4</v>
      </c>
      <c r="I654" s="18">
        <f t="shared" si="63"/>
        <v>8.9291000000002452E-4</v>
      </c>
      <c r="J654" s="18">
        <f t="shared" si="63"/>
        <v>8.6685120000000015E-3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2.3855280000000008</v>
      </c>
      <c r="Y654" s="18">
        <f t="shared" si="64"/>
        <v>1.8119769999999988</v>
      </c>
      <c r="Z654" s="18">
        <f t="shared" si="64"/>
        <v>7.2055000000004199E-4</v>
      </c>
      <c r="AA654" s="18">
        <f t="shared" si="64"/>
        <v>9.7284999999991406E-4</v>
      </c>
      <c r="AB654" s="18">
        <f t="shared" si="64"/>
        <v>3.4700189999999995E-3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zoomScale="70" zoomScaleNormal="70" workbookViewId="0">
      <selection activeCell="X33" sqref="X33:AB261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cinema_semitrack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30.541978380952383</v>
      </c>
      <c r="G5" s="30">
        <f t="shared" si="0"/>
        <v>34.175089714285711</v>
      </c>
      <c r="H5" s="30">
        <f t="shared" si="0"/>
        <v>0.96755116761904758</v>
      </c>
      <c r="I5" s="90">
        <f t="shared" si="0"/>
        <v>0.97329683999999994</v>
      </c>
      <c r="J5" s="90">
        <f t="shared" si="0"/>
        <v>6.3508869333333329E-2</v>
      </c>
      <c r="K5" s="55"/>
      <c r="L5" s="55"/>
      <c r="M5" s="55"/>
      <c r="N5" s="26"/>
      <c r="O5" s="56"/>
      <c r="P5" s="130">
        <f t="shared" ref="P5:Q8" si="1">P16</f>
        <v>25.702999999999999</v>
      </c>
      <c r="Q5" s="151">
        <f t="shared" si="1"/>
        <v>8.4529999999999994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28278.648000000001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30.964962857142858</v>
      </c>
      <c r="Y5" s="30">
        <f t="shared" si="2"/>
        <v>34.709123095238091</v>
      </c>
      <c r="Z5" s="30">
        <f t="shared" si="2"/>
        <v>0.96774403428571432</v>
      </c>
      <c r="AA5" s="90">
        <f t="shared" si="2"/>
        <v>0.97382410238095252</v>
      </c>
      <c r="AB5" s="90">
        <f t="shared" si="2"/>
        <v>5.7243552761904765E-2</v>
      </c>
      <c r="AC5" s="55"/>
      <c r="AD5" s="55"/>
      <c r="AE5" s="55"/>
      <c r="AF5" s="26"/>
      <c r="AG5" s="238"/>
      <c r="AH5" s="130">
        <f t="shared" ref="AH5:AI8" si="3">AH16</f>
        <v>28.843</v>
      </c>
      <c r="AI5" s="151">
        <f t="shared" si="3"/>
        <v>9.2650000000000006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-0.13242557714149916</v>
      </c>
      <c r="AN5" s="240">
        <f>bdrate($E5:$E8,G5:G8,$W5:$W8,Y5:Y8)</f>
        <v>-9.805292926281195E-2</v>
      </c>
      <c r="AO5" s="240">
        <f>bdrate($E5:$E8,H5:H8,$W5:$W8,Z5:Z8)</f>
        <v>-9.8091491859308988E-3</v>
      </c>
      <c r="AP5" s="240">
        <f>bdrate($E5:$E8,I5:I8,$W5:$W8,AA5:AA8)</f>
        <v>-2.3422412259056058E-2</v>
      </c>
      <c r="AQ5" s="241">
        <f>bdrateInverted($E5:$E8,J5:J8,$W5:$W8,AB5:AB8)</f>
        <v>-0.14055194634287349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41126.480000000003</v>
      </c>
      <c r="F6" s="90">
        <f t="shared" si="0"/>
        <v>33.228850857142866</v>
      </c>
      <c r="G6" s="90">
        <f t="shared" si="0"/>
        <v>36.840509571428569</v>
      </c>
      <c r="H6" s="90">
        <f t="shared" si="0"/>
        <v>0.97986977619047599</v>
      </c>
      <c r="I6" s="90">
        <f t="shared" si="0"/>
        <v>0.98444683619047624</v>
      </c>
      <c r="J6" s="90">
        <f t="shared" si="0"/>
        <v>4.2858485857142858E-2</v>
      </c>
      <c r="K6" s="56"/>
      <c r="L6" s="56"/>
      <c r="M6" s="56"/>
      <c r="N6" s="28"/>
      <c r="O6" s="56"/>
      <c r="P6" s="130">
        <f t="shared" si="1"/>
        <v>25.905999999999999</v>
      </c>
      <c r="Q6" s="130">
        <f t="shared" si="1"/>
        <v>8.5779999999999994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41078.839999999997</v>
      </c>
      <c r="X6" s="90">
        <f t="shared" si="2"/>
        <v>34.07103838095238</v>
      </c>
      <c r="Y6" s="90">
        <f t="shared" si="2"/>
        <v>37.484315523809514</v>
      </c>
      <c r="Z6" s="90">
        <f t="shared" si="2"/>
        <v>0.98000899904761896</v>
      </c>
      <c r="AA6" s="90">
        <f t="shared" si="2"/>
        <v>0.98490576380952377</v>
      </c>
      <c r="AB6" s="90">
        <f t="shared" si="2"/>
        <v>3.6695911714285712E-2</v>
      </c>
      <c r="AC6" s="56"/>
      <c r="AD6" s="56"/>
      <c r="AE6" s="56"/>
      <c r="AF6" s="28"/>
      <c r="AG6" s="238"/>
      <c r="AH6" s="130">
        <f t="shared" si="3"/>
        <v>29</v>
      </c>
      <c r="AI6" s="130">
        <f t="shared" si="3"/>
        <v>9.2959999999999994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61865.04</v>
      </c>
      <c r="F7" s="90">
        <f t="shared" si="0"/>
        <v>36.326138</v>
      </c>
      <c r="G7" s="90">
        <f t="shared" si="0"/>
        <v>40.399201142857144</v>
      </c>
      <c r="H7" s="90">
        <f t="shared" si="0"/>
        <v>0.98891836142857159</v>
      </c>
      <c r="I7" s="90">
        <f t="shared" si="0"/>
        <v>0.99233596333333352</v>
      </c>
      <c r="J7" s="90">
        <f t="shared" si="0"/>
        <v>2.7275866380952384E-2</v>
      </c>
      <c r="K7" s="56"/>
      <c r="L7" s="56"/>
      <c r="M7" s="56"/>
      <c r="N7" s="28"/>
      <c r="O7" s="56"/>
      <c r="P7" s="130">
        <f t="shared" si="1"/>
        <v>25.984000000000002</v>
      </c>
      <c r="Q7" s="130">
        <f t="shared" si="1"/>
        <v>8.89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61810.192000000003</v>
      </c>
      <c r="X7" s="90">
        <f t="shared" si="2"/>
        <v>37.889784285714278</v>
      </c>
      <c r="Y7" s="90">
        <f t="shared" si="2"/>
        <v>41.42946357142857</v>
      </c>
      <c r="Z7" s="90">
        <f t="shared" si="2"/>
        <v>0.98916158666666698</v>
      </c>
      <c r="AA7" s="90">
        <f t="shared" si="2"/>
        <v>0.99273775333333325</v>
      </c>
      <c r="AB7" s="90">
        <f t="shared" si="2"/>
        <v>2.0961229952380953E-2</v>
      </c>
      <c r="AC7" s="56"/>
      <c r="AD7" s="56"/>
      <c r="AE7" s="56"/>
      <c r="AF7" s="28"/>
      <c r="AG7" s="238"/>
      <c r="AH7" s="130">
        <f t="shared" si="3"/>
        <v>29.39</v>
      </c>
      <c r="AI7" s="130">
        <f t="shared" si="3"/>
        <v>9.234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90416.760000000009</v>
      </c>
      <c r="F8" s="90">
        <f t="shared" si="0"/>
        <v>39.080388285714292</v>
      </c>
      <c r="G8" s="90">
        <f t="shared" si="0"/>
        <v>43.319599333333336</v>
      </c>
      <c r="H8" s="90">
        <f t="shared" si="0"/>
        <v>0.99346047666666659</v>
      </c>
      <c r="I8" s="90">
        <f t="shared" si="0"/>
        <v>0.99586930666666673</v>
      </c>
      <c r="J8" s="90">
        <f t="shared" si="0"/>
        <v>1.5456564333333332E-2</v>
      </c>
      <c r="K8" s="56"/>
      <c r="L8" s="56"/>
      <c r="M8" s="56"/>
      <c r="N8" s="28"/>
      <c r="O8" s="56"/>
      <c r="P8" s="130">
        <f t="shared" si="1"/>
        <v>26.280999999999999</v>
      </c>
      <c r="Q8" s="130">
        <f t="shared" si="1"/>
        <v>9.0779999999999994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90362.168000000005</v>
      </c>
      <c r="X8" s="90">
        <f t="shared" si="2"/>
        <v>41.471403380952381</v>
      </c>
      <c r="Y8" s="90">
        <f t="shared" si="2"/>
        <v>45.027811809523804</v>
      </c>
      <c r="Z8" s="90">
        <f t="shared" si="2"/>
        <v>0.99373117809523814</v>
      </c>
      <c r="AA8" s="90">
        <f t="shared" si="2"/>
        <v>0.99629227380952368</v>
      </c>
      <c r="AB8" s="90">
        <f t="shared" si="2"/>
        <v>1.0237096738095237E-2</v>
      </c>
      <c r="AC8" s="56"/>
      <c r="AD8" s="56"/>
      <c r="AE8" s="56"/>
      <c r="AF8" s="28"/>
      <c r="AG8" s="238"/>
      <c r="AH8" s="130">
        <f t="shared" si="3"/>
        <v>29.734000000000002</v>
      </c>
      <c r="AI8" s="130">
        <f t="shared" si="3"/>
        <v>9.484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25.967672053804421</v>
      </c>
      <c r="Q10" s="154">
        <f>GEOMEAN(Q5:Q8)</f>
        <v>8.7462565581368175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29.239694971960482</v>
      </c>
      <c r="AI10" s="154">
        <f>GEOMEAN(AI5:AI8)</f>
        <v>9.3192451975798534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4688.8959999999997</v>
      </c>
      <c r="F16" s="166">
        <v>6056.2079999999996</v>
      </c>
      <c r="G16" s="166">
        <v>1130.7760000000001</v>
      </c>
      <c r="H16" s="166">
        <v>388.36</v>
      </c>
      <c r="I16" s="166">
        <v>167.80799999999999</v>
      </c>
      <c r="J16" s="166">
        <v>8771.848</v>
      </c>
      <c r="K16" s="60">
        <v>5224.8</v>
      </c>
      <c r="L16" s="60">
        <v>1888.152</v>
      </c>
      <c r="M16" s="60">
        <v>7.8879999999999999</v>
      </c>
      <c r="N16" s="55"/>
      <c r="O16" s="252"/>
      <c r="P16" s="129">
        <v>25.702999999999999</v>
      </c>
      <c r="Q16" s="129">
        <v>8.4529999999999994</v>
      </c>
      <c r="R16" s="142"/>
      <c r="S16" s="214"/>
      <c r="T16" s="300"/>
      <c r="U16" s="25" t="s">
        <v>33</v>
      </c>
      <c r="V16" s="26"/>
      <c r="W16" s="128">
        <v>4688.8959999999997</v>
      </c>
      <c r="X16" s="166">
        <v>6018.6080000000002</v>
      </c>
      <c r="Y16" s="166">
        <v>1130.24</v>
      </c>
      <c r="Z16" s="166">
        <v>388.20800000000003</v>
      </c>
      <c r="AA16" s="166">
        <v>168.11199999999999</v>
      </c>
      <c r="AB16" s="166">
        <v>8771.8799999999992</v>
      </c>
      <c r="AC16" s="60">
        <v>5224.5280000000002</v>
      </c>
      <c r="AD16" s="60">
        <v>1888.1759999999999</v>
      </c>
      <c r="AE16" s="60">
        <v>7.8879999999999999</v>
      </c>
      <c r="AF16" s="55"/>
      <c r="AG16" s="252"/>
      <c r="AH16" s="129">
        <v>28.843</v>
      </c>
      <c r="AI16" s="129">
        <v>9.2650000000000006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4688.8959999999997</v>
      </c>
      <c r="F17" s="167">
        <v>7941.5919999999996</v>
      </c>
      <c r="G17" s="167">
        <v>4043.28</v>
      </c>
      <c r="H17" s="167">
        <v>2044.9680000000001</v>
      </c>
      <c r="I17" s="167">
        <v>1498.336</v>
      </c>
      <c r="J17" s="167">
        <v>11323.12</v>
      </c>
      <c r="K17" s="62">
        <v>7088.4719999999998</v>
      </c>
      <c r="L17" s="62">
        <v>2497.8159999999998</v>
      </c>
      <c r="M17" s="62">
        <v>7.88</v>
      </c>
      <c r="N17" s="56"/>
      <c r="O17" s="238"/>
      <c r="P17" s="144">
        <v>25.905999999999999</v>
      </c>
      <c r="Q17" s="144">
        <v>8.5779999999999994</v>
      </c>
      <c r="R17" s="145"/>
      <c r="S17" s="214"/>
      <c r="T17" s="285"/>
      <c r="U17" s="27" t="s">
        <v>34</v>
      </c>
      <c r="V17" s="28"/>
      <c r="W17" s="143">
        <v>4688.8959999999997</v>
      </c>
      <c r="X17" s="167">
        <v>7899.152</v>
      </c>
      <c r="Y17" s="167">
        <v>4041.0880000000002</v>
      </c>
      <c r="Z17" s="167">
        <v>2043.48</v>
      </c>
      <c r="AA17" s="167">
        <v>1497.3920000000001</v>
      </c>
      <c r="AB17" s="167">
        <v>11322.871999999999</v>
      </c>
      <c r="AC17" s="62">
        <v>7088.1679999999997</v>
      </c>
      <c r="AD17" s="62">
        <v>2497.7919999999999</v>
      </c>
      <c r="AE17" s="62">
        <v>7.88</v>
      </c>
      <c r="AF17" s="56"/>
      <c r="AG17" s="238"/>
      <c r="AH17" s="144">
        <v>29</v>
      </c>
      <c r="AI17" s="144">
        <v>9.2959999999999994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4688.8959999999997</v>
      </c>
      <c r="F18" s="167">
        <v>9902.32</v>
      </c>
      <c r="G18" s="167">
        <v>8648.4</v>
      </c>
      <c r="H18" s="167">
        <v>6395.5360000000001</v>
      </c>
      <c r="I18" s="167">
        <v>6107.9359999999997</v>
      </c>
      <c r="J18" s="167">
        <v>13961.536</v>
      </c>
      <c r="K18" s="62">
        <v>9035.2880000000005</v>
      </c>
      <c r="L18" s="62">
        <v>3125.1280000000002</v>
      </c>
      <c r="M18" s="62">
        <v>7.8639999999999999</v>
      </c>
      <c r="N18" s="56"/>
      <c r="O18" s="238"/>
      <c r="P18" s="144">
        <v>25.984000000000002</v>
      </c>
      <c r="Q18" s="144">
        <v>8.89</v>
      </c>
      <c r="R18" s="145"/>
      <c r="S18" s="214"/>
      <c r="T18" s="285"/>
      <c r="U18" s="27" t="s">
        <v>35</v>
      </c>
      <c r="V18" s="28"/>
      <c r="W18" s="143">
        <v>4688.8959999999997</v>
      </c>
      <c r="X18" s="167">
        <v>9855.0480000000007</v>
      </c>
      <c r="Y18" s="167">
        <v>8645.4079999999994</v>
      </c>
      <c r="Z18" s="167">
        <v>6393</v>
      </c>
      <c r="AA18" s="167">
        <v>6106.2079999999996</v>
      </c>
      <c r="AB18" s="167">
        <v>13961.432000000001</v>
      </c>
      <c r="AC18" s="62">
        <v>9035.08</v>
      </c>
      <c r="AD18" s="62">
        <v>3125.12</v>
      </c>
      <c r="AE18" s="62">
        <v>7.8639999999999999</v>
      </c>
      <c r="AF18" s="56"/>
      <c r="AG18" s="238"/>
      <c r="AH18" s="144">
        <v>29.39</v>
      </c>
      <c r="AI18" s="144">
        <v>9.234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4688.8959999999997</v>
      </c>
      <c r="F19" s="167">
        <v>11776.415999999999</v>
      </c>
      <c r="G19" s="167">
        <v>13866.175999999999</v>
      </c>
      <c r="H19" s="167">
        <v>13459.6</v>
      </c>
      <c r="I19" s="167">
        <v>15053.32</v>
      </c>
      <c r="J19" s="167">
        <v>16708.376</v>
      </c>
      <c r="K19" s="62">
        <v>11084.592000000001</v>
      </c>
      <c r="L19" s="62">
        <v>3779.384</v>
      </c>
      <c r="M19" s="62">
        <v>7.7359999999999998</v>
      </c>
      <c r="N19" s="56"/>
      <c r="O19" s="238"/>
      <c r="P19" s="144">
        <v>26.280999999999999</v>
      </c>
      <c r="Q19" s="144">
        <v>9.0779999999999994</v>
      </c>
      <c r="R19" s="145"/>
      <c r="S19" s="214"/>
      <c r="T19" s="285"/>
      <c r="U19" s="27" t="s">
        <v>37</v>
      </c>
      <c r="V19" s="28"/>
      <c r="W19" s="143">
        <v>4688.8959999999997</v>
      </c>
      <c r="X19" s="167">
        <v>11724.103999999999</v>
      </c>
      <c r="Y19" s="167">
        <v>13866.144</v>
      </c>
      <c r="Z19" s="167">
        <v>13458.208000000001</v>
      </c>
      <c r="AA19" s="167">
        <v>15052.328</v>
      </c>
      <c r="AB19" s="167">
        <v>16708.655999999999</v>
      </c>
      <c r="AC19" s="62">
        <v>11084.52</v>
      </c>
      <c r="AD19" s="62">
        <v>3779.3119999999999</v>
      </c>
      <c r="AE19" s="62">
        <v>7.7359999999999998</v>
      </c>
      <c r="AF19" s="56"/>
      <c r="AG19" s="238"/>
      <c r="AH19" s="144">
        <v>29.734000000000002</v>
      </c>
      <c r="AI19" s="144">
        <v>9.484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28278.648000000001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41078.839999999997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61810.192000000003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90362.168000000005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28.818746999999998</v>
      </c>
      <c r="G33" s="96">
        <v>32.200892000000003</v>
      </c>
      <c r="H33" s="96">
        <v>0.96068324000000005</v>
      </c>
      <c r="I33" s="60">
        <v>0.96661253000000003</v>
      </c>
      <c r="J33" s="60">
        <v>7.4615849999999997E-2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29.298746000000001</v>
      </c>
      <c r="Y33" s="96">
        <v>32.845249000000003</v>
      </c>
      <c r="Z33" s="96">
        <v>0.96077630999999997</v>
      </c>
      <c r="AA33" s="60">
        <v>0.96703103999999995</v>
      </c>
      <c r="AB33" s="60">
        <v>6.3428219999999993E-2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0.47999900000000295</v>
      </c>
      <c r="AN33" s="95">
        <f t="shared" ref="AN33:AN96" si="5">IF(OR(Y33="",G33=""),"",Y33-G33)</f>
        <v>0.6443569999999994</v>
      </c>
      <c r="AO33" s="95">
        <f t="shared" ref="AO33:AO96" si="6">IF(OR(Z33="",H33=""),"",Z33-H33)</f>
        <v>9.3069999999917385E-5</v>
      </c>
      <c r="AP33" s="95">
        <f t="shared" ref="AP33:AP96" si="7">IF(OR(AA33="",I33=""),"",AA33-I33)</f>
        <v>4.1850999999992755E-4</v>
      </c>
      <c r="AQ33" s="120">
        <f t="shared" ref="AQ33:AQ96" si="8">IF(OR(AB33="",J33=""),"",AB33-J33)</f>
        <v>-1.1187630000000004E-2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31.583364</v>
      </c>
      <c r="G34" s="187">
        <v>35.219310999999998</v>
      </c>
      <c r="H34" s="187">
        <v>0.97632472999999997</v>
      </c>
      <c r="I34" s="62">
        <v>0.98005175</v>
      </c>
      <c r="J34" s="62">
        <v>4.9486235000000003E-2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32.693289999999998</v>
      </c>
      <c r="Y34" s="187">
        <v>36.084873000000002</v>
      </c>
      <c r="Z34" s="187">
        <v>0.97662373000000002</v>
      </c>
      <c r="AA34" s="62">
        <v>0.98065919999999995</v>
      </c>
      <c r="AB34" s="62">
        <v>3.9162807000000001E-2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1.109925999999998</v>
      </c>
      <c r="AN34" s="121">
        <f t="shared" si="5"/>
        <v>0.86556200000000416</v>
      </c>
      <c r="AO34" s="121">
        <f t="shared" si="6"/>
        <v>2.9900000000004923E-4</v>
      </c>
      <c r="AP34" s="121">
        <f t="shared" si="7"/>
        <v>6.0744999999995386E-4</v>
      </c>
      <c r="AQ34" s="87">
        <f t="shared" si="8"/>
        <v>-1.0323428000000003E-2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34.495553000000001</v>
      </c>
      <c r="G35" s="187">
        <v>39.007229000000002</v>
      </c>
      <c r="H35" s="187">
        <v>0.98793613000000002</v>
      </c>
      <c r="I35" s="62">
        <v>0.99126462999999998</v>
      </c>
      <c r="J35" s="62">
        <v>3.3062264000000001E-2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36.652171000000003</v>
      </c>
      <c r="Y35" s="187">
        <v>40.476509</v>
      </c>
      <c r="Z35" s="187">
        <v>0.98830965000000004</v>
      </c>
      <c r="AA35" s="62">
        <v>0.99166198999999999</v>
      </c>
      <c r="AB35" s="62">
        <v>2.2372541999999999E-2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2.1566180000000017</v>
      </c>
      <c r="AN35" s="121">
        <f t="shared" si="5"/>
        <v>1.4692799999999977</v>
      </c>
      <c r="AO35" s="121">
        <f t="shared" si="6"/>
        <v>3.7352000000001606E-4</v>
      </c>
      <c r="AP35" s="121">
        <f t="shared" si="7"/>
        <v>3.9736000000001326E-4</v>
      </c>
      <c r="AQ35" s="87">
        <f t="shared" si="8"/>
        <v>-1.0689722000000002E-2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37.158614</v>
      </c>
      <c r="G36" s="187">
        <v>41.629274000000002</v>
      </c>
      <c r="H36" s="187">
        <v>0.99306117999999999</v>
      </c>
      <c r="I36" s="62">
        <v>0.99534520999999998</v>
      </c>
      <c r="J36" s="62">
        <v>1.8377432999999999E-2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40.167319999999997</v>
      </c>
      <c r="Y36" s="187">
        <v>44.005575</v>
      </c>
      <c r="Z36" s="187">
        <v>0.99346544000000003</v>
      </c>
      <c r="AA36" s="62">
        <v>0.99575128000000002</v>
      </c>
      <c r="AB36" s="62">
        <v>1.0477963999999999E-2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3.0087059999999965</v>
      </c>
      <c r="AN36" s="121">
        <f t="shared" si="5"/>
        <v>2.376300999999998</v>
      </c>
      <c r="AO36" s="121">
        <f t="shared" si="6"/>
        <v>4.0426000000004514E-4</v>
      </c>
      <c r="AP36" s="121">
        <f t="shared" si="7"/>
        <v>4.0607000000003612E-4</v>
      </c>
      <c r="AQ36" s="87">
        <f t="shared" si="8"/>
        <v>-7.8994689999999992E-3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29.084140000000001</v>
      </c>
      <c r="G38" s="96">
        <v>32.853051000000001</v>
      </c>
      <c r="H38" s="96">
        <v>0.96232108000000005</v>
      </c>
      <c r="I38" s="60">
        <v>0.96624730999999997</v>
      </c>
      <c r="J38" s="60">
        <v>6.5691169999999993E-2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29.593834999999999</v>
      </c>
      <c r="Y38" s="96">
        <v>33.500998000000003</v>
      </c>
      <c r="Z38" s="96">
        <v>0.96248418000000002</v>
      </c>
      <c r="AA38" s="60">
        <v>0.96697418999999996</v>
      </c>
      <c r="AB38" s="60">
        <v>5.7285044E-2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0.50969499999999712</v>
      </c>
      <c r="AN38" s="95">
        <f t="shared" si="5"/>
        <v>0.64794700000000205</v>
      </c>
      <c r="AO38" s="95">
        <f t="shared" si="6"/>
        <v>1.630999999999716E-4</v>
      </c>
      <c r="AP38" s="95">
        <f t="shared" si="7"/>
        <v>7.2687999999998532E-4</v>
      </c>
      <c r="AQ38" s="120">
        <f t="shared" si="8"/>
        <v>-8.4061259999999929E-3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31.739260999999999</v>
      </c>
      <c r="G39" s="187">
        <v>35.525033000000001</v>
      </c>
      <c r="H39" s="187">
        <v>0.97729938999999999</v>
      </c>
      <c r="I39" s="62">
        <v>0.98002224000000004</v>
      </c>
      <c r="J39" s="62">
        <v>4.3748860000000001E-2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32.840328999999997</v>
      </c>
      <c r="Y39" s="187">
        <v>36.370334</v>
      </c>
      <c r="Z39" s="187">
        <v>0.97755137999999997</v>
      </c>
      <c r="AA39" s="62">
        <v>0.98077395999999994</v>
      </c>
      <c r="AB39" s="62">
        <v>3.5596546E-2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1.1010679999999979</v>
      </c>
      <c r="AN39" s="121">
        <f t="shared" si="5"/>
        <v>0.84530099999999919</v>
      </c>
      <c r="AO39" s="121">
        <f t="shared" si="6"/>
        <v>2.5198999999997973E-4</v>
      </c>
      <c r="AP39" s="121">
        <f t="shared" si="7"/>
        <v>7.5171999999990025E-4</v>
      </c>
      <c r="AQ39" s="87">
        <f t="shared" si="8"/>
        <v>-8.1523140000000008E-3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35.538941000000001</v>
      </c>
      <c r="G40" s="187">
        <v>39.660981</v>
      </c>
      <c r="H40" s="187">
        <v>0.98827408000000005</v>
      </c>
      <c r="I40" s="62">
        <v>0.99129193999999998</v>
      </c>
      <c r="J40" s="62">
        <v>2.6661714999999999E-2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37.451402999999999</v>
      </c>
      <c r="Y40" s="187">
        <v>40.933428999999997</v>
      </c>
      <c r="Z40" s="187">
        <v>0.98861522999999996</v>
      </c>
      <c r="AA40" s="62">
        <v>0.99171951000000003</v>
      </c>
      <c r="AB40" s="62">
        <v>1.9506085999999999E-2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1.9124619999999979</v>
      </c>
      <c r="AN40" s="121">
        <f t="shared" si="5"/>
        <v>1.2724479999999971</v>
      </c>
      <c r="AO40" s="121">
        <f t="shared" si="6"/>
        <v>3.4114999999990125E-4</v>
      </c>
      <c r="AP40" s="121">
        <f t="shared" si="7"/>
        <v>4.2757000000004375E-4</v>
      </c>
      <c r="AQ40" s="87">
        <f t="shared" si="8"/>
        <v>-7.1556290000000002E-3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37.375146999999998</v>
      </c>
      <c r="G41" s="187">
        <v>41.750042000000001</v>
      </c>
      <c r="H41" s="187">
        <v>0.99319710999999999</v>
      </c>
      <c r="I41" s="62">
        <v>0.99542768000000004</v>
      </c>
      <c r="J41" s="62">
        <v>1.7905933999999998E-2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40.224670000000003</v>
      </c>
      <c r="Y41" s="187">
        <v>44.013280999999999</v>
      </c>
      <c r="Z41" s="187">
        <v>0.99359200000000003</v>
      </c>
      <c r="AA41" s="62">
        <v>0.99578109000000004</v>
      </c>
      <c r="AB41" s="62">
        <v>1.0398121E-2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2.8495230000000049</v>
      </c>
      <c r="AN41" s="121">
        <f t="shared" si="5"/>
        <v>2.2632389999999987</v>
      </c>
      <c r="AO41" s="121">
        <f t="shared" si="6"/>
        <v>3.948900000000366E-4</v>
      </c>
      <c r="AP41" s="121">
        <f t="shared" si="7"/>
        <v>3.5340999999999845E-4</v>
      </c>
      <c r="AQ41" s="87">
        <f t="shared" si="8"/>
        <v>-7.5078129999999986E-3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29.259215999999999</v>
      </c>
      <c r="G43" s="96">
        <v>33.006571000000001</v>
      </c>
      <c r="H43" s="96">
        <v>0.96376516999999995</v>
      </c>
      <c r="I43" s="60">
        <v>0.96816756000000004</v>
      </c>
      <c r="J43" s="60">
        <v>6.7913959999999995E-2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29.814890999999999</v>
      </c>
      <c r="Y43" s="96">
        <v>33.486117999999998</v>
      </c>
      <c r="Z43" s="96">
        <v>0.96408315</v>
      </c>
      <c r="AA43" s="60">
        <v>0.96886068000000003</v>
      </c>
      <c r="AB43" s="60">
        <v>5.9524170000000001E-2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0.55567500000000081</v>
      </c>
      <c r="AN43" s="95">
        <f t="shared" si="5"/>
        <v>0.47954699999999661</v>
      </c>
      <c r="AO43" s="95">
        <f t="shared" si="6"/>
        <v>3.17980000000051E-4</v>
      </c>
      <c r="AP43" s="95">
        <f t="shared" si="7"/>
        <v>6.9311999999999152E-4</v>
      </c>
      <c r="AQ43" s="120">
        <f t="shared" si="8"/>
        <v>-8.3897899999999942E-3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31.904036000000001</v>
      </c>
      <c r="G44" s="187">
        <v>35.766978000000002</v>
      </c>
      <c r="H44" s="187">
        <v>0.97800014999999996</v>
      </c>
      <c r="I44" s="62">
        <v>0.98113289000000004</v>
      </c>
      <c r="J44" s="62">
        <v>4.4537798000000003E-2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32.793182000000002</v>
      </c>
      <c r="Y44" s="187">
        <v>36.333039999999997</v>
      </c>
      <c r="Z44" s="187">
        <v>0.97815359999999996</v>
      </c>
      <c r="AA44" s="62">
        <v>0.98178505999999999</v>
      </c>
      <c r="AB44" s="62">
        <v>3.7621540000000002E-2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0.88914600000000021</v>
      </c>
      <c r="AN44" s="121">
        <f t="shared" si="5"/>
        <v>0.56606199999999518</v>
      </c>
      <c r="AO44" s="121">
        <f t="shared" si="6"/>
        <v>1.5344999999999942E-4</v>
      </c>
      <c r="AP44" s="121">
        <f t="shared" si="7"/>
        <v>6.5216999999995195E-4</v>
      </c>
      <c r="AQ44" s="87">
        <f t="shared" si="8"/>
        <v>-6.9162580000000015E-3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35.028714000000001</v>
      </c>
      <c r="G45" s="187">
        <v>39.400536000000002</v>
      </c>
      <c r="H45" s="187">
        <v>0.98830549000000001</v>
      </c>
      <c r="I45" s="62">
        <v>0.99141362</v>
      </c>
      <c r="J45" s="62">
        <v>3.0707844000000001E-2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36.755977999999999</v>
      </c>
      <c r="Y45" s="187">
        <v>40.624605000000003</v>
      </c>
      <c r="Z45" s="187">
        <v>0.98861730999999997</v>
      </c>
      <c r="AA45" s="62">
        <v>0.99168115000000001</v>
      </c>
      <c r="AB45" s="62">
        <v>2.2356877000000001E-2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1.7272639999999981</v>
      </c>
      <c r="AN45" s="121">
        <f t="shared" si="5"/>
        <v>1.2240690000000001</v>
      </c>
      <c r="AO45" s="121">
        <f t="shared" si="6"/>
        <v>3.1181999999996268E-4</v>
      </c>
      <c r="AP45" s="121">
        <f t="shared" si="7"/>
        <v>2.6753000000001581E-4</v>
      </c>
      <c r="AQ45" s="87">
        <f t="shared" si="8"/>
        <v>-8.3509670000000008E-3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37.935676999999998</v>
      </c>
      <c r="G46" s="187">
        <v>42.325519</v>
      </c>
      <c r="H46" s="187">
        <v>0.99320596000000005</v>
      </c>
      <c r="I46" s="62">
        <v>0.99546802999999995</v>
      </c>
      <c r="J46" s="62">
        <v>1.6462862000000002E-2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40.640943999999998</v>
      </c>
      <c r="Y46" s="187">
        <v>44.354610999999998</v>
      </c>
      <c r="Z46" s="187">
        <v>0.99357424000000005</v>
      </c>
      <c r="AA46" s="62">
        <v>0.99583957000000001</v>
      </c>
      <c r="AB46" s="62">
        <v>9.9618380000000006E-3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2.7052669999999992</v>
      </c>
      <c r="AN46" s="121">
        <f t="shared" si="5"/>
        <v>2.0290919999999986</v>
      </c>
      <c r="AO46" s="121">
        <f t="shared" si="6"/>
        <v>3.6827999999999861E-4</v>
      </c>
      <c r="AP46" s="121">
        <f t="shared" si="7"/>
        <v>3.7154000000005905E-4</v>
      </c>
      <c r="AQ46" s="87">
        <f t="shared" si="8"/>
        <v>-6.5010240000000011E-3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29.930365999999999</v>
      </c>
      <c r="G48" s="96">
        <v>33.415371</v>
      </c>
      <c r="H48" s="96">
        <v>0.96533714999999998</v>
      </c>
      <c r="I48" s="60">
        <v>0.96953449999999997</v>
      </c>
      <c r="J48" s="60">
        <v>6.2998890000000002E-2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30.367569</v>
      </c>
      <c r="Y48" s="96">
        <v>33.993929999999999</v>
      </c>
      <c r="Z48" s="96">
        <v>0.96571518999999995</v>
      </c>
      <c r="AA48" s="60">
        <v>0.97072751000000002</v>
      </c>
      <c r="AB48" s="60">
        <v>5.6162192999999999E-2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0.43720300000000023</v>
      </c>
      <c r="AN48" s="95">
        <f t="shared" si="5"/>
        <v>0.57855899999999849</v>
      </c>
      <c r="AO48" s="95">
        <f t="shared" si="6"/>
        <v>3.780399999999684E-4</v>
      </c>
      <c r="AP48" s="95">
        <f t="shared" si="7"/>
        <v>1.1930100000000499E-3</v>
      </c>
      <c r="AQ48" s="120">
        <f t="shared" si="8"/>
        <v>-6.8366970000000027E-3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32.750329999999998</v>
      </c>
      <c r="G49" s="187">
        <v>36.338805000000001</v>
      </c>
      <c r="H49" s="187">
        <v>0.97853129000000005</v>
      </c>
      <c r="I49" s="62">
        <v>0.98251858000000003</v>
      </c>
      <c r="J49" s="62">
        <v>4.0571645000000003E-2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33.693817000000003</v>
      </c>
      <c r="Y49" s="187">
        <v>37.027456999999998</v>
      </c>
      <c r="Z49" s="187">
        <v>0.97873867000000003</v>
      </c>
      <c r="AA49" s="62">
        <v>0.98304917999999997</v>
      </c>
      <c r="AB49" s="62">
        <v>3.4809350000000003E-2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0.94348700000000463</v>
      </c>
      <c r="AN49" s="121">
        <f t="shared" si="5"/>
        <v>0.6886519999999976</v>
      </c>
      <c r="AO49" s="121">
        <f t="shared" si="6"/>
        <v>2.0737999999997925E-4</v>
      </c>
      <c r="AP49" s="121">
        <f t="shared" si="7"/>
        <v>5.3059999999993668E-4</v>
      </c>
      <c r="AQ49" s="87">
        <f t="shared" si="8"/>
        <v>-5.7622950000000006E-3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36.009870999999997</v>
      </c>
      <c r="G50" s="187">
        <v>40.140203</v>
      </c>
      <c r="H50" s="187">
        <v>0.98812352000000003</v>
      </c>
      <c r="I50" s="62">
        <v>0.99147052000000002</v>
      </c>
      <c r="J50" s="62">
        <v>2.5385646000000001E-2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37.641876000000003</v>
      </c>
      <c r="Y50" s="187">
        <v>41.183185000000002</v>
      </c>
      <c r="Z50" s="187">
        <v>0.98842733000000005</v>
      </c>
      <c r="AA50" s="62">
        <v>0.99202365000000003</v>
      </c>
      <c r="AB50" s="62">
        <v>1.9784935E-2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1.6320050000000066</v>
      </c>
      <c r="AN50" s="121">
        <f t="shared" si="5"/>
        <v>1.0429820000000021</v>
      </c>
      <c r="AO50" s="121">
        <f t="shared" si="6"/>
        <v>3.0381000000001546E-4</v>
      </c>
      <c r="AP50" s="121">
        <f t="shared" si="7"/>
        <v>5.5313000000001278E-4</v>
      </c>
      <c r="AQ50" s="87">
        <f t="shared" si="8"/>
        <v>-5.6007110000000013E-3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38.300071000000003</v>
      </c>
      <c r="G51" s="187">
        <v>42.688710999999998</v>
      </c>
      <c r="H51" s="187">
        <v>0.99318448000000004</v>
      </c>
      <c r="I51" s="62">
        <v>0.99551701000000004</v>
      </c>
      <c r="J51" s="62">
        <v>1.5156411E-2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40.778450999999997</v>
      </c>
      <c r="Y51" s="187">
        <v>44.496930999999996</v>
      </c>
      <c r="Z51" s="187">
        <v>0.99350773000000003</v>
      </c>
      <c r="AA51" s="62">
        <v>0.99594316000000005</v>
      </c>
      <c r="AB51" s="62">
        <v>9.8503549999999999E-3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2.4783799999999943</v>
      </c>
      <c r="AN51" s="121">
        <f t="shared" si="5"/>
        <v>1.8082199999999986</v>
      </c>
      <c r="AO51" s="121">
        <f t="shared" si="6"/>
        <v>3.2324999999999715E-4</v>
      </c>
      <c r="AP51" s="121">
        <f t="shared" si="7"/>
        <v>4.2615000000001402E-4</v>
      </c>
      <c r="AQ51" s="87">
        <f t="shared" si="8"/>
        <v>-5.306056E-3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29.786857999999999</v>
      </c>
      <c r="G53" s="96">
        <v>33.472369999999998</v>
      </c>
      <c r="H53" s="96">
        <v>0.96572557999999997</v>
      </c>
      <c r="I53" s="60">
        <v>0.96993227000000004</v>
      </c>
      <c r="J53" s="60">
        <v>6.3023689999999993E-2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30.305322</v>
      </c>
      <c r="Y53" s="96">
        <v>34.039588999999999</v>
      </c>
      <c r="Z53" s="96">
        <v>0.96603607000000002</v>
      </c>
      <c r="AA53" s="60">
        <v>0.97087634</v>
      </c>
      <c r="AB53" s="60">
        <v>5.6326414999999998E-2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0.51846400000000159</v>
      </c>
      <c r="AN53" s="95">
        <f t="shared" si="5"/>
        <v>0.56721900000000147</v>
      </c>
      <c r="AO53" s="95">
        <f t="shared" si="6"/>
        <v>3.1049000000005211E-4</v>
      </c>
      <c r="AP53" s="95">
        <f t="shared" si="7"/>
        <v>9.4406999999996355E-4</v>
      </c>
      <c r="AQ53" s="120">
        <f t="shared" si="8"/>
        <v>-6.6972749999999956E-3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32.976242999999997</v>
      </c>
      <c r="G54" s="187">
        <v>36.547199999999997</v>
      </c>
      <c r="H54" s="187">
        <v>0.97889009000000005</v>
      </c>
      <c r="I54" s="62">
        <v>0.98295288000000003</v>
      </c>
      <c r="J54" s="62">
        <v>3.961804E-2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33.811835000000002</v>
      </c>
      <c r="Y54" s="187">
        <v>37.141356999999999</v>
      </c>
      <c r="Z54" s="187">
        <v>0.97909084000000002</v>
      </c>
      <c r="AA54" s="62">
        <v>0.98361299000000002</v>
      </c>
      <c r="AB54" s="62">
        <v>3.4872726E-2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0.83559200000000544</v>
      </c>
      <c r="AN54" s="121">
        <f t="shared" si="5"/>
        <v>0.59415700000000271</v>
      </c>
      <c r="AO54" s="121">
        <f t="shared" si="6"/>
        <v>2.0074999999997178E-4</v>
      </c>
      <c r="AP54" s="121">
        <f t="shared" si="7"/>
        <v>6.6010999999999154E-4</v>
      </c>
      <c r="AQ54" s="87">
        <f t="shared" si="8"/>
        <v>-4.7453140000000005E-3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36.220312</v>
      </c>
      <c r="G55" s="187">
        <v>40.234537000000003</v>
      </c>
      <c r="H55" s="187">
        <v>0.98813965000000004</v>
      </c>
      <c r="I55" s="62">
        <v>0.99156407000000002</v>
      </c>
      <c r="J55" s="62">
        <v>2.4408374E-2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37.607605999999997</v>
      </c>
      <c r="Y55" s="187">
        <v>41.165289000000001</v>
      </c>
      <c r="Z55" s="187">
        <v>0.98843747000000004</v>
      </c>
      <c r="AA55" s="62">
        <v>0.99194654999999998</v>
      </c>
      <c r="AB55" s="62">
        <v>2.0190590000000001E-2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1.3872939999999971</v>
      </c>
      <c r="AN55" s="121">
        <f t="shared" si="5"/>
        <v>0.93075199999999825</v>
      </c>
      <c r="AO55" s="121">
        <f t="shared" si="6"/>
        <v>2.9782000000000419E-4</v>
      </c>
      <c r="AP55" s="121">
        <f t="shared" si="7"/>
        <v>3.8247999999996285E-4</v>
      </c>
      <c r="AQ55" s="87">
        <f t="shared" si="8"/>
        <v>-4.2177839999999987E-3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38.847813000000002</v>
      </c>
      <c r="G56" s="187">
        <v>43.047051000000003</v>
      </c>
      <c r="H56" s="187">
        <v>0.99320883999999998</v>
      </c>
      <c r="I56" s="62">
        <v>0.99554569000000004</v>
      </c>
      <c r="J56" s="62">
        <v>1.3243685E-2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41.077913000000002</v>
      </c>
      <c r="Y56" s="187">
        <v>44.623598000000001</v>
      </c>
      <c r="Z56" s="187">
        <v>0.99348338999999997</v>
      </c>
      <c r="AA56" s="62">
        <v>0.99590272000000002</v>
      </c>
      <c r="AB56" s="62">
        <v>9.3558300000000007E-3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2.2301000000000002</v>
      </c>
      <c r="AN56" s="121">
        <f t="shared" si="5"/>
        <v>1.5765469999999979</v>
      </c>
      <c r="AO56" s="121">
        <f t="shared" si="6"/>
        <v>2.7454999999998453E-4</v>
      </c>
      <c r="AP56" s="121">
        <f t="shared" si="7"/>
        <v>3.5702999999998042E-4</v>
      </c>
      <c r="AQ56" s="87">
        <f t="shared" si="8"/>
        <v>-3.8878549999999991E-3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29.870191999999999</v>
      </c>
      <c r="G58" s="96">
        <v>33.667624000000004</v>
      </c>
      <c r="H58" s="96">
        <v>0.96581329999999999</v>
      </c>
      <c r="I58" s="60">
        <v>0.97067614999999996</v>
      </c>
      <c r="J58" s="60">
        <v>6.2726359999999995E-2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30.371742999999999</v>
      </c>
      <c r="Y58" s="96">
        <v>34.152025999999999</v>
      </c>
      <c r="Z58" s="96">
        <v>0.96601384999999995</v>
      </c>
      <c r="AA58" s="60">
        <v>0.97131548000000001</v>
      </c>
      <c r="AB58" s="60">
        <v>5.6656570000000003E-2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0.50155099999999919</v>
      </c>
      <c r="AN58" s="95">
        <f t="shared" si="5"/>
        <v>0.48440199999999578</v>
      </c>
      <c r="AO58" s="95">
        <f t="shared" si="6"/>
        <v>2.0054999999996603E-4</v>
      </c>
      <c r="AP58" s="95">
        <f t="shared" si="7"/>
        <v>6.3933000000004903E-4</v>
      </c>
      <c r="AQ58" s="120">
        <f t="shared" si="8"/>
        <v>-6.0697899999999916E-3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32.992421</v>
      </c>
      <c r="G59" s="187">
        <v>36.710701999999998</v>
      </c>
      <c r="H59" s="187">
        <v>0.97887455999999995</v>
      </c>
      <c r="I59" s="62">
        <v>0.98357523999999996</v>
      </c>
      <c r="J59" s="62">
        <v>4.0222686000000001E-2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33.837809</v>
      </c>
      <c r="Y59" s="187">
        <v>37.297648000000002</v>
      </c>
      <c r="Z59" s="187">
        <v>0.97912916000000005</v>
      </c>
      <c r="AA59" s="62">
        <v>0.98428788</v>
      </c>
      <c r="AB59" s="62">
        <v>3.5428599999999998E-2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0.84538799999999981</v>
      </c>
      <c r="AN59" s="121">
        <f t="shared" si="5"/>
        <v>0.58694600000000463</v>
      </c>
      <c r="AO59" s="121">
        <f t="shared" si="6"/>
        <v>2.5460000000010474E-4</v>
      </c>
      <c r="AP59" s="121">
        <f t="shared" si="7"/>
        <v>7.1264000000004213E-4</v>
      </c>
      <c r="AQ59" s="87">
        <f t="shared" si="8"/>
        <v>-4.794086000000003E-3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36.436751999999998</v>
      </c>
      <c r="G60" s="187">
        <v>40.372681999999998</v>
      </c>
      <c r="H60" s="187">
        <v>0.98825531</v>
      </c>
      <c r="I60" s="62">
        <v>0.99170961999999996</v>
      </c>
      <c r="J60" s="62">
        <v>2.4153464999999999E-2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37.602972999999999</v>
      </c>
      <c r="Y60" s="187">
        <v>41.170808000000001</v>
      </c>
      <c r="Z60" s="187">
        <v>0.98855652999999999</v>
      </c>
      <c r="AA60" s="62">
        <v>0.99212891000000003</v>
      </c>
      <c r="AB60" s="62">
        <v>2.0676479000000001E-2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1.1662210000000002</v>
      </c>
      <c r="AN60" s="121">
        <f t="shared" si="5"/>
        <v>0.79812600000000344</v>
      </c>
      <c r="AO60" s="121">
        <f t="shared" si="6"/>
        <v>3.0121999999999094E-4</v>
      </c>
      <c r="AP60" s="121">
        <f t="shared" si="7"/>
        <v>4.1929000000007211E-4</v>
      </c>
      <c r="AQ60" s="87">
        <f t="shared" si="8"/>
        <v>-3.4769859999999979E-3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39.398786000000001</v>
      </c>
      <c r="G61" s="187">
        <v>43.528267</v>
      </c>
      <c r="H61" s="187">
        <v>0.99331163</v>
      </c>
      <c r="I61" s="62">
        <v>0.99556401000000005</v>
      </c>
      <c r="J61" s="62">
        <v>1.2412869999999999E-2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41.345371</v>
      </c>
      <c r="Y61" s="187">
        <v>44.851525000000002</v>
      </c>
      <c r="Z61" s="187">
        <v>0.99354661</v>
      </c>
      <c r="AA61" s="62">
        <v>0.99604084000000004</v>
      </c>
      <c r="AB61" s="62">
        <v>9.346732E-3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1.9465849999999989</v>
      </c>
      <c r="AN61" s="121">
        <f t="shared" si="5"/>
        <v>1.3232580000000027</v>
      </c>
      <c r="AO61" s="121">
        <f t="shared" si="6"/>
        <v>2.3497999999999575E-4</v>
      </c>
      <c r="AP61" s="121">
        <f t="shared" si="7"/>
        <v>4.7682999999998366E-4</v>
      </c>
      <c r="AQ61" s="87">
        <f t="shared" si="8"/>
        <v>-3.0661379999999995E-3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30.408636000000001</v>
      </c>
      <c r="G63" s="96">
        <v>34.406965999999997</v>
      </c>
      <c r="H63" s="96">
        <v>0.96479351999999996</v>
      </c>
      <c r="I63" s="60">
        <v>0.97062282</v>
      </c>
      <c r="J63" s="60">
        <v>5.8849789999999999E-2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30.582512000000001</v>
      </c>
      <c r="Y63" s="96">
        <v>34.702511000000001</v>
      </c>
      <c r="Z63" s="96">
        <v>0.96496534</v>
      </c>
      <c r="AA63" s="60">
        <v>0.97118506999999998</v>
      </c>
      <c r="AB63" s="60">
        <v>5.7004932000000001E-2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0.17387599999999992</v>
      </c>
      <c r="AN63" s="95">
        <f t="shared" si="5"/>
        <v>0.29554500000000417</v>
      </c>
      <c r="AO63" s="95">
        <f t="shared" si="6"/>
        <v>1.7182000000004471E-4</v>
      </c>
      <c r="AP63" s="95">
        <f t="shared" si="7"/>
        <v>5.6224999999998637E-4</v>
      </c>
      <c r="AQ63" s="120">
        <f t="shared" si="8"/>
        <v>-1.8448579999999978E-3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33.863810999999998</v>
      </c>
      <c r="G64" s="187">
        <v>37.476340999999998</v>
      </c>
      <c r="H64" s="187">
        <v>0.97892908999999995</v>
      </c>
      <c r="I64" s="62">
        <v>0.98376565000000005</v>
      </c>
      <c r="J64" s="62">
        <v>3.7166020000000001E-2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34.377367999999997</v>
      </c>
      <c r="Y64" s="187">
        <v>37.884953000000003</v>
      </c>
      <c r="Z64" s="187">
        <v>0.97917228000000001</v>
      </c>
      <c r="AA64" s="62">
        <v>0.98449774000000001</v>
      </c>
      <c r="AB64" s="62">
        <v>3.5355989999999997E-2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0.51355699999999871</v>
      </c>
      <c r="AN64" s="121">
        <f t="shared" si="5"/>
        <v>0.40861200000000508</v>
      </c>
      <c r="AO64" s="121">
        <f t="shared" si="6"/>
        <v>2.4319000000005975E-4</v>
      </c>
      <c r="AP64" s="121">
        <f t="shared" si="7"/>
        <v>7.3208999999996305E-4</v>
      </c>
      <c r="AQ64" s="87">
        <f t="shared" si="8"/>
        <v>-1.8100300000000041E-3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37.069468000000001</v>
      </c>
      <c r="G65" s="187">
        <v>40.810727</v>
      </c>
      <c r="H65" s="187">
        <v>0.98845517999999999</v>
      </c>
      <c r="I65" s="62">
        <v>0.99198277999999995</v>
      </c>
      <c r="J65" s="62">
        <v>2.352218E-2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38.032854</v>
      </c>
      <c r="Y65" s="187">
        <v>41.469653999999998</v>
      </c>
      <c r="Z65" s="187">
        <v>0.98870743000000005</v>
      </c>
      <c r="AA65" s="62">
        <v>0.99219482000000003</v>
      </c>
      <c r="AB65" s="62">
        <v>2.0904784999999999E-2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0.96338599999999985</v>
      </c>
      <c r="AN65" s="121">
        <f t="shared" si="5"/>
        <v>0.65892699999999849</v>
      </c>
      <c r="AO65" s="121">
        <f t="shared" si="6"/>
        <v>2.5225000000006492E-4</v>
      </c>
      <c r="AP65" s="121">
        <f t="shared" si="7"/>
        <v>2.1204000000007994E-4</v>
      </c>
      <c r="AQ65" s="87">
        <f t="shared" si="8"/>
        <v>-2.6173950000000015E-3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40.155445</v>
      </c>
      <c r="G66" s="187">
        <v>44.040661</v>
      </c>
      <c r="H66" s="187">
        <v>0.99336248000000005</v>
      </c>
      <c r="I66" s="62">
        <v>0.99563531999999999</v>
      </c>
      <c r="J66" s="62">
        <v>1.2118741000000001E-2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41.783946999999998</v>
      </c>
      <c r="Y66" s="187">
        <v>45.105113000000003</v>
      </c>
      <c r="Z66" s="187">
        <v>0.99359600999999997</v>
      </c>
      <c r="AA66" s="62">
        <v>0.99611514000000001</v>
      </c>
      <c r="AB66" s="62">
        <v>9.4125479999999997E-3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1.6285019999999975</v>
      </c>
      <c r="AN66" s="121">
        <f t="shared" si="5"/>
        <v>1.0644520000000028</v>
      </c>
      <c r="AO66" s="121">
        <f t="shared" si="6"/>
        <v>2.335299999999263E-4</v>
      </c>
      <c r="AP66" s="121">
        <f t="shared" si="7"/>
        <v>4.7982000000001968E-4</v>
      </c>
      <c r="AQ66" s="87">
        <f t="shared" si="8"/>
        <v>-2.7061930000000008E-3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29.353612999999999</v>
      </c>
      <c r="G68" s="96">
        <v>32.798175000000001</v>
      </c>
      <c r="H68" s="96">
        <v>0.96301937000000004</v>
      </c>
      <c r="I68" s="60">
        <v>0.96971162</v>
      </c>
      <c r="J68" s="60">
        <v>7.4325815000000003E-2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29.910342</v>
      </c>
      <c r="Y68" s="96">
        <v>33.496893999999998</v>
      </c>
      <c r="Z68" s="96">
        <v>0.96324620000000005</v>
      </c>
      <c r="AA68" s="60">
        <v>0.97031783000000005</v>
      </c>
      <c r="AB68" s="60">
        <v>6.3596524000000001E-2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0.5567290000000007</v>
      </c>
      <c r="AN68" s="95">
        <f t="shared" si="5"/>
        <v>0.69871899999999698</v>
      </c>
      <c r="AO68" s="95">
        <f t="shared" si="6"/>
        <v>2.2683000000001119E-4</v>
      </c>
      <c r="AP68" s="95">
        <f t="shared" si="7"/>
        <v>6.0621000000005143E-4</v>
      </c>
      <c r="AQ68" s="120">
        <f t="shared" si="8"/>
        <v>-1.0729291000000002E-2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32.154023000000002</v>
      </c>
      <c r="G69" s="187">
        <v>35.756872000000001</v>
      </c>
      <c r="H69" s="187">
        <v>0.97788317000000002</v>
      </c>
      <c r="I69" s="62">
        <v>0.98231738000000002</v>
      </c>
      <c r="J69" s="62">
        <v>4.9389016000000001E-2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33.316617999999998</v>
      </c>
      <c r="Y69" s="187">
        <v>36.684533999999999</v>
      </c>
      <c r="Z69" s="187">
        <v>0.978051</v>
      </c>
      <c r="AA69" s="62">
        <v>0.98304181999999996</v>
      </c>
      <c r="AB69" s="62">
        <v>3.9186902000000003E-2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1.162594999999996</v>
      </c>
      <c r="AN69" s="121">
        <f t="shared" si="5"/>
        <v>0.92766199999999799</v>
      </c>
      <c r="AO69" s="121">
        <f t="shared" si="6"/>
        <v>1.6782999999997994E-4</v>
      </c>
      <c r="AP69" s="121">
        <f t="shared" si="7"/>
        <v>7.2443999999993736E-4</v>
      </c>
      <c r="AQ69" s="87">
        <f t="shared" si="8"/>
        <v>-1.0202113999999998E-2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34.619188999999999</v>
      </c>
      <c r="G70" s="187">
        <v>39.226379000000001</v>
      </c>
      <c r="H70" s="187">
        <v>0.98859264000000002</v>
      </c>
      <c r="I70" s="62">
        <v>0.99193927999999998</v>
      </c>
      <c r="J70" s="62">
        <v>3.4937485999999997E-2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36.850149000000002</v>
      </c>
      <c r="Y70" s="187">
        <v>40.736680999999997</v>
      </c>
      <c r="Z70" s="187">
        <v>0.98890926999999995</v>
      </c>
      <c r="AA70" s="62">
        <v>0.99245841000000001</v>
      </c>
      <c r="AB70" s="62">
        <v>2.3172990000000001E-2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2.2309600000000032</v>
      </c>
      <c r="AN70" s="121">
        <f t="shared" si="5"/>
        <v>1.5103019999999958</v>
      </c>
      <c r="AO70" s="121">
        <f t="shared" si="6"/>
        <v>3.1662999999992891E-4</v>
      </c>
      <c r="AP70" s="121">
        <f t="shared" si="7"/>
        <v>5.1913000000003429E-4</v>
      </c>
      <c r="AQ70" s="87">
        <f t="shared" si="8"/>
        <v>-1.1764495999999996E-2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37.422527000000002</v>
      </c>
      <c r="G71" s="187">
        <v>41.940469999999998</v>
      </c>
      <c r="H71" s="187">
        <v>0.99331849999999999</v>
      </c>
      <c r="I71" s="62">
        <v>0.99567368999999994</v>
      </c>
      <c r="J71" s="62">
        <v>1.8927988E-2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40.432381999999997</v>
      </c>
      <c r="Y71" s="187">
        <v>44.295743999999999</v>
      </c>
      <c r="Z71" s="187">
        <v>0.99365851999999999</v>
      </c>
      <c r="AA71" s="62">
        <v>0.99611105</v>
      </c>
      <c r="AB71" s="62">
        <v>1.0914465E-2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3.0098549999999946</v>
      </c>
      <c r="AN71" s="121">
        <f t="shared" si="5"/>
        <v>2.3552740000000014</v>
      </c>
      <c r="AO71" s="121">
        <f t="shared" si="6"/>
        <v>3.4001999999999644E-4</v>
      </c>
      <c r="AP71" s="121">
        <f t="shared" si="7"/>
        <v>4.3736000000005326E-4</v>
      </c>
      <c r="AQ71" s="87">
        <f t="shared" si="8"/>
        <v>-8.0135229999999998E-3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30.051462000000001</v>
      </c>
      <c r="G73" s="96">
        <v>33.486944999999999</v>
      </c>
      <c r="H73" s="96">
        <v>0.96527907999999996</v>
      </c>
      <c r="I73" s="60">
        <v>0.97150265999999996</v>
      </c>
      <c r="J73" s="60">
        <v>6.5174399999999993E-2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30.200220000000002</v>
      </c>
      <c r="Y73" s="96">
        <v>34.020859000000002</v>
      </c>
      <c r="Z73" s="96">
        <v>0.96550555000000005</v>
      </c>
      <c r="AA73" s="60">
        <v>0.97206733999999995</v>
      </c>
      <c r="AB73" s="60">
        <v>5.8350081999999998E-2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0.14875800000000083</v>
      </c>
      <c r="AN73" s="95">
        <f t="shared" si="5"/>
        <v>0.53391400000000289</v>
      </c>
      <c r="AO73" s="95">
        <f t="shared" si="6"/>
        <v>2.2647000000008966E-4</v>
      </c>
      <c r="AP73" s="95">
        <f t="shared" si="7"/>
        <v>5.6467999999998408E-4</v>
      </c>
      <c r="AQ73" s="120">
        <f t="shared" si="8"/>
        <v>-6.8243179999999959E-3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32.932971999999999</v>
      </c>
      <c r="G74" s="187">
        <v>36.264169000000003</v>
      </c>
      <c r="H74" s="187">
        <v>0.97884895000000005</v>
      </c>
      <c r="I74" s="62">
        <v>0.98328609</v>
      </c>
      <c r="J74" s="62">
        <v>4.3979388000000001E-2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33.616819999999997</v>
      </c>
      <c r="Y74" s="187">
        <v>36.933838999999999</v>
      </c>
      <c r="Z74" s="187">
        <v>0.97902332999999997</v>
      </c>
      <c r="AA74" s="62">
        <v>0.98372004999999996</v>
      </c>
      <c r="AB74" s="62">
        <v>3.6425218000000002E-2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0.68384799999999757</v>
      </c>
      <c r="AN74" s="121">
        <f t="shared" si="5"/>
        <v>0.66966999999999643</v>
      </c>
      <c r="AO74" s="121">
        <f t="shared" si="6"/>
        <v>1.7437999999991849E-4</v>
      </c>
      <c r="AP74" s="121">
        <f t="shared" si="7"/>
        <v>4.3395999999995549E-4</v>
      </c>
      <c r="AQ74" s="87">
        <f t="shared" si="8"/>
        <v>-7.5541699999999989E-3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36.520218999999997</v>
      </c>
      <c r="G75" s="187">
        <v>40.565897</v>
      </c>
      <c r="H75" s="187">
        <v>0.98884675</v>
      </c>
      <c r="I75" s="62">
        <v>0.99215723</v>
      </c>
      <c r="J75" s="62">
        <v>2.5557024000000001E-2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38.344898999999998</v>
      </c>
      <c r="Y75" s="187">
        <v>41.670892000000002</v>
      </c>
      <c r="Z75" s="187">
        <v>0.98914597999999998</v>
      </c>
      <c r="AA75" s="62">
        <v>0.99266706999999998</v>
      </c>
      <c r="AB75" s="62">
        <v>1.8977913999999999E-2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1.8246800000000007</v>
      </c>
      <c r="AN75" s="121">
        <f t="shared" si="5"/>
        <v>1.1049950000000024</v>
      </c>
      <c r="AO75" s="121">
        <f t="shared" si="6"/>
        <v>2.9922999999998368E-4</v>
      </c>
      <c r="AP75" s="121">
        <f t="shared" si="7"/>
        <v>5.0983999999998364E-4</v>
      </c>
      <c r="AQ75" s="87">
        <f t="shared" si="8"/>
        <v>-6.5791100000000026E-3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38.013106000000001</v>
      </c>
      <c r="G76" s="187">
        <v>42.569353</v>
      </c>
      <c r="H76" s="187">
        <v>0.99342501999999999</v>
      </c>
      <c r="I76" s="62">
        <v>0.99569934000000004</v>
      </c>
      <c r="J76" s="62">
        <v>1.8705263999999999E-2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40.986559999999997</v>
      </c>
      <c r="Y76" s="187">
        <v>44.698937999999998</v>
      </c>
      <c r="Z76" s="187">
        <v>0.99373856999999999</v>
      </c>
      <c r="AA76" s="62">
        <v>0.99619899999999995</v>
      </c>
      <c r="AB76" s="62">
        <v>1.0951158000000001E-2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2.9734539999999967</v>
      </c>
      <c r="AN76" s="121">
        <f t="shared" si="5"/>
        <v>2.1295849999999987</v>
      </c>
      <c r="AO76" s="121">
        <f t="shared" si="6"/>
        <v>3.1354999999999578E-4</v>
      </c>
      <c r="AP76" s="121">
        <f t="shared" si="7"/>
        <v>4.9965999999990185E-4</v>
      </c>
      <c r="AQ76" s="87">
        <f t="shared" si="8"/>
        <v>-7.7541059999999985E-3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29.744796000000001</v>
      </c>
      <c r="G78" s="96">
        <v>33.278528000000001</v>
      </c>
      <c r="H78" s="96">
        <v>0.96680200999999999</v>
      </c>
      <c r="I78" s="60">
        <v>0.97227973000000001</v>
      </c>
      <c r="J78" s="60">
        <v>6.9280900000000006E-2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30.315704</v>
      </c>
      <c r="Y78" s="96">
        <v>33.807774999999999</v>
      </c>
      <c r="Z78" s="96">
        <v>0.96713477000000003</v>
      </c>
      <c r="AA78" s="60">
        <v>0.97309937999999996</v>
      </c>
      <c r="AB78" s="60">
        <v>5.9925284000000002E-2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0.5709079999999993</v>
      </c>
      <c r="AN78" s="95">
        <f t="shared" si="5"/>
        <v>0.52924699999999802</v>
      </c>
      <c r="AO78" s="95">
        <f t="shared" si="6"/>
        <v>3.3276000000004302E-4</v>
      </c>
      <c r="AP78" s="95">
        <f t="shared" si="7"/>
        <v>8.1964999999994959E-4</v>
      </c>
      <c r="AQ78" s="120">
        <f t="shared" si="8"/>
        <v>-9.3556160000000041E-3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32.184254000000003</v>
      </c>
      <c r="G79" s="187">
        <v>35.981895999999999</v>
      </c>
      <c r="H79" s="187">
        <v>0.97958864000000001</v>
      </c>
      <c r="I79" s="62">
        <v>0.98376565999999999</v>
      </c>
      <c r="J79" s="62">
        <v>5.0248615000000003E-2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33.155504000000001</v>
      </c>
      <c r="Y79" s="187">
        <v>36.591416000000002</v>
      </c>
      <c r="Z79" s="187">
        <v>0.97970860999999998</v>
      </c>
      <c r="AA79" s="62">
        <v>0.98432306000000003</v>
      </c>
      <c r="AB79" s="62">
        <v>4.0615454000000002E-2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0.97124999999999773</v>
      </c>
      <c r="AN79" s="121">
        <f t="shared" si="5"/>
        <v>0.60952000000000339</v>
      </c>
      <c r="AO79" s="121">
        <f t="shared" si="6"/>
        <v>1.1996999999996927E-4</v>
      </c>
      <c r="AP79" s="121">
        <f t="shared" si="7"/>
        <v>5.574000000000412E-4</v>
      </c>
      <c r="AQ79" s="87">
        <f t="shared" si="8"/>
        <v>-9.6331610000000012E-3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35.333415000000002</v>
      </c>
      <c r="G80" s="187">
        <v>39.844900000000003</v>
      </c>
      <c r="H80" s="187">
        <v>0.98892066000000001</v>
      </c>
      <c r="I80" s="62">
        <v>0.99222615000000003</v>
      </c>
      <c r="J80" s="62">
        <v>3.1817577999999999E-2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37.104914000000001</v>
      </c>
      <c r="Y80" s="187">
        <v>41.056581999999999</v>
      </c>
      <c r="Z80" s="187">
        <v>0.98921057999999995</v>
      </c>
      <c r="AA80" s="62">
        <v>0.99276514999999999</v>
      </c>
      <c r="AB80" s="62">
        <v>2.2857275E-2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1.7714989999999986</v>
      </c>
      <c r="AN80" s="121">
        <f t="shared" si="5"/>
        <v>1.2116819999999962</v>
      </c>
      <c r="AO80" s="121">
        <f t="shared" si="6"/>
        <v>2.8991999999994356E-4</v>
      </c>
      <c r="AP80" s="121">
        <f t="shared" si="7"/>
        <v>5.3899999999995618E-4</v>
      </c>
      <c r="AQ80" s="87">
        <f t="shared" si="8"/>
        <v>-8.9603029999999993E-3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38.310194000000003</v>
      </c>
      <c r="G81" s="187">
        <v>42.722912000000001</v>
      </c>
      <c r="H81" s="187">
        <v>0.99344955000000001</v>
      </c>
      <c r="I81" s="62">
        <v>0.99583312000000002</v>
      </c>
      <c r="J81" s="62">
        <v>1.6570519999999998E-2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40.999513</v>
      </c>
      <c r="Y81" s="187">
        <v>44.744968999999998</v>
      </c>
      <c r="Z81" s="187">
        <v>0.99376116000000003</v>
      </c>
      <c r="AA81" s="62">
        <v>0.99623165999999996</v>
      </c>
      <c r="AB81" s="62">
        <v>1.0262478E-2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2.6893189999999976</v>
      </c>
      <c r="AN81" s="121">
        <f t="shared" si="5"/>
        <v>2.0220569999999967</v>
      </c>
      <c r="AO81" s="121">
        <f t="shared" si="6"/>
        <v>3.1161000000001771E-4</v>
      </c>
      <c r="AP81" s="121">
        <f t="shared" si="7"/>
        <v>3.9853999999994727E-4</v>
      </c>
      <c r="AQ81" s="87">
        <f t="shared" si="8"/>
        <v>-6.3080419999999981E-3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30.355463</v>
      </c>
      <c r="G83" s="96">
        <v>33.710577000000001</v>
      </c>
      <c r="H83" s="96">
        <v>0.96799851000000003</v>
      </c>
      <c r="I83" s="60">
        <v>0.97355307000000002</v>
      </c>
      <c r="J83" s="60">
        <v>6.4931630000000004E-2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30.833413</v>
      </c>
      <c r="Y83" s="96">
        <v>34.279338000000003</v>
      </c>
      <c r="Z83" s="96">
        <v>0.96828263000000003</v>
      </c>
      <c r="AA83" s="60">
        <v>0.97422291999999999</v>
      </c>
      <c r="AB83" s="60">
        <v>5.7429929999999997E-2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0.47794999999999987</v>
      </c>
      <c r="AN83" s="95">
        <f t="shared" si="5"/>
        <v>0.56876100000000207</v>
      </c>
      <c r="AO83" s="95">
        <f t="shared" si="6"/>
        <v>2.8411999999999882E-4</v>
      </c>
      <c r="AP83" s="95">
        <f t="shared" si="7"/>
        <v>6.6984999999997186E-4</v>
      </c>
      <c r="AQ83" s="120">
        <f t="shared" si="8"/>
        <v>-7.501700000000007E-3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33.028872999999997</v>
      </c>
      <c r="G84" s="187">
        <v>36.712259000000003</v>
      </c>
      <c r="H84" s="187">
        <v>0.98015123999999998</v>
      </c>
      <c r="I84" s="62">
        <v>0.98509681999999998</v>
      </c>
      <c r="J84" s="62">
        <v>4.4527914000000002E-2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34.036442000000001</v>
      </c>
      <c r="Y84" s="187">
        <v>37.396171000000002</v>
      </c>
      <c r="Z84" s="187">
        <v>0.98025466000000006</v>
      </c>
      <c r="AA84" s="62">
        <v>0.98541533000000003</v>
      </c>
      <c r="AB84" s="62">
        <v>3.6764739999999997E-2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1.0075690000000037</v>
      </c>
      <c r="AN84" s="121">
        <f t="shared" si="5"/>
        <v>0.68391199999999941</v>
      </c>
      <c r="AO84" s="121">
        <f t="shared" si="6"/>
        <v>1.0342000000007623E-4</v>
      </c>
      <c r="AP84" s="121">
        <f t="shared" si="7"/>
        <v>3.1851000000004959E-4</v>
      </c>
      <c r="AQ84" s="87">
        <f t="shared" si="8"/>
        <v>-7.7631740000000046E-3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36.300372000000003</v>
      </c>
      <c r="G85" s="187">
        <v>40.502598999999996</v>
      </c>
      <c r="H85" s="187">
        <v>0.98871635000000002</v>
      </c>
      <c r="I85" s="62">
        <v>0.99229754999999997</v>
      </c>
      <c r="J85" s="62">
        <v>2.7179816999999998E-2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37.995863</v>
      </c>
      <c r="Y85" s="187">
        <v>41.522129</v>
      </c>
      <c r="Z85" s="187">
        <v>0.98893637000000001</v>
      </c>
      <c r="AA85" s="62">
        <v>0.99273979000000001</v>
      </c>
      <c r="AB85" s="62">
        <v>2.0381349999999999E-2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1.695490999999997</v>
      </c>
      <c r="AN85" s="121">
        <f t="shared" si="5"/>
        <v>1.0195300000000032</v>
      </c>
      <c r="AO85" s="121">
        <f t="shared" si="6"/>
        <v>2.2001999999998745E-4</v>
      </c>
      <c r="AP85" s="121">
        <f t="shared" si="7"/>
        <v>4.4224000000003816E-4</v>
      </c>
      <c r="AQ85" s="87">
        <f t="shared" si="8"/>
        <v>-6.798466999999999E-3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38.793725999999999</v>
      </c>
      <c r="G86" s="187">
        <v>43.140855000000002</v>
      </c>
      <c r="H86" s="187">
        <v>0.99332222000000003</v>
      </c>
      <c r="I86" s="62">
        <v>0.99576916000000004</v>
      </c>
      <c r="J86" s="62">
        <v>1.5562206E-2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41.271225999999999</v>
      </c>
      <c r="Y86" s="187">
        <v>44.850268</v>
      </c>
      <c r="Z86" s="187">
        <v>0.99358791999999996</v>
      </c>
      <c r="AA86" s="62">
        <v>0.99625726999999997</v>
      </c>
      <c r="AB86" s="62">
        <v>1.0293264E-2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2.4774999999999991</v>
      </c>
      <c r="AN86" s="121">
        <f t="shared" si="5"/>
        <v>1.7094129999999979</v>
      </c>
      <c r="AO86" s="121">
        <f t="shared" si="6"/>
        <v>2.6569999999992433E-4</v>
      </c>
      <c r="AP86" s="121">
        <f t="shared" si="7"/>
        <v>4.8810999999993054E-4</v>
      </c>
      <c r="AQ86" s="87">
        <f t="shared" si="8"/>
        <v>-5.2689420000000004E-3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30.758167</v>
      </c>
      <c r="G88" s="96">
        <v>34.296464</v>
      </c>
      <c r="H88" s="96">
        <v>0.96957377</v>
      </c>
      <c r="I88" s="60">
        <v>0.97413525000000001</v>
      </c>
      <c r="J88" s="60">
        <v>5.9386689999999999E-2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31.170372</v>
      </c>
      <c r="Y88" s="96">
        <v>34.764121000000003</v>
      </c>
      <c r="Z88" s="96">
        <v>0.96983112999999999</v>
      </c>
      <c r="AA88" s="60">
        <v>0.97471057999999999</v>
      </c>
      <c r="AB88" s="60">
        <v>5.4224975000000002E-2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0.41220500000000015</v>
      </c>
      <c r="AN88" s="95">
        <f t="shared" si="5"/>
        <v>0.46765700000000265</v>
      </c>
      <c r="AO88" s="95">
        <f t="shared" si="6"/>
        <v>2.5735999999998427E-4</v>
      </c>
      <c r="AP88" s="95">
        <f t="shared" si="7"/>
        <v>5.7532999999998502E-4</v>
      </c>
      <c r="AQ88" s="120">
        <f t="shared" si="8"/>
        <v>-5.1617149999999973E-3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33.904403000000002</v>
      </c>
      <c r="G89" s="187">
        <v>37.198349</v>
      </c>
      <c r="H89" s="187">
        <v>0.98104066000000001</v>
      </c>
      <c r="I89" s="62">
        <v>0.98591390999999995</v>
      </c>
      <c r="J89" s="62">
        <v>3.9498146999999997E-2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34.580295999999997</v>
      </c>
      <c r="Y89" s="187">
        <v>37.668045999999997</v>
      </c>
      <c r="Z89" s="187">
        <v>0.98115596000000005</v>
      </c>
      <c r="AA89" s="62">
        <v>0.98625691999999998</v>
      </c>
      <c r="AB89" s="62">
        <v>3.4120570000000003E-2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0.67589299999999497</v>
      </c>
      <c r="AN89" s="121">
        <f t="shared" si="5"/>
        <v>0.46969699999999648</v>
      </c>
      <c r="AO89" s="121">
        <f t="shared" si="6"/>
        <v>1.1530000000004037E-4</v>
      </c>
      <c r="AP89" s="121">
        <f t="shared" si="7"/>
        <v>3.4301000000003246E-4</v>
      </c>
      <c r="AQ89" s="87">
        <f t="shared" si="8"/>
        <v>-5.3775769999999945E-3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37.094664000000002</v>
      </c>
      <c r="G90" s="187">
        <v>41.057262999999999</v>
      </c>
      <c r="H90" s="187">
        <v>0.98923943999999997</v>
      </c>
      <c r="I90" s="62">
        <v>0.99266438999999995</v>
      </c>
      <c r="J90" s="62">
        <v>2.4802254999999999E-2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38.462479000000002</v>
      </c>
      <c r="Y90" s="187">
        <v>41.848227000000001</v>
      </c>
      <c r="Z90" s="187">
        <v>0.98947280999999998</v>
      </c>
      <c r="AA90" s="62">
        <v>0.99303249000000005</v>
      </c>
      <c r="AB90" s="62">
        <v>1.9579106999999998E-2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1.3678150000000002</v>
      </c>
      <c r="AN90" s="121">
        <f t="shared" si="5"/>
        <v>0.79096400000000244</v>
      </c>
      <c r="AO90" s="121">
        <f t="shared" si="6"/>
        <v>2.3337000000001051E-4</v>
      </c>
      <c r="AP90" s="121">
        <f t="shared" si="7"/>
        <v>3.6810000000009335E-4</v>
      </c>
      <c r="AQ90" s="87">
        <f t="shared" si="8"/>
        <v>-5.2231480000000004E-3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39.649124999999998</v>
      </c>
      <c r="G91" s="187">
        <v>43.906616999999997</v>
      </c>
      <c r="H91" s="187">
        <v>0.99371085999999997</v>
      </c>
      <c r="I91" s="62">
        <v>0.99592554</v>
      </c>
      <c r="J91" s="62">
        <v>1.3590507E-2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41.980933</v>
      </c>
      <c r="Y91" s="187">
        <v>45.450485</v>
      </c>
      <c r="Z91" s="187">
        <v>0.99396949999999995</v>
      </c>
      <c r="AA91" s="62">
        <v>0.99648287999999996</v>
      </c>
      <c r="AB91" s="62">
        <v>9.3286580000000001E-3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2.3318080000000023</v>
      </c>
      <c r="AN91" s="121">
        <f t="shared" si="5"/>
        <v>1.5438680000000033</v>
      </c>
      <c r="AO91" s="121">
        <f t="shared" si="6"/>
        <v>2.5863999999997667E-4</v>
      </c>
      <c r="AP91" s="121">
        <f t="shared" si="7"/>
        <v>5.5733999999996175E-4</v>
      </c>
      <c r="AQ91" s="87">
        <f t="shared" si="8"/>
        <v>-4.2618489999999998E-3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30.840989</v>
      </c>
      <c r="G93" s="96">
        <v>34.548257999999997</v>
      </c>
      <c r="H93" s="96">
        <v>0.96997834000000005</v>
      </c>
      <c r="I93" s="60">
        <v>0.97390661999999995</v>
      </c>
      <c r="J93" s="60">
        <v>5.8535433999999997E-2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31.253326999999999</v>
      </c>
      <c r="Y93" s="96">
        <v>34.927931999999998</v>
      </c>
      <c r="Z93" s="96">
        <v>0.97003159000000005</v>
      </c>
      <c r="AA93" s="60">
        <v>0.97439768000000004</v>
      </c>
      <c r="AB93" s="60">
        <v>5.3949759999999999E-2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0.41233799999999832</v>
      </c>
      <c r="AN93" s="95">
        <f t="shared" si="5"/>
        <v>0.3796740000000014</v>
      </c>
      <c r="AO93" s="95">
        <f t="shared" si="6"/>
        <v>5.3250000000004682E-5</v>
      </c>
      <c r="AP93" s="95">
        <f t="shared" si="7"/>
        <v>4.9106000000009864E-4</v>
      </c>
      <c r="AQ93" s="120">
        <f t="shared" si="8"/>
        <v>-4.5856739999999979E-3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33.899375999999997</v>
      </c>
      <c r="G94" s="187">
        <v>37.551504000000001</v>
      </c>
      <c r="H94" s="187">
        <v>0.98148462000000003</v>
      </c>
      <c r="I94" s="62">
        <v>0.98603457000000005</v>
      </c>
      <c r="J94" s="62">
        <v>3.8756609999999997E-2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34.622083000000003</v>
      </c>
      <c r="Y94" s="187">
        <v>38.010261</v>
      </c>
      <c r="Z94" s="187">
        <v>0.98161966</v>
      </c>
      <c r="AA94" s="62">
        <v>0.98647704000000003</v>
      </c>
      <c r="AB94" s="62">
        <v>3.4307837000000001E-2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0.72270700000000687</v>
      </c>
      <c r="AN94" s="121">
        <f t="shared" si="5"/>
        <v>0.45875699999999853</v>
      </c>
      <c r="AO94" s="121">
        <f t="shared" si="6"/>
        <v>1.3503999999997518E-4</v>
      </c>
      <c r="AP94" s="121">
        <f t="shared" si="7"/>
        <v>4.4246999999997261E-4</v>
      </c>
      <c r="AQ94" s="87">
        <f t="shared" si="8"/>
        <v>-4.4487729999999961E-3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37.236494999999998</v>
      </c>
      <c r="G95" s="187">
        <v>41.094045000000001</v>
      </c>
      <c r="H95" s="187">
        <v>0.98965983999999996</v>
      </c>
      <c r="I95" s="62">
        <v>0.99280106999999995</v>
      </c>
      <c r="J95" s="62">
        <v>2.39768E-2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38.418312</v>
      </c>
      <c r="Y95" s="187">
        <v>41.869990999999999</v>
      </c>
      <c r="Z95" s="187">
        <v>0.98985031999999995</v>
      </c>
      <c r="AA95" s="62">
        <v>0.99316462000000005</v>
      </c>
      <c r="AB95" s="62">
        <v>1.9598129999999998E-2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1.1818170000000023</v>
      </c>
      <c r="AN95" s="121">
        <f t="shared" si="5"/>
        <v>0.77594599999999758</v>
      </c>
      <c r="AO95" s="121">
        <f t="shared" si="6"/>
        <v>1.9047999999999288E-4</v>
      </c>
      <c r="AP95" s="121">
        <f t="shared" si="7"/>
        <v>3.6355000000010129E-4</v>
      </c>
      <c r="AQ95" s="87">
        <f t="shared" si="8"/>
        <v>-4.3786700000000012E-3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40.260080000000002</v>
      </c>
      <c r="G96" s="187">
        <v>44.383477999999997</v>
      </c>
      <c r="H96" s="187">
        <v>0.99399495999999998</v>
      </c>
      <c r="I96" s="62">
        <v>0.99613571999999995</v>
      </c>
      <c r="J96" s="62">
        <v>1.2660256E-2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42.367592000000002</v>
      </c>
      <c r="Y96" s="187">
        <v>45.775899000000003</v>
      </c>
      <c r="Z96" s="187">
        <v>0.99421347000000004</v>
      </c>
      <c r="AA96" s="62">
        <v>0.99661164999999996</v>
      </c>
      <c r="AB96" s="62">
        <v>9.0724889999999996E-3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2.1075119999999998</v>
      </c>
      <c r="AN96" s="121">
        <f t="shared" si="5"/>
        <v>1.3924210000000059</v>
      </c>
      <c r="AO96" s="121">
        <f t="shared" si="6"/>
        <v>2.185100000000606E-4</v>
      </c>
      <c r="AP96" s="121">
        <f t="shared" si="7"/>
        <v>4.7593000000001329E-4</v>
      </c>
      <c r="AQ96" s="87">
        <f t="shared" si="8"/>
        <v>-3.5877670000000004E-3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31.034154999999998</v>
      </c>
      <c r="G98" s="96">
        <v>34.954855000000002</v>
      </c>
      <c r="H98" s="96">
        <v>0.96797299999999997</v>
      </c>
      <c r="I98" s="60">
        <v>0.97229242000000005</v>
      </c>
      <c r="J98" s="60">
        <v>5.6159183000000001E-2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31.196186000000001</v>
      </c>
      <c r="Y98" s="96">
        <v>35.219130999999997</v>
      </c>
      <c r="Z98" s="96">
        <v>0.96805874000000003</v>
      </c>
      <c r="AA98" s="60">
        <v>0.97287223</v>
      </c>
      <c r="AB98" s="60">
        <v>5.4412297999999998E-2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0.16203100000000248</v>
      </c>
      <c r="AN98" s="95">
        <f t="shared" si="15"/>
        <v>0.26427599999999529</v>
      </c>
      <c r="AO98" s="95">
        <f t="shared" si="16"/>
        <v>8.5740000000056327E-5</v>
      </c>
      <c r="AP98" s="95">
        <f t="shared" si="17"/>
        <v>5.7980999999995841E-4</v>
      </c>
      <c r="AQ98" s="120">
        <f t="shared" si="18"/>
        <v>-1.7468850000000036E-3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34.274096</v>
      </c>
      <c r="G99" s="187">
        <v>37.888043000000003</v>
      </c>
      <c r="H99" s="187">
        <v>0.98065796000000005</v>
      </c>
      <c r="I99" s="62">
        <v>0.98510664000000003</v>
      </c>
      <c r="J99" s="62">
        <v>3.5572180000000002E-2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34.848396000000001</v>
      </c>
      <c r="Y99" s="187">
        <v>38.279448000000002</v>
      </c>
      <c r="Z99" s="187">
        <v>0.98076805</v>
      </c>
      <c r="AA99" s="62">
        <v>0.98554017000000005</v>
      </c>
      <c r="AB99" s="62">
        <v>3.4450349999999998E-2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0.57430000000000092</v>
      </c>
      <c r="AN99" s="121">
        <f t="shared" si="15"/>
        <v>0.39140499999999889</v>
      </c>
      <c r="AO99" s="121">
        <f t="shared" si="16"/>
        <v>1.1008999999995162E-4</v>
      </c>
      <c r="AP99" s="121">
        <f t="shared" si="17"/>
        <v>4.3353000000001529E-4</v>
      </c>
      <c r="AQ99" s="87">
        <f t="shared" si="18"/>
        <v>-1.1218300000000042E-3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37.582344999999997</v>
      </c>
      <c r="G100" s="187">
        <v>41.20091</v>
      </c>
      <c r="H100" s="187">
        <v>0.98960325999999998</v>
      </c>
      <c r="I100" s="62">
        <v>0.99278544000000002</v>
      </c>
      <c r="J100" s="62">
        <v>2.1662154999999999E-2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38.587871999999997</v>
      </c>
      <c r="Y100" s="187">
        <v>41.845444999999998</v>
      </c>
      <c r="Z100" s="187">
        <v>0.98978710999999997</v>
      </c>
      <c r="AA100" s="62">
        <v>0.99299055000000003</v>
      </c>
      <c r="AB100" s="62">
        <v>1.9265823000000001E-2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1.0055270000000007</v>
      </c>
      <c r="AN100" s="121">
        <f t="shared" si="15"/>
        <v>0.64453499999999764</v>
      </c>
      <c r="AO100" s="121">
        <f t="shared" si="16"/>
        <v>1.8384999999998541E-4</v>
      </c>
      <c r="AP100" s="121">
        <f t="shared" si="17"/>
        <v>2.0511000000000834E-4</v>
      </c>
      <c r="AQ100" s="87">
        <f t="shared" si="18"/>
        <v>-2.3963319999999975E-3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40.816448000000001</v>
      </c>
      <c r="G101" s="187">
        <v>44.692314000000003</v>
      </c>
      <c r="H101" s="187">
        <v>0.99394828999999996</v>
      </c>
      <c r="I101" s="62">
        <v>0.99614237999999999</v>
      </c>
      <c r="J101" s="62">
        <v>1.1680774999999999E-2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42.574199999999998</v>
      </c>
      <c r="Y101" s="187">
        <v>45.813070000000003</v>
      </c>
      <c r="Z101" s="187">
        <v>0.99414720000000001</v>
      </c>
      <c r="AA101" s="62">
        <v>0.99658480000000005</v>
      </c>
      <c r="AB101" s="62">
        <v>9.0552884999999996E-3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1.7577519999999964</v>
      </c>
      <c r="AN101" s="121">
        <f t="shared" si="15"/>
        <v>1.1207560000000001</v>
      </c>
      <c r="AO101" s="121">
        <f t="shared" si="16"/>
        <v>1.989100000000521E-4</v>
      </c>
      <c r="AP101" s="121">
        <f t="shared" si="17"/>
        <v>4.4242000000005444E-4</v>
      </c>
      <c r="AQ101" s="87">
        <f t="shared" si="18"/>
        <v>-2.6254864999999995E-3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31.015951999999999</v>
      </c>
      <c r="G103" s="96">
        <v>34.640385999999999</v>
      </c>
      <c r="H103" s="96">
        <v>0.96940325999999999</v>
      </c>
      <c r="I103" s="60">
        <v>0.97709230000000002</v>
      </c>
      <c r="J103" s="60">
        <v>7.2736239999999994E-2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31.566251000000001</v>
      </c>
      <c r="Y103" s="96">
        <v>35.475651999999997</v>
      </c>
      <c r="Z103" s="96">
        <v>0.96945278999999995</v>
      </c>
      <c r="AA103" s="60">
        <v>0.97709486000000001</v>
      </c>
      <c r="AB103" s="60">
        <v>6.4528660000000002E-2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0.55029900000000254</v>
      </c>
      <c r="AN103" s="95">
        <f t="shared" si="15"/>
        <v>0.83526599999999718</v>
      </c>
      <c r="AO103" s="95">
        <f t="shared" si="16"/>
        <v>4.9529999999964325E-5</v>
      </c>
      <c r="AP103" s="95">
        <f t="shared" si="17"/>
        <v>2.5599999999847967E-6</v>
      </c>
      <c r="AQ103" s="120">
        <f t="shared" si="18"/>
        <v>-8.2075799999999921E-3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33.286907999999997</v>
      </c>
      <c r="G104" s="187">
        <v>36.818559</v>
      </c>
      <c r="H104" s="187">
        <v>0.9804929</v>
      </c>
      <c r="I104" s="62">
        <v>0.98623176000000001</v>
      </c>
      <c r="J104" s="62">
        <v>5.2415345000000002E-2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34.430159000000003</v>
      </c>
      <c r="Y104" s="187">
        <v>37.792518000000001</v>
      </c>
      <c r="Z104" s="187">
        <v>0.98060433000000002</v>
      </c>
      <c r="AA104" s="62">
        <v>0.98674326000000001</v>
      </c>
      <c r="AB104" s="62">
        <v>4.2696974999999998E-2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1.1432510000000065</v>
      </c>
      <c r="AN104" s="121">
        <f t="shared" si="15"/>
        <v>0.97395900000000069</v>
      </c>
      <c r="AO104" s="121">
        <f t="shared" si="16"/>
        <v>1.1143000000002345E-4</v>
      </c>
      <c r="AP104" s="121">
        <f t="shared" si="17"/>
        <v>5.1149999999999807E-4</v>
      </c>
      <c r="AQ104" s="87">
        <f t="shared" si="18"/>
        <v>-9.7183700000000039E-3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35.744208999999998</v>
      </c>
      <c r="G105" s="187">
        <v>40.066972999999997</v>
      </c>
      <c r="H105" s="187">
        <v>0.98941668999999999</v>
      </c>
      <c r="I105" s="62">
        <v>0.99312867999999999</v>
      </c>
      <c r="J105" s="62">
        <v>3.4699163999999998E-2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37.873178000000003</v>
      </c>
      <c r="Y105" s="187">
        <v>41.524991999999997</v>
      </c>
      <c r="Z105" s="187">
        <v>0.98961986999999996</v>
      </c>
      <c r="AA105" s="62">
        <v>0.99354536999999998</v>
      </c>
      <c r="AB105" s="62">
        <v>2.4173380000000001E-2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2.128969000000005</v>
      </c>
      <c r="AN105" s="121">
        <f t="shared" si="15"/>
        <v>1.4580190000000002</v>
      </c>
      <c r="AO105" s="121">
        <f t="shared" si="16"/>
        <v>2.031799999999695E-4</v>
      </c>
      <c r="AP105" s="121">
        <f t="shared" si="17"/>
        <v>4.1668999999999734E-4</v>
      </c>
      <c r="AQ105" s="87">
        <f t="shared" si="18"/>
        <v>-1.0525783999999996E-2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38.397843000000002</v>
      </c>
      <c r="G106" s="187">
        <v>42.823993000000002</v>
      </c>
      <c r="H106" s="187">
        <v>0.99348751999999996</v>
      </c>
      <c r="I106" s="62">
        <v>0.99611614000000004</v>
      </c>
      <c r="J106" s="62">
        <v>2.0614922000000001E-2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41.357669000000001</v>
      </c>
      <c r="Y106" s="187">
        <v>45.063578</v>
      </c>
      <c r="Z106" s="187">
        <v>0.99377185999999995</v>
      </c>
      <c r="AA106" s="62">
        <v>0.99649182999999997</v>
      </c>
      <c r="AB106" s="62">
        <v>1.2314757000000001E-2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2.9598259999999996</v>
      </c>
      <c r="AN106" s="121">
        <f t="shared" si="15"/>
        <v>2.2395849999999982</v>
      </c>
      <c r="AO106" s="121">
        <f t="shared" si="16"/>
        <v>2.8433999999999404E-4</v>
      </c>
      <c r="AP106" s="121">
        <f t="shared" si="17"/>
        <v>3.7568999999992858E-4</v>
      </c>
      <c r="AQ106" s="87">
        <f t="shared" si="18"/>
        <v>-8.300165E-3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31.305205999999998</v>
      </c>
      <c r="G108" s="96">
        <v>34.857950000000002</v>
      </c>
      <c r="H108" s="96">
        <v>0.97043756000000003</v>
      </c>
      <c r="I108" s="60">
        <v>0.97762055000000003</v>
      </c>
      <c r="J108" s="60">
        <v>6.4059204999999994E-2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31.587474</v>
      </c>
      <c r="Y108" s="96">
        <v>35.554448999999998</v>
      </c>
      <c r="Z108" s="96">
        <v>0.97052846999999998</v>
      </c>
      <c r="AA108" s="60">
        <v>0.97768822</v>
      </c>
      <c r="AB108" s="60">
        <v>5.6975089999999999E-2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0.28226800000000196</v>
      </c>
      <c r="AN108" s="95">
        <f t="shared" si="15"/>
        <v>0.69649899999999576</v>
      </c>
      <c r="AO108" s="95">
        <f t="shared" si="16"/>
        <v>9.0909999999944091E-5</v>
      </c>
      <c r="AP108" s="95">
        <f t="shared" si="17"/>
        <v>6.7669999999964148E-5</v>
      </c>
      <c r="AQ108" s="120">
        <f t="shared" si="18"/>
        <v>-7.084114999999995E-3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33.734456999999999</v>
      </c>
      <c r="G109" s="187">
        <v>37.190606000000002</v>
      </c>
      <c r="H109" s="187">
        <v>0.98111696999999998</v>
      </c>
      <c r="I109" s="62">
        <v>0.98663115999999995</v>
      </c>
      <c r="J109" s="62">
        <v>4.4580522999999997E-2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34.616219999999998</v>
      </c>
      <c r="Y109" s="187">
        <v>38.017254000000001</v>
      </c>
      <c r="Z109" s="187">
        <v>0.98121522000000005</v>
      </c>
      <c r="AA109" s="62">
        <v>0.98686993000000001</v>
      </c>
      <c r="AB109" s="62">
        <v>3.6697019999999997E-2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0.88176299999999941</v>
      </c>
      <c r="AN109" s="121">
        <f t="shared" si="15"/>
        <v>0.82664799999999872</v>
      </c>
      <c r="AO109" s="121">
        <f t="shared" si="16"/>
        <v>9.8250000000077442E-5</v>
      </c>
      <c r="AP109" s="121">
        <f t="shared" si="17"/>
        <v>2.3877000000005477E-4</v>
      </c>
      <c r="AQ109" s="87">
        <f t="shared" si="18"/>
        <v>-7.883503E-3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36.693485000000003</v>
      </c>
      <c r="G110" s="187">
        <v>40.744132</v>
      </c>
      <c r="H110" s="187">
        <v>0.98947726999999996</v>
      </c>
      <c r="I110" s="62">
        <v>0.99295365999999996</v>
      </c>
      <c r="J110" s="62">
        <v>2.761475E-2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38.606642000000001</v>
      </c>
      <c r="Y110" s="187">
        <v>42.005768000000003</v>
      </c>
      <c r="Z110" s="187">
        <v>0.98967466000000004</v>
      </c>
      <c r="AA110" s="62">
        <v>0.99347982999999995</v>
      </c>
      <c r="AB110" s="62">
        <v>2.0261379999999999E-2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1.9131569999999982</v>
      </c>
      <c r="AN110" s="121">
        <f t="shared" si="15"/>
        <v>1.2616360000000029</v>
      </c>
      <c r="AO110" s="121">
        <f t="shared" si="16"/>
        <v>1.9739000000007501E-4</v>
      </c>
      <c r="AP110" s="121">
        <f t="shared" si="17"/>
        <v>5.2616999999999248E-4</v>
      </c>
      <c r="AQ110" s="87">
        <f t="shared" si="18"/>
        <v>-7.3533700000000014E-3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38.680297000000003</v>
      </c>
      <c r="G111" s="187">
        <v>43.158586</v>
      </c>
      <c r="H111" s="187">
        <v>0.99350671000000002</v>
      </c>
      <c r="I111" s="62">
        <v>0.99607802000000001</v>
      </c>
      <c r="J111" s="62">
        <v>1.9729371999999998E-2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41.448385999999999</v>
      </c>
      <c r="Y111" s="187">
        <v>45.099359</v>
      </c>
      <c r="Z111" s="187">
        <v>0.99376045999999996</v>
      </c>
      <c r="AA111" s="62">
        <v>0.99652792000000001</v>
      </c>
      <c r="AB111" s="62">
        <v>1.2103602E-2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2.7680889999999962</v>
      </c>
      <c r="AN111" s="121">
        <f t="shared" si="15"/>
        <v>1.9407730000000001</v>
      </c>
      <c r="AO111" s="121">
        <f t="shared" si="16"/>
        <v>2.5374999999994152E-4</v>
      </c>
      <c r="AP111" s="121">
        <f t="shared" si="17"/>
        <v>4.4990000000000308E-4</v>
      </c>
      <c r="AQ111" s="87">
        <f t="shared" si="18"/>
        <v>-7.6257699999999987E-3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31.384671999999998</v>
      </c>
      <c r="G113" s="96">
        <v>35.239756</v>
      </c>
      <c r="H113" s="96">
        <v>0.97174992999999998</v>
      </c>
      <c r="I113" s="60">
        <v>0.97911945</v>
      </c>
      <c r="J113" s="60">
        <v>6.3150890000000001E-2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32.012394</v>
      </c>
      <c r="Y113" s="96">
        <v>35.852612000000001</v>
      </c>
      <c r="Z113" s="96">
        <v>0.97193876000000001</v>
      </c>
      <c r="AA113" s="60">
        <v>0.97955331000000001</v>
      </c>
      <c r="AB113" s="60">
        <v>5.6210009999999998E-2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0.62772200000000211</v>
      </c>
      <c r="AN113" s="95">
        <f t="shared" si="15"/>
        <v>0.61285600000000073</v>
      </c>
      <c r="AO113" s="95">
        <f t="shared" si="16"/>
        <v>1.888300000000287E-4</v>
      </c>
      <c r="AP113" s="95">
        <f t="shared" si="17"/>
        <v>4.3386000000000813E-4</v>
      </c>
      <c r="AQ113" s="120">
        <f t="shared" si="18"/>
        <v>-6.9408800000000034E-3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33.621242000000002</v>
      </c>
      <c r="G114" s="187">
        <v>37.411309000000003</v>
      </c>
      <c r="H114" s="187">
        <v>0.98164912000000004</v>
      </c>
      <c r="I114" s="62">
        <v>0.98708501999999998</v>
      </c>
      <c r="J114" s="62">
        <v>4.48104E-2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34.669232999999998</v>
      </c>
      <c r="Y114" s="187">
        <v>38.211964999999999</v>
      </c>
      <c r="Z114" s="187">
        <v>0.98172678000000002</v>
      </c>
      <c r="AA114" s="62">
        <v>0.98724372000000005</v>
      </c>
      <c r="AB114" s="62">
        <v>3.7480090000000001E-2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1.0479909999999961</v>
      </c>
      <c r="AN114" s="121">
        <f t="shared" si="15"/>
        <v>0.80065599999999648</v>
      </c>
      <c r="AO114" s="121">
        <f t="shared" si="16"/>
        <v>7.7659999999979412E-5</v>
      </c>
      <c r="AP114" s="121">
        <f t="shared" si="17"/>
        <v>1.5870000000006712E-4</v>
      </c>
      <c r="AQ114" s="87">
        <f t="shared" si="18"/>
        <v>-7.3303099999999996E-3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36.233516000000002</v>
      </c>
      <c r="G115" s="187">
        <v>40.416677</v>
      </c>
      <c r="H115" s="187">
        <v>0.98952203999999999</v>
      </c>
      <c r="I115" s="62">
        <v>0.99321274000000004</v>
      </c>
      <c r="J115" s="62">
        <v>2.9976864999999998E-2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37.988582000000001</v>
      </c>
      <c r="Y115" s="187">
        <v>41.644862000000003</v>
      </c>
      <c r="Z115" s="187">
        <v>0.98968518999999999</v>
      </c>
      <c r="AA115" s="62">
        <v>0.99353453000000003</v>
      </c>
      <c r="AB115" s="62">
        <v>2.2091076000000001E-2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1.7550659999999993</v>
      </c>
      <c r="AN115" s="121">
        <f t="shared" si="15"/>
        <v>1.2281850000000034</v>
      </c>
      <c r="AO115" s="121">
        <f t="shared" si="16"/>
        <v>1.6315000000000079E-4</v>
      </c>
      <c r="AP115" s="121">
        <f t="shared" si="17"/>
        <v>3.2178999999998847E-4</v>
      </c>
      <c r="AQ115" s="87">
        <f t="shared" si="18"/>
        <v>-7.8857889999999972E-3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39.052709999999998</v>
      </c>
      <c r="G116" s="187">
        <v>43.323129000000002</v>
      </c>
      <c r="H116" s="187">
        <v>0.99352558000000002</v>
      </c>
      <c r="I116" s="62">
        <v>0.99627094999999999</v>
      </c>
      <c r="J116" s="62">
        <v>1.7525941E-2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41.622743999999997</v>
      </c>
      <c r="Y116" s="187">
        <v>45.226917</v>
      </c>
      <c r="Z116" s="187">
        <v>0.99375128999999995</v>
      </c>
      <c r="AA116" s="62">
        <v>0.99655163999999996</v>
      </c>
      <c r="AB116" s="62">
        <v>1.1222813E-2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2.5700339999999997</v>
      </c>
      <c r="AN116" s="121">
        <f t="shared" si="15"/>
        <v>1.9037879999999987</v>
      </c>
      <c r="AO116" s="121">
        <f t="shared" si="16"/>
        <v>2.2570999999993457E-4</v>
      </c>
      <c r="AP116" s="121">
        <f t="shared" si="17"/>
        <v>2.8068999999997235E-4</v>
      </c>
      <c r="AQ116" s="87">
        <f t="shared" si="18"/>
        <v>-6.3031279999999999E-3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32.292934000000002</v>
      </c>
      <c r="G118" s="96">
        <v>36.023550999999998</v>
      </c>
      <c r="H118" s="96">
        <v>0.97323291000000001</v>
      </c>
      <c r="I118" s="60">
        <v>0.98057207000000002</v>
      </c>
      <c r="J118" s="60">
        <v>5.8314299999999999E-2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32.811821000000002</v>
      </c>
      <c r="Y118" s="96">
        <v>36.596103999999997</v>
      </c>
      <c r="Z118" s="96">
        <v>0.97342821000000002</v>
      </c>
      <c r="AA118" s="60">
        <v>0.98116358999999997</v>
      </c>
      <c r="AB118" s="60">
        <v>5.4264486000000001E-2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0.51888699999999943</v>
      </c>
      <c r="AN118" s="95">
        <f t="shared" si="15"/>
        <v>0.5725529999999992</v>
      </c>
      <c r="AO118" s="95">
        <f t="shared" si="16"/>
        <v>1.9530000000000936E-4</v>
      </c>
      <c r="AP118" s="95">
        <f t="shared" si="17"/>
        <v>5.9151999999995653E-4</v>
      </c>
      <c r="AQ118" s="120">
        <f t="shared" si="18"/>
        <v>-4.0498139999999988E-3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34.198636999999998</v>
      </c>
      <c r="G119" s="187">
        <v>37.96405</v>
      </c>
      <c r="H119" s="187">
        <v>0.98243082999999998</v>
      </c>
      <c r="I119" s="62">
        <v>0.98775553000000005</v>
      </c>
      <c r="J119" s="62">
        <v>4.1562493999999998E-2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35.133580000000002</v>
      </c>
      <c r="Y119" s="187">
        <v>38.718108000000001</v>
      </c>
      <c r="Z119" s="187">
        <v>0.98248237000000005</v>
      </c>
      <c r="AA119" s="62">
        <v>0.98800969000000005</v>
      </c>
      <c r="AB119" s="62">
        <v>3.6110148000000002E-2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0.93494300000000408</v>
      </c>
      <c r="AN119" s="121">
        <f t="shared" si="15"/>
        <v>0.75405800000000056</v>
      </c>
      <c r="AO119" s="121">
        <f t="shared" si="16"/>
        <v>5.1540000000072084E-5</v>
      </c>
      <c r="AP119" s="121">
        <f t="shared" si="17"/>
        <v>2.5416000000000327E-4</v>
      </c>
      <c r="AQ119" s="87">
        <f t="shared" si="18"/>
        <v>-5.4523459999999968E-3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36.817754999999998</v>
      </c>
      <c r="G120" s="187">
        <v>40.849787999999997</v>
      </c>
      <c r="H120" s="187">
        <v>0.98947459999999998</v>
      </c>
      <c r="I120" s="62">
        <v>0.99318287000000005</v>
      </c>
      <c r="J120" s="62">
        <v>2.8942466E-2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38.428761999999999</v>
      </c>
      <c r="Y120" s="187">
        <v>41.897508999999999</v>
      </c>
      <c r="Z120" s="187">
        <v>0.98962665000000005</v>
      </c>
      <c r="AA120" s="62">
        <v>0.99362925999999996</v>
      </c>
      <c r="AB120" s="62">
        <v>2.1971852E-2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1.6110070000000007</v>
      </c>
      <c r="AN120" s="121">
        <f t="shared" si="15"/>
        <v>1.0477210000000028</v>
      </c>
      <c r="AO120" s="121">
        <f t="shared" si="16"/>
        <v>1.5205000000007018E-4</v>
      </c>
      <c r="AP120" s="121">
        <f t="shared" si="17"/>
        <v>4.4638999999990769E-4</v>
      </c>
      <c r="AQ120" s="87">
        <f t="shared" si="18"/>
        <v>-6.970614E-3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39.882727000000003</v>
      </c>
      <c r="G121" s="187">
        <v>43.988500999999999</v>
      </c>
      <c r="H121" s="187">
        <v>0.99352947000000003</v>
      </c>
      <c r="I121" s="62">
        <v>0.99627001999999998</v>
      </c>
      <c r="J121" s="62">
        <v>1.5660952999999998E-2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42.231546000000002</v>
      </c>
      <c r="Y121" s="187">
        <v>45.620559999999998</v>
      </c>
      <c r="Z121" s="187">
        <v>0.99374077000000005</v>
      </c>
      <c r="AA121" s="62">
        <v>0.99666624999999998</v>
      </c>
      <c r="AB121" s="62">
        <v>1.0980742E-2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2.3488189999999989</v>
      </c>
      <c r="AN121" s="121">
        <f t="shared" si="15"/>
        <v>1.6320589999999982</v>
      </c>
      <c r="AO121" s="121">
        <f t="shared" si="16"/>
        <v>2.1130000000002536E-4</v>
      </c>
      <c r="AP121" s="121">
        <f t="shared" si="17"/>
        <v>3.9622999999999742E-4</v>
      </c>
      <c r="AQ121" s="87">
        <f t="shared" si="18"/>
        <v>-4.6802109999999984E-3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32.220981999999999</v>
      </c>
      <c r="G123" s="96">
        <v>35.887962999999999</v>
      </c>
      <c r="H123" s="96">
        <v>0.97265369999999995</v>
      </c>
      <c r="I123" s="60">
        <v>0.97965639000000004</v>
      </c>
      <c r="J123" s="60">
        <v>5.5972500000000001E-2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32.717747000000003</v>
      </c>
      <c r="Y123" s="96">
        <v>36.405512000000002</v>
      </c>
      <c r="Z123" s="96">
        <v>0.97283198000000004</v>
      </c>
      <c r="AA123" s="60">
        <v>0.97985272999999995</v>
      </c>
      <c r="AB123" s="60">
        <v>5.1980487999999998E-2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0.49676500000000345</v>
      </c>
      <c r="AN123" s="95">
        <f t="shared" si="15"/>
        <v>0.51754900000000248</v>
      </c>
      <c r="AO123" s="95">
        <f t="shared" si="16"/>
        <v>1.7828000000008615E-4</v>
      </c>
      <c r="AP123" s="95">
        <f t="shared" si="17"/>
        <v>1.9633999999990603E-4</v>
      </c>
      <c r="AQ123" s="120">
        <f t="shared" si="18"/>
        <v>-3.9920120000000031E-3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34.339772000000004</v>
      </c>
      <c r="G124" s="187">
        <v>37.766767999999999</v>
      </c>
      <c r="H124" s="187">
        <v>0.98208371000000005</v>
      </c>
      <c r="I124" s="62">
        <v>0.98721711000000001</v>
      </c>
      <c r="J124" s="62">
        <v>4.0057910000000002E-2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35.047083999999998</v>
      </c>
      <c r="Y124" s="187">
        <v>38.329588999999999</v>
      </c>
      <c r="Z124" s="187">
        <v>0.98206685000000005</v>
      </c>
      <c r="AA124" s="62">
        <v>0.98753184999999999</v>
      </c>
      <c r="AB124" s="62">
        <v>3.5241500000000002E-2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0.70731199999999461</v>
      </c>
      <c r="AN124" s="121">
        <f t="shared" si="15"/>
        <v>0.56282099999999957</v>
      </c>
      <c r="AO124" s="121">
        <f t="shared" si="16"/>
        <v>-1.6860000000007425E-5</v>
      </c>
      <c r="AP124" s="121">
        <f t="shared" si="17"/>
        <v>3.1473999999998004E-4</v>
      </c>
      <c r="AQ124" s="87">
        <f t="shared" si="18"/>
        <v>-4.8164100000000001E-3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37.029654000000001</v>
      </c>
      <c r="G125" s="187">
        <v>40.918188000000001</v>
      </c>
      <c r="H125" s="187">
        <v>0.98938696000000004</v>
      </c>
      <c r="I125" s="62">
        <v>0.99313013999999999</v>
      </c>
      <c r="J125" s="62">
        <v>2.6661552000000002E-2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38.396346999999999</v>
      </c>
      <c r="Y125" s="187">
        <v>41.754565999999997</v>
      </c>
      <c r="Z125" s="187">
        <v>0.98954607999999999</v>
      </c>
      <c r="AA125" s="62">
        <v>0.99342949000000003</v>
      </c>
      <c r="AB125" s="62">
        <v>2.1160021000000001E-2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1.3666929999999979</v>
      </c>
      <c r="AN125" s="121">
        <f t="shared" si="15"/>
        <v>0.83637799999999629</v>
      </c>
      <c r="AO125" s="121">
        <f t="shared" si="16"/>
        <v>1.5911999999995707E-4</v>
      </c>
      <c r="AP125" s="121">
        <f t="shared" si="17"/>
        <v>2.9935000000003154E-4</v>
      </c>
      <c r="AQ125" s="87">
        <f t="shared" si="18"/>
        <v>-5.5015310000000005E-3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40.158783999999997</v>
      </c>
      <c r="G126" s="187">
        <v>44.233317</v>
      </c>
      <c r="H126" s="187">
        <v>0.99358848</v>
      </c>
      <c r="I126" s="62">
        <v>0.99615741000000002</v>
      </c>
      <c r="J126" s="62">
        <v>1.3965564E-2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42.250050999999999</v>
      </c>
      <c r="Y126" s="187">
        <v>45.584986999999998</v>
      </c>
      <c r="Z126" s="187">
        <v>0.99379340999999999</v>
      </c>
      <c r="AA126" s="62">
        <v>0.99664180000000002</v>
      </c>
      <c r="AB126" s="62">
        <v>1.02788545E-2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2.091267000000002</v>
      </c>
      <c r="AN126" s="121">
        <f t="shared" si="15"/>
        <v>1.3516699999999986</v>
      </c>
      <c r="AO126" s="121">
        <f t="shared" si="16"/>
        <v>2.0492999999999206E-4</v>
      </c>
      <c r="AP126" s="121">
        <f t="shared" si="17"/>
        <v>4.8439000000000121E-4</v>
      </c>
      <c r="AQ126" s="87">
        <f t="shared" si="18"/>
        <v>-3.6867094999999996E-3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31.889797000000002</v>
      </c>
      <c r="G128" s="96">
        <v>35.429347</v>
      </c>
      <c r="H128" s="96">
        <v>0.97181448999999998</v>
      </c>
      <c r="I128" s="60">
        <v>0.97867930000000003</v>
      </c>
      <c r="J128" s="60">
        <v>5.8180936000000003E-2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32.254145999999999</v>
      </c>
      <c r="Y128" s="96">
        <v>35.867992999999998</v>
      </c>
      <c r="Z128" s="96">
        <v>0.97191373999999997</v>
      </c>
      <c r="AA128" s="60">
        <v>0.97882318999999995</v>
      </c>
      <c r="AB128" s="60">
        <v>5.4382226999999998E-2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0.36434899999999715</v>
      </c>
      <c r="AN128" s="95">
        <f t="shared" si="15"/>
        <v>0.43864599999999854</v>
      </c>
      <c r="AO128" s="95">
        <f t="shared" si="16"/>
        <v>9.9249999999995175E-5</v>
      </c>
      <c r="AP128" s="95">
        <f t="shared" si="17"/>
        <v>1.4388999999992436E-4</v>
      </c>
      <c r="AQ128" s="120">
        <f t="shared" si="18"/>
        <v>-3.7987090000000043E-3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33.939517000000002</v>
      </c>
      <c r="G129" s="187">
        <v>37.521935999999997</v>
      </c>
      <c r="H129" s="187">
        <v>0.98180666000000005</v>
      </c>
      <c r="I129" s="62">
        <v>0.98673323999999996</v>
      </c>
      <c r="J129" s="62">
        <v>4.109078E-2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34.496853999999999</v>
      </c>
      <c r="Y129" s="187">
        <v>37.951827000000002</v>
      </c>
      <c r="Z129" s="187">
        <v>0.98182462000000004</v>
      </c>
      <c r="AA129" s="62">
        <v>0.98675139000000001</v>
      </c>
      <c r="AB129" s="62">
        <v>3.7249703000000002E-2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0.55733699999999686</v>
      </c>
      <c r="AN129" s="121">
        <f t="shared" si="15"/>
        <v>0.42989100000000491</v>
      </c>
      <c r="AO129" s="121">
        <f t="shared" si="16"/>
        <v>1.7959999999983545E-5</v>
      </c>
      <c r="AP129" s="121">
        <f t="shared" si="17"/>
        <v>1.8150000000050071E-5</v>
      </c>
      <c r="AQ129" s="87">
        <f t="shared" si="18"/>
        <v>-3.8410769999999983E-3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37.117356999999998</v>
      </c>
      <c r="G130" s="187">
        <v>40.950107000000003</v>
      </c>
      <c r="H130" s="187">
        <v>0.98947116999999996</v>
      </c>
      <c r="I130" s="62">
        <v>0.99291826000000005</v>
      </c>
      <c r="J130" s="62">
        <v>2.4179984000000002E-2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38.247129999999999</v>
      </c>
      <c r="Y130" s="187">
        <v>41.689408999999998</v>
      </c>
      <c r="Z130" s="187">
        <v>0.98962269000000003</v>
      </c>
      <c r="AA130" s="62">
        <v>0.99341588000000003</v>
      </c>
      <c r="AB130" s="62">
        <v>2.0432374E-2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1.1297730000000001</v>
      </c>
      <c r="AN130" s="121">
        <f t="shared" si="15"/>
        <v>0.73930199999999502</v>
      </c>
      <c r="AO130" s="121">
        <f t="shared" si="16"/>
        <v>1.515200000000716E-4</v>
      </c>
      <c r="AP130" s="121">
        <f t="shared" si="17"/>
        <v>4.9761999999997641E-4</v>
      </c>
      <c r="AQ130" s="87">
        <f t="shared" si="18"/>
        <v>-3.7476100000000019E-3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40.689825999999996</v>
      </c>
      <c r="G131" s="187">
        <v>44.666578000000001</v>
      </c>
      <c r="H131" s="187">
        <v>0.99367084999999999</v>
      </c>
      <c r="I131" s="62">
        <v>0.99630901999999999</v>
      </c>
      <c r="J131" s="62">
        <v>1.2087977E-2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42.490644000000003</v>
      </c>
      <c r="Y131" s="187">
        <v>45.823079</v>
      </c>
      <c r="Z131" s="187">
        <v>0.99385294000000002</v>
      </c>
      <c r="AA131" s="62">
        <v>0.99668161</v>
      </c>
      <c r="AB131" s="62">
        <v>9.6165390000000003E-3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1.8008180000000067</v>
      </c>
      <c r="AN131" s="121">
        <f t="shared" si="15"/>
        <v>1.1565009999999987</v>
      </c>
      <c r="AO131" s="121">
        <f t="shared" si="16"/>
        <v>1.8209000000002362E-4</v>
      </c>
      <c r="AP131" s="121">
        <f t="shared" si="17"/>
        <v>3.7259000000000597E-4</v>
      </c>
      <c r="AQ131" s="87">
        <f t="shared" si="18"/>
        <v>-2.4714379999999994E-3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31.975203</v>
      </c>
      <c r="G133" s="96">
        <v>35.501283999999998</v>
      </c>
      <c r="H133" s="96">
        <v>0.97021955000000004</v>
      </c>
      <c r="I133" s="60">
        <v>0.97731906999999996</v>
      </c>
      <c r="J133" s="60">
        <v>5.7658423E-2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32.100205000000003</v>
      </c>
      <c r="Y133" s="96">
        <v>35.902791999999998</v>
      </c>
      <c r="Z133" s="96">
        <v>0.97036606999999997</v>
      </c>
      <c r="AA133" s="60">
        <v>0.97747198000000002</v>
      </c>
      <c r="AB133" s="60">
        <v>5.5497249999999998E-2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0.12500200000000206</v>
      </c>
      <c r="AN133" s="95">
        <f t="shared" si="15"/>
        <v>0.40150799999999975</v>
      </c>
      <c r="AO133" s="95">
        <f t="shared" si="16"/>
        <v>1.4651999999992782E-4</v>
      </c>
      <c r="AP133" s="95">
        <f t="shared" si="17"/>
        <v>1.5291000000006161E-4</v>
      </c>
      <c r="AQ133" s="120">
        <f t="shared" si="18"/>
        <v>-2.1611730000000023E-3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34.497872000000001</v>
      </c>
      <c r="G134" s="187">
        <v>38.040011</v>
      </c>
      <c r="H134" s="187">
        <v>0.98118057000000003</v>
      </c>
      <c r="I134" s="62">
        <v>0.98618943999999997</v>
      </c>
      <c r="J134" s="62">
        <v>3.8187596999999997E-2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34.874887000000001</v>
      </c>
      <c r="Y134" s="187">
        <v>38.445988</v>
      </c>
      <c r="Z134" s="187">
        <v>0.98122788000000005</v>
      </c>
      <c r="AA134" s="62">
        <v>0.98643080000000005</v>
      </c>
      <c r="AB134" s="62">
        <v>3.6420080000000001E-2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0.3770150000000001</v>
      </c>
      <c r="AN134" s="121">
        <f t="shared" si="15"/>
        <v>0.40597700000000003</v>
      </c>
      <c r="AO134" s="121">
        <f t="shared" si="16"/>
        <v>4.7310000000022612E-5</v>
      </c>
      <c r="AP134" s="121">
        <f t="shared" si="17"/>
        <v>2.4136000000007929E-4</v>
      </c>
      <c r="AQ134" s="87">
        <f t="shared" si="18"/>
        <v>-1.7675169999999962E-3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37.726612000000003</v>
      </c>
      <c r="G135" s="187">
        <v>41.318471000000002</v>
      </c>
      <c r="H135" s="187">
        <v>0.98946856000000005</v>
      </c>
      <c r="I135" s="62">
        <v>0.99296059000000003</v>
      </c>
      <c r="J135" s="62">
        <v>2.2883810000000001E-2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38.635480000000001</v>
      </c>
      <c r="Y135" s="187">
        <v>41.928203000000003</v>
      </c>
      <c r="Z135" s="187">
        <v>0.98963478999999999</v>
      </c>
      <c r="AA135" s="62">
        <v>0.99328380000000005</v>
      </c>
      <c r="AB135" s="62">
        <v>2.0470862999999999E-2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0.90886799999999823</v>
      </c>
      <c r="AN135" s="121">
        <f t="shared" si="15"/>
        <v>0.60973200000000105</v>
      </c>
      <c r="AO135" s="121">
        <f t="shared" si="16"/>
        <v>1.6622999999993393E-4</v>
      </c>
      <c r="AP135" s="121">
        <f t="shared" si="17"/>
        <v>3.232100000000182E-4</v>
      </c>
      <c r="AQ135" s="87">
        <f t="shared" si="18"/>
        <v>-2.4129470000000021E-3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41.389208000000004</v>
      </c>
      <c r="G136" s="187">
        <v>45.151958</v>
      </c>
      <c r="H136" s="187">
        <v>0.99366032000000004</v>
      </c>
      <c r="I136" s="62">
        <v>0.99637198000000005</v>
      </c>
      <c r="J136" s="62">
        <v>1.162767E-2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42.867409000000002</v>
      </c>
      <c r="Y136" s="187">
        <v>46.085560999999998</v>
      </c>
      <c r="Z136" s="187">
        <v>0.99384225000000004</v>
      </c>
      <c r="AA136" s="62">
        <v>0.99672459000000002</v>
      </c>
      <c r="AB136" s="62">
        <v>9.7805354999999997E-3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1.4782009999999985</v>
      </c>
      <c r="AN136" s="121">
        <f t="shared" si="15"/>
        <v>0.93360299999999796</v>
      </c>
      <c r="AO136" s="121">
        <f t="shared" si="16"/>
        <v>1.8192999999999682E-4</v>
      </c>
      <c r="AP136" s="121">
        <f t="shared" si="17"/>
        <v>3.5260999999997544E-4</v>
      </c>
      <c r="AQ136" s="87">
        <f t="shared" si="18"/>
        <v>-1.8471345E-3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28.818746999999998</v>
      </c>
      <c r="G641" s="135">
        <f t="shared" si="59"/>
        <v>32.200892000000003</v>
      </c>
      <c r="H641" s="135">
        <f t="shared" si="59"/>
        <v>0.96068324000000005</v>
      </c>
      <c r="I641" s="135">
        <f t="shared" si="59"/>
        <v>0.96624730999999997</v>
      </c>
      <c r="J641" s="135">
        <f t="shared" si="59"/>
        <v>5.5972500000000001E-2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29.298746000000001</v>
      </c>
      <c r="Y641" s="135">
        <f t="shared" si="60"/>
        <v>32.845249000000003</v>
      </c>
      <c r="Z641" s="135">
        <f t="shared" si="60"/>
        <v>0.96077630999999997</v>
      </c>
      <c r="AA641" s="135">
        <f t="shared" si="60"/>
        <v>0.96697418999999996</v>
      </c>
      <c r="AB641" s="135">
        <f t="shared" si="60"/>
        <v>5.1980487999999998E-2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31.583364</v>
      </c>
      <c r="G642" s="18">
        <f t="shared" si="59"/>
        <v>35.219310999999998</v>
      </c>
      <c r="H642" s="18">
        <f t="shared" si="59"/>
        <v>0.97632472999999997</v>
      </c>
      <c r="I642" s="18">
        <f t="shared" si="59"/>
        <v>0.98002224000000004</v>
      </c>
      <c r="J642" s="18">
        <f t="shared" si="59"/>
        <v>3.5572180000000002E-2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32.693289999999998</v>
      </c>
      <c r="Y642" s="18">
        <f t="shared" si="60"/>
        <v>36.084873000000002</v>
      </c>
      <c r="Z642" s="18">
        <f t="shared" si="60"/>
        <v>0.97662373000000002</v>
      </c>
      <c r="AA642" s="18">
        <f t="shared" si="60"/>
        <v>0.98065919999999995</v>
      </c>
      <c r="AB642" s="18">
        <f t="shared" si="60"/>
        <v>3.4120570000000003E-2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34.495553000000001</v>
      </c>
      <c r="G643" s="18">
        <f t="shared" si="59"/>
        <v>39.007229000000002</v>
      </c>
      <c r="H643" s="18">
        <f t="shared" si="59"/>
        <v>0.98793613000000002</v>
      </c>
      <c r="I643" s="18">
        <f t="shared" si="59"/>
        <v>0.99126462999999998</v>
      </c>
      <c r="J643" s="18">
        <f t="shared" si="59"/>
        <v>2.1662154999999999E-2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36.652171000000003</v>
      </c>
      <c r="Y643" s="18">
        <f t="shared" si="60"/>
        <v>40.476509</v>
      </c>
      <c r="Z643" s="18">
        <f t="shared" si="60"/>
        <v>0.98830965000000004</v>
      </c>
      <c r="AA643" s="18">
        <f t="shared" si="60"/>
        <v>0.99166198999999999</v>
      </c>
      <c r="AB643" s="18">
        <f t="shared" si="60"/>
        <v>1.8977913999999999E-2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37.158614</v>
      </c>
      <c r="G644" s="18">
        <f t="shared" si="59"/>
        <v>41.629274000000002</v>
      </c>
      <c r="H644" s="18">
        <f t="shared" si="59"/>
        <v>0.99306117999999999</v>
      </c>
      <c r="I644" s="18">
        <f t="shared" si="59"/>
        <v>0.99534520999999998</v>
      </c>
      <c r="J644" s="18">
        <f t="shared" si="59"/>
        <v>1.162767E-2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40.167319999999997</v>
      </c>
      <c r="Y644" s="18">
        <f t="shared" si="60"/>
        <v>44.005575</v>
      </c>
      <c r="Z644" s="18">
        <f t="shared" si="60"/>
        <v>0.99346544000000003</v>
      </c>
      <c r="AA644" s="18">
        <f t="shared" si="60"/>
        <v>0.99575128000000002</v>
      </c>
      <c r="AB644" s="18">
        <f t="shared" si="60"/>
        <v>9.0552884999999996E-3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32.292934000000002</v>
      </c>
      <c r="G646" s="135">
        <f t="shared" si="61"/>
        <v>36.023550999999998</v>
      </c>
      <c r="H646" s="135">
        <f t="shared" si="61"/>
        <v>0.97323291000000001</v>
      </c>
      <c r="I646" s="135">
        <f t="shared" si="61"/>
        <v>0.98057207000000002</v>
      </c>
      <c r="J646" s="135">
        <f t="shared" si="61"/>
        <v>7.4615849999999997E-2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32.811821000000002</v>
      </c>
      <c r="Y646" s="135">
        <f t="shared" si="62"/>
        <v>36.596103999999997</v>
      </c>
      <c r="Z646" s="135">
        <f t="shared" si="62"/>
        <v>0.97342821000000002</v>
      </c>
      <c r="AA646" s="135">
        <f t="shared" si="62"/>
        <v>0.98116358999999997</v>
      </c>
      <c r="AB646" s="135">
        <f t="shared" si="62"/>
        <v>6.4528660000000002E-2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34.497872000000001</v>
      </c>
      <c r="G647" s="18">
        <f t="shared" si="61"/>
        <v>38.040011</v>
      </c>
      <c r="H647" s="18">
        <f t="shared" si="61"/>
        <v>0.98243082999999998</v>
      </c>
      <c r="I647" s="18">
        <f t="shared" si="61"/>
        <v>0.98775553000000005</v>
      </c>
      <c r="J647" s="18">
        <f t="shared" si="61"/>
        <v>5.2415345000000002E-2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35.133580000000002</v>
      </c>
      <c r="Y647" s="18">
        <f t="shared" si="62"/>
        <v>38.718108000000001</v>
      </c>
      <c r="Z647" s="18">
        <f t="shared" si="62"/>
        <v>0.98248237000000005</v>
      </c>
      <c r="AA647" s="18">
        <f t="shared" si="62"/>
        <v>0.98800969000000005</v>
      </c>
      <c r="AB647" s="18">
        <f t="shared" si="62"/>
        <v>4.2696974999999998E-2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37.726612000000003</v>
      </c>
      <c r="G648" s="18">
        <f t="shared" si="61"/>
        <v>41.318471000000002</v>
      </c>
      <c r="H648" s="18">
        <f t="shared" si="61"/>
        <v>0.98965983999999996</v>
      </c>
      <c r="I648" s="18">
        <f t="shared" si="61"/>
        <v>0.99321274000000004</v>
      </c>
      <c r="J648" s="18">
        <f t="shared" si="61"/>
        <v>3.4937485999999997E-2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38.635480000000001</v>
      </c>
      <c r="Y648" s="18">
        <f t="shared" si="62"/>
        <v>42.005768000000003</v>
      </c>
      <c r="Z648" s="18">
        <f t="shared" si="62"/>
        <v>0.98985031999999995</v>
      </c>
      <c r="AA648" s="18">
        <f t="shared" si="62"/>
        <v>0.99362925999999996</v>
      </c>
      <c r="AB648" s="18">
        <f t="shared" si="62"/>
        <v>2.4173380000000001E-2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41.389208000000004</v>
      </c>
      <c r="G649" s="18">
        <f t="shared" si="61"/>
        <v>45.151958</v>
      </c>
      <c r="H649" s="18">
        <f t="shared" si="61"/>
        <v>0.99399495999999998</v>
      </c>
      <c r="I649" s="18">
        <f t="shared" si="61"/>
        <v>0.99637198000000005</v>
      </c>
      <c r="J649" s="18">
        <f t="shared" si="61"/>
        <v>2.0614922000000001E-2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42.867409000000002</v>
      </c>
      <c r="Y649" s="18">
        <f t="shared" si="62"/>
        <v>46.085560999999998</v>
      </c>
      <c r="Z649" s="18">
        <f t="shared" si="62"/>
        <v>0.99421347000000004</v>
      </c>
      <c r="AA649" s="18">
        <f t="shared" si="62"/>
        <v>0.99672459000000002</v>
      </c>
      <c r="AB649" s="18">
        <f t="shared" si="62"/>
        <v>1.2314757000000001E-2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3.4741870000000041</v>
      </c>
      <c r="G651" s="135">
        <f t="shared" si="63"/>
        <v>3.8226589999999945</v>
      </c>
      <c r="H651" s="135">
        <f t="shared" si="63"/>
        <v>1.2549669999999957E-2</v>
      </c>
      <c r="I651" s="135">
        <f t="shared" si="63"/>
        <v>1.4324760000000047E-2</v>
      </c>
      <c r="J651" s="135">
        <f t="shared" si="63"/>
        <v>1.8643349999999996E-2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3.5130750000000006</v>
      </c>
      <c r="Y651" s="135">
        <f t="shared" si="64"/>
        <v>3.7508549999999943</v>
      </c>
      <c r="Z651" s="135">
        <f t="shared" si="64"/>
        <v>1.2651900000000049E-2</v>
      </c>
      <c r="AA651" s="135">
        <f t="shared" si="64"/>
        <v>1.4189400000000019E-2</v>
      </c>
      <c r="AB651" s="135">
        <f t="shared" si="64"/>
        <v>1.2548172000000003E-2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2.9145080000000014</v>
      </c>
      <c r="G652" s="18">
        <f t="shared" si="63"/>
        <v>2.8207000000000022</v>
      </c>
      <c r="H652" s="18">
        <f t="shared" si="63"/>
        <v>6.1061000000000032E-3</v>
      </c>
      <c r="I652" s="18">
        <f t="shared" si="63"/>
        <v>7.7332900000000038E-3</v>
      </c>
      <c r="J652" s="18">
        <f t="shared" si="63"/>
        <v>1.6843165E-2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2.4402900000000045</v>
      </c>
      <c r="Y652" s="18">
        <f t="shared" si="64"/>
        <v>2.6332349999999991</v>
      </c>
      <c r="Z652" s="18">
        <f t="shared" si="64"/>
        <v>5.858640000000026E-3</v>
      </c>
      <c r="AA652" s="18">
        <f t="shared" si="64"/>
        <v>7.3504900000000983E-3</v>
      </c>
      <c r="AB652" s="18">
        <f t="shared" si="64"/>
        <v>8.5764049999999953E-3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3.2310590000000019</v>
      </c>
      <c r="G653" s="18">
        <f t="shared" si="63"/>
        <v>2.311242</v>
      </c>
      <c r="H653" s="18">
        <f t="shared" si="63"/>
        <v>1.7237099999999339E-3</v>
      </c>
      <c r="I653" s="18">
        <f t="shared" si="63"/>
        <v>1.9481100000000584E-3</v>
      </c>
      <c r="J653" s="18">
        <f t="shared" si="63"/>
        <v>1.3275330999999998E-2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1.9833089999999984</v>
      </c>
      <c r="Y653" s="18">
        <f t="shared" si="64"/>
        <v>1.5292590000000033</v>
      </c>
      <c r="Z653" s="18">
        <f t="shared" si="64"/>
        <v>1.5406699999999107E-3</v>
      </c>
      <c r="AA653" s="18">
        <f t="shared" si="64"/>
        <v>1.9672699999999654E-3</v>
      </c>
      <c r="AB653" s="18">
        <f t="shared" si="64"/>
        <v>5.1954660000000027E-3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4.2305940000000035</v>
      </c>
      <c r="G654" s="18">
        <f t="shared" si="63"/>
        <v>3.5226839999999982</v>
      </c>
      <c r="H654" s="18">
        <f t="shared" si="63"/>
        <v>9.3377999999999517E-4</v>
      </c>
      <c r="I654" s="18">
        <f t="shared" si="63"/>
        <v>1.0267700000000657E-3</v>
      </c>
      <c r="J654" s="18">
        <f t="shared" si="63"/>
        <v>8.9872520000000011E-3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2.7000890000000055</v>
      </c>
      <c r="Y654" s="18">
        <f t="shared" si="64"/>
        <v>2.0799859999999981</v>
      </c>
      <c r="Z654" s="18">
        <f t="shared" si="64"/>
        <v>7.4803000000001063E-4</v>
      </c>
      <c r="AA654" s="18">
        <f t="shared" si="64"/>
        <v>9.73310000000005E-4</v>
      </c>
      <c r="AB654" s="18">
        <f t="shared" si="64"/>
        <v>3.2594685000000012E-3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topLeftCell="G1" workbookViewId="0">
      <selection activeCell="X33" sqref="X33:AB20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126582.31200000002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27.700256499999991</v>
      </c>
      <c r="G5" s="30">
        <f t="shared" si="0"/>
        <v>31.727322375000004</v>
      </c>
      <c r="H5" s="30">
        <f t="shared" si="0"/>
        <v>0.93688656531250003</v>
      </c>
      <c r="I5" s="90">
        <f t="shared" si="0"/>
        <v>0.96381933531250008</v>
      </c>
      <c r="J5" s="90">
        <f t="shared" si="0"/>
        <v>7.5452414593750003E-2</v>
      </c>
      <c r="K5" s="55"/>
      <c r="L5" s="55"/>
      <c r="M5" s="55"/>
      <c r="N5" s="26"/>
      <c r="O5" s="56"/>
      <c r="P5" s="130">
        <f t="shared" ref="P5:Q8" si="1">P16</f>
        <v>125.687</v>
      </c>
      <c r="Q5" s="151">
        <f t="shared" si="1"/>
        <v>53.045999999999999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126408.97600000001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27.936300499999994</v>
      </c>
      <c r="Y5" s="30">
        <f t="shared" si="2"/>
        <v>32.002731875000002</v>
      </c>
      <c r="Z5" s="30">
        <f t="shared" si="2"/>
        <v>0.93702110812499995</v>
      </c>
      <c r="AA5" s="90">
        <f t="shared" si="2"/>
        <v>0.96415631031250004</v>
      </c>
      <c r="AB5" s="90">
        <f t="shared" si="2"/>
        <v>7.0953416125000002E-2</v>
      </c>
      <c r="AC5" s="55"/>
      <c r="AD5" s="55"/>
      <c r="AE5" s="55"/>
      <c r="AF5" s="26"/>
      <c r="AG5" s="238"/>
      <c r="AH5" s="130">
        <f t="shared" ref="AH5:AI8" si="3">AH16</f>
        <v>146.53100000000001</v>
      </c>
      <c r="AI5" s="151">
        <f t="shared" si="3"/>
        <v>55.545999999999999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-6.5018963902893745E-2</v>
      </c>
      <c r="AN5" s="240">
        <f>bdrate($E5:$E8,G5:G8,$W5:$W8,Y5:Y8)</f>
        <v>-5.2060953930854303E-2</v>
      </c>
      <c r="AO5" s="240">
        <f>bdrate($E5:$E8,H5:H8,$W5:$W8,Z5:Z8)</f>
        <v>-5.9841460057373785E-3</v>
      </c>
      <c r="AP5" s="240">
        <f>bdrate($E5:$E8,I5:I8,$W5:$W8,AA5:AA8)</f>
        <v>-1.0385148631978702E-2</v>
      </c>
      <c r="AQ5" s="241">
        <f>bdrateInverted($E5:$E8,J5:J8,$W5:$W8,AB5:AB8)</f>
        <v>-6.9190317831529291E-2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181199.22399999999</v>
      </c>
      <c r="F6" s="90">
        <f t="shared" si="0"/>
        <v>32.126857718749996</v>
      </c>
      <c r="G6" s="90">
        <f t="shared" si="0"/>
        <v>35.829733562499996</v>
      </c>
      <c r="H6" s="90">
        <f t="shared" si="0"/>
        <v>0.97254385749999983</v>
      </c>
      <c r="I6" s="90">
        <f t="shared" si="0"/>
        <v>0.98289698375000001</v>
      </c>
      <c r="J6" s="90">
        <f t="shared" si="0"/>
        <v>3.8158042187500005E-2</v>
      </c>
      <c r="K6" s="56"/>
      <c r="L6" s="56"/>
      <c r="M6" s="56"/>
      <c r="N6" s="28"/>
      <c r="O6" s="56"/>
      <c r="P6" s="130">
        <f t="shared" si="1"/>
        <v>127.48399999999999</v>
      </c>
      <c r="Q6" s="130">
        <f t="shared" si="1"/>
        <v>53.64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180967.696</v>
      </c>
      <c r="X6" s="90">
        <f t="shared" si="2"/>
        <v>32.701556843749998</v>
      </c>
      <c r="Y6" s="90">
        <f t="shared" si="2"/>
        <v>36.259622218750003</v>
      </c>
      <c r="Z6" s="90">
        <f t="shared" si="2"/>
        <v>0.97283024156249998</v>
      </c>
      <c r="AA6" s="90">
        <f t="shared" si="2"/>
        <v>0.98318240499999976</v>
      </c>
      <c r="AB6" s="90">
        <f t="shared" si="2"/>
        <v>3.3348956656249998E-2</v>
      </c>
      <c r="AC6" s="56"/>
      <c r="AD6" s="56"/>
      <c r="AE6" s="56"/>
      <c r="AF6" s="28"/>
      <c r="AG6" s="238"/>
      <c r="AH6" s="130">
        <f t="shared" si="3"/>
        <v>145.625</v>
      </c>
      <c r="AI6" s="130">
        <f t="shared" si="3"/>
        <v>56.530999999999999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256276.88799999998</v>
      </c>
      <c r="F7" s="90">
        <f t="shared" si="0"/>
        <v>36.681857406249996</v>
      </c>
      <c r="G7" s="90">
        <f t="shared" si="0"/>
        <v>40.548064250000003</v>
      </c>
      <c r="H7" s="90">
        <f t="shared" si="0"/>
        <v>0.98944849312499994</v>
      </c>
      <c r="I7" s="90">
        <f t="shared" si="0"/>
        <v>0.99287583718749994</v>
      </c>
      <c r="J7" s="90">
        <f t="shared" si="0"/>
        <v>1.8273288156250001E-2</v>
      </c>
      <c r="K7" s="56"/>
      <c r="L7" s="56"/>
      <c r="M7" s="56"/>
      <c r="N7" s="28"/>
      <c r="O7" s="56"/>
      <c r="P7" s="130">
        <f t="shared" si="1"/>
        <v>128.15600000000001</v>
      </c>
      <c r="Q7" s="130">
        <f t="shared" si="1"/>
        <v>54.703000000000003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255988.584</v>
      </c>
      <c r="X7" s="90">
        <f t="shared" si="2"/>
        <v>37.888980499999995</v>
      </c>
      <c r="Y7" s="90">
        <f t="shared" si="2"/>
        <v>41.40135756250001</v>
      </c>
      <c r="Z7" s="90">
        <f t="shared" si="2"/>
        <v>0.98969951374999987</v>
      </c>
      <c r="AA7" s="90">
        <f t="shared" si="2"/>
        <v>0.99314465437500021</v>
      </c>
      <c r="AB7" s="90">
        <f t="shared" si="2"/>
        <v>1.3901028125000001E-2</v>
      </c>
      <c r="AC7" s="56"/>
      <c r="AD7" s="56"/>
      <c r="AE7" s="56"/>
      <c r="AF7" s="28"/>
      <c r="AG7" s="238"/>
      <c r="AH7" s="130">
        <f t="shared" si="3"/>
        <v>147.23400000000001</v>
      </c>
      <c r="AI7" s="130">
        <f t="shared" si="3"/>
        <v>57.170999999999999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356432.81599999999</v>
      </c>
      <c r="F8" s="90">
        <f t="shared" si="0"/>
        <v>39.778941062500003</v>
      </c>
      <c r="G8" s="90">
        <f t="shared" si="0"/>
        <v>43.708715093749994</v>
      </c>
      <c r="H8" s="90">
        <f t="shared" si="0"/>
        <v>0.99455648124999985</v>
      </c>
      <c r="I8" s="90">
        <f t="shared" si="0"/>
        <v>0.99625927531250025</v>
      </c>
      <c r="J8" s="90">
        <f t="shared" si="0"/>
        <v>1.0210079965625E-2</v>
      </c>
      <c r="K8" s="56"/>
      <c r="L8" s="56"/>
      <c r="M8" s="56"/>
      <c r="N8" s="28"/>
      <c r="O8" s="56"/>
      <c r="P8" s="130">
        <f t="shared" si="1"/>
        <v>127.98399999999999</v>
      </c>
      <c r="Q8" s="130">
        <f t="shared" si="1"/>
        <v>55.780999999999999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356062.12</v>
      </c>
      <c r="X8" s="90">
        <f t="shared" si="2"/>
        <v>41.809351625000005</v>
      </c>
      <c r="Y8" s="90">
        <f t="shared" si="2"/>
        <v>45.274107437500007</v>
      </c>
      <c r="Z8" s="90">
        <f t="shared" si="2"/>
        <v>0.99483738374999997</v>
      </c>
      <c r="AA8" s="90">
        <f t="shared" si="2"/>
        <v>0.9965955849999999</v>
      </c>
      <c r="AB8" s="90">
        <f t="shared" si="2"/>
        <v>6.4090523093749997E-3</v>
      </c>
      <c r="AC8" s="56"/>
      <c r="AD8" s="56"/>
      <c r="AE8" s="56"/>
      <c r="AF8" s="28"/>
      <c r="AG8" s="238"/>
      <c r="AH8" s="130">
        <f t="shared" si="3"/>
        <v>149.328</v>
      </c>
      <c r="AI8" s="130">
        <f t="shared" si="3"/>
        <v>57.795999999999999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127.3239684425883</v>
      </c>
      <c r="Q10" s="154">
        <f>GEOMEAN(Q5:Q8)</f>
        <v>54.282483941396869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147.17318981522206</v>
      </c>
      <c r="AI10" s="154">
        <f>GEOMEAN(AI5:AI8)</f>
        <v>56.754886201540288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27586.312000000002</v>
      </c>
      <c r="F16" s="166">
        <v>21990.991999999998</v>
      </c>
      <c r="G16" s="166">
        <v>9391.2160000000003</v>
      </c>
      <c r="H16" s="166">
        <v>2529.2240000000002</v>
      </c>
      <c r="I16" s="166">
        <v>518.55200000000002</v>
      </c>
      <c r="J16" s="166">
        <v>34407.199999999997</v>
      </c>
      <c r="K16" s="60">
        <v>22848.44</v>
      </c>
      <c r="L16" s="60">
        <v>7310.3760000000002</v>
      </c>
      <c r="M16" s="60">
        <v>17.847999999999999</v>
      </c>
      <c r="N16" s="55"/>
      <c r="O16" s="252"/>
      <c r="P16" s="129">
        <v>125.687</v>
      </c>
      <c r="Q16" s="129">
        <v>53.045999999999999</v>
      </c>
      <c r="R16" s="142"/>
      <c r="S16" s="214"/>
      <c r="T16" s="300"/>
      <c r="U16" s="25" t="s">
        <v>33</v>
      </c>
      <c r="V16" s="26"/>
      <c r="W16" s="128">
        <v>27586.312000000002</v>
      </c>
      <c r="X16" s="166">
        <v>21821.448</v>
      </c>
      <c r="Y16" s="166">
        <v>9389.1360000000004</v>
      </c>
      <c r="Z16" s="166">
        <v>2528.5439999999999</v>
      </c>
      <c r="AA16" s="166">
        <v>518.16800000000001</v>
      </c>
      <c r="AB16" s="166">
        <v>34406.856</v>
      </c>
      <c r="AC16" s="60">
        <v>22848.063999999998</v>
      </c>
      <c r="AD16" s="60">
        <v>7310.4480000000003</v>
      </c>
      <c r="AE16" s="60">
        <v>17.847999999999999</v>
      </c>
      <c r="AF16" s="55"/>
      <c r="AG16" s="252"/>
      <c r="AH16" s="129">
        <v>146.53100000000001</v>
      </c>
      <c r="AI16" s="129">
        <v>55.545999999999999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27586.312000000002</v>
      </c>
      <c r="F17" s="167">
        <v>29042.824000000001</v>
      </c>
      <c r="G17" s="167">
        <v>24508.351999999999</v>
      </c>
      <c r="H17" s="167">
        <v>11622.888000000001</v>
      </c>
      <c r="I17" s="167">
        <v>3713.6959999999999</v>
      </c>
      <c r="J17" s="167">
        <v>44580.32</v>
      </c>
      <c r="K17" s="62">
        <v>30460.096000000001</v>
      </c>
      <c r="L17" s="62">
        <v>9684.7360000000008</v>
      </c>
      <c r="M17" s="62">
        <v>18.024000000000001</v>
      </c>
      <c r="N17" s="56"/>
      <c r="O17" s="238"/>
      <c r="P17" s="144">
        <v>127.48399999999999</v>
      </c>
      <c r="Q17" s="144">
        <v>53.64</v>
      </c>
      <c r="R17" s="145"/>
      <c r="S17" s="214"/>
      <c r="T17" s="285"/>
      <c r="U17" s="27" t="s">
        <v>34</v>
      </c>
      <c r="V17" s="28"/>
      <c r="W17" s="143">
        <v>27586.312000000002</v>
      </c>
      <c r="X17" s="167">
        <v>28827.743999999999</v>
      </c>
      <c r="Y17" s="167">
        <v>24499.768</v>
      </c>
      <c r="Z17" s="167">
        <v>11619.976000000001</v>
      </c>
      <c r="AA17" s="167">
        <v>3710.328</v>
      </c>
      <c r="AB17" s="167">
        <v>44579.383999999998</v>
      </c>
      <c r="AC17" s="62">
        <v>30459.416000000001</v>
      </c>
      <c r="AD17" s="62">
        <v>9684.768</v>
      </c>
      <c r="AE17" s="62">
        <v>18.024000000000001</v>
      </c>
      <c r="AF17" s="56"/>
      <c r="AG17" s="238"/>
      <c r="AH17" s="144">
        <v>145.625</v>
      </c>
      <c r="AI17" s="144">
        <v>56.530999999999999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27586.312000000002</v>
      </c>
      <c r="F18" s="167">
        <v>36281.527999999998</v>
      </c>
      <c r="G18" s="167">
        <v>42779.951999999997</v>
      </c>
      <c r="H18" s="167">
        <v>27871.223999999998</v>
      </c>
      <c r="I18" s="167">
        <v>16154.871999999999</v>
      </c>
      <c r="J18" s="167">
        <v>55067.567999999999</v>
      </c>
      <c r="K18" s="62">
        <v>38387.375999999997</v>
      </c>
      <c r="L18" s="62">
        <v>12148.056</v>
      </c>
      <c r="M18" s="62">
        <v>18.047999999999998</v>
      </c>
      <c r="N18" s="56"/>
      <c r="O18" s="238"/>
      <c r="P18" s="144">
        <v>128.15600000000001</v>
      </c>
      <c r="Q18" s="144">
        <v>54.703000000000003</v>
      </c>
      <c r="R18" s="145"/>
      <c r="S18" s="214"/>
      <c r="T18" s="285"/>
      <c r="U18" s="27" t="s">
        <v>35</v>
      </c>
      <c r="V18" s="28"/>
      <c r="W18" s="143">
        <v>27586.312000000002</v>
      </c>
      <c r="X18" s="167">
        <v>36018.584000000003</v>
      </c>
      <c r="Y18" s="167">
        <v>42770.688000000002</v>
      </c>
      <c r="Z18" s="167">
        <v>27864.407999999999</v>
      </c>
      <c r="AA18" s="167">
        <v>16146.12</v>
      </c>
      <c r="AB18" s="167">
        <v>55066.983999999997</v>
      </c>
      <c r="AC18" s="62">
        <v>38387.288</v>
      </c>
      <c r="AD18" s="62">
        <v>12148.2</v>
      </c>
      <c r="AE18" s="62">
        <v>18.047999999999998</v>
      </c>
      <c r="AF18" s="56"/>
      <c r="AG18" s="238"/>
      <c r="AH18" s="144">
        <v>147.23400000000001</v>
      </c>
      <c r="AI18" s="144">
        <v>57.170999999999999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27586.312000000002</v>
      </c>
      <c r="F19" s="167">
        <v>43264.911999999997</v>
      </c>
      <c r="G19" s="167">
        <v>62120.968000000001</v>
      </c>
      <c r="H19" s="167">
        <v>52519.743999999999</v>
      </c>
      <c r="I19" s="167">
        <v>43551</v>
      </c>
      <c r="J19" s="167">
        <v>65978.144</v>
      </c>
      <c r="K19" s="62">
        <v>46665.256000000001</v>
      </c>
      <c r="L19" s="62">
        <v>14746.48</v>
      </c>
      <c r="M19" s="62">
        <v>18.064</v>
      </c>
      <c r="N19" s="56"/>
      <c r="O19" s="238"/>
      <c r="P19" s="144">
        <v>127.98399999999999</v>
      </c>
      <c r="Q19" s="144">
        <v>55.780999999999999</v>
      </c>
      <c r="R19" s="145"/>
      <c r="S19" s="214"/>
      <c r="T19" s="285"/>
      <c r="U19" s="27" t="s">
        <v>37</v>
      </c>
      <c r="V19" s="28"/>
      <c r="W19" s="143">
        <v>27586.312000000002</v>
      </c>
      <c r="X19" s="167">
        <v>42934.904000000002</v>
      </c>
      <c r="Y19" s="167">
        <v>62119.64</v>
      </c>
      <c r="Z19" s="167">
        <v>52501.216</v>
      </c>
      <c r="AA19" s="167">
        <v>43529.703999999998</v>
      </c>
      <c r="AB19" s="167">
        <v>65978.607999999993</v>
      </c>
      <c r="AC19" s="62">
        <v>46665.455999999998</v>
      </c>
      <c r="AD19" s="62">
        <v>14746.28</v>
      </c>
      <c r="AE19" s="62">
        <v>18.064</v>
      </c>
      <c r="AF19" s="56"/>
      <c r="AG19" s="238"/>
      <c r="AH19" s="144">
        <v>149.328</v>
      </c>
      <c r="AI19" s="144">
        <v>57.795999999999999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126582.31200000002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126408.97600000001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181199.22399999999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180967.696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256276.88799999998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255988.584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356432.81599999999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356062.12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26.436865999999998</v>
      </c>
      <c r="G33" s="96">
        <v>30.715171999999999</v>
      </c>
      <c r="H33" s="96">
        <v>0.92429039000000002</v>
      </c>
      <c r="I33" s="60">
        <v>0.95285308999999996</v>
      </c>
      <c r="J33" s="60">
        <v>6.7822510000000003E-2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26.755524000000001</v>
      </c>
      <c r="Y33" s="96">
        <v>30.953900000000001</v>
      </c>
      <c r="Z33" s="96">
        <v>0.92445213999999998</v>
      </c>
      <c r="AA33" s="60">
        <v>0.95313117000000003</v>
      </c>
      <c r="AB33" s="60">
        <v>6.6141199999999997E-2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0.31865800000000277</v>
      </c>
      <c r="AN33" s="95">
        <f t="shared" ref="AN33:AN96" si="5">IF(OR(Y33="",G33=""),"",Y33-G33)</f>
        <v>0.23872800000000183</v>
      </c>
      <c r="AO33" s="95">
        <f t="shared" ref="AO33:AO96" si="6">IF(OR(Z33="",H33=""),"",Z33-H33)</f>
        <v>1.6174999999996054E-4</v>
      </c>
      <c r="AP33" s="95">
        <f t="shared" ref="AP33:AP96" si="7">IF(OR(AA33="",I33=""),"",AA33-I33)</f>
        <v>2.7808000000006938E-4</v>
      </c>
      <c r="AQ33" s="120">
        <f t="shared" ref="AQ33:AQ96" si="8">IF(OR(AB33="",J33=""),"",AB33-J33)</f>
        <v>-1.6813100000000053E-3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31.004798999999998</v>
      </c>
      <c r="G34" s="187">
        <v>34.812064999999997</v>
      </c>
      <c r="H34" s="187">
        <v>0.96360822000000002</v>
      </c>
      <c r="I34" s="62">
        <v>0.97708994000000005</v>
      </c>
      <c r="J34" s="62">
        <v>3.5221953E-2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31.613612</v>
      </c>
      <c r="Y34" s="187">
        <v>35.233606999999999</v>
      </c>
      <c r="Z34" s="187">
        <v>0.96400437000000005</v>
      </c>
      <c r="AA34" s="62">
        <v>0.97725413999999999</v>
      </c>
      <c r="AB34" s="62">
        <v>3.1811140000000002E-2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0.60881300000000138</v>
      </c>
      <c r="AN34" s="121">
        <f t="shared" si="5"/>
        <v>0.4215420000000023</v>
      </c>
      <c r="AO34" s="121">
        <f t="shared" si="6"/>
        <v>3.9615000000003953E-4</v>
      </c>
      <c r="AP34" s="121">
        <f t="shared" si="7"/>
        <v>1.6419999999994772E-4</v>
      </c>
      <c r="AQ34" s="87">
        <f t="shared" si="8"/>
        <v>-3.4108129999999987E-3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35.198295999999999</v>
      </c>
      <c r="G35" s="187">
        <v>39.261158999999999</v>
      </c>
      <c r="H35" s="187">
        <v>0.98601497000000005</v>
      </c>
      <c r="I35" s="62">
        <v>0.99042456999999995</v>
      </c>
      <c r="J35" s="62">
        <v>1.6918683E-2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36.651981999999997</v>
      </c>
      <c r="Y35" s="187">
        <v>40.291476000000003</v>
      </c>
      <c r="Z35" s="187">
        <v>0.98631946999999998</v>
      </c>
      <c r="AA35" s="62">
        <v>0.99081297999999995</v>
      </c>
      <c r="AB35" s="62">
        <v>1.3587462E-2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1.4536859999999976</v>
      </c>
      <c r="AN35" s="121">
        <f t="shared" si="5"/>
        <v>1.0303170000000037</v>
      </c>
      <c r="AO35" s="121">
        <f t="shared" si="6"/>
        <v>3.0449999999992983E-4</v>
      </c>
      <c r="AP35" s="121">
        <f t="shared" si="7"/>
        <v>3.884100000000057E-4</v>
      </c>
      <c r="AQ35" s="87">
        <f t="shared" si="8"/>
        <v>-3.3312210000000005E-3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38.002296999999999</v>
      </c>
      <c r="G36" s="187">
        <v>42.260860000000001</v>
      </c>
      <c r="H36" s="187">
        <v>0.99339239999999995</v>
      </c>
      <c r="I36" s="62">
        <v>0.99521713999999994</v>
      </c>
      <c r="J36" s="62">
        <v>9.4764640000000004E-3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40.624015999999997</v>
      </c>
      <c r="Y36" s="187">
        <v>44.346297</v>
      </c>
      <c r="Z36" s="187">
        <v>0.99375802999999996</v>
      </c>
      <c r="AA36" s="62">
        <v>0.99560126000000004</v>
      </c>
      <c r="AB36" s="62">
        <v>6.1212395999999999E-3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2.6217189999999988</v>
      </c>
      <c r="AN36" s="121">
        <f t="shared" si="5"/>
        <v>2.0854369999999989</v>
      </c>
      <c r="AO36" s="121">
        <f t="shared" si="6"/>
        <v>3.6563000000000567E-4</v>
      </c>
      <c r="AP36" s="121">
        <f t="shared" si="7"/>
        <v>3.8412000000009883E-4</v>
      </c>
      <c r="AQ36" s="87">
        <f t="shared" si="8"/>
        <v>-3.3552244000000005E-3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27.979758</v>
      </c>
      <c r="G38" s="96">
        <v>31.974504</v>
      </c>
      <c r="H38" s="96">
        <v>0.94713320999999995</v>
      </c>
      <c r="I38" s="60">
        <v>0.96934913</v>
      </c>
      <c r="J38" s="60">
        <v>8.3295553999999994E-2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28.623649</v>
      </c>
      <c r="Y38" s="96">
        <v>32.728839999999998</v>
      </c>
      <c r="Z38" s="96">
        <v>0.94750460000000003</v>
      </c>
      <c r="AA38" s="60">
        <v>0.96977226999999999</v>
      </c>
      <c r="AB38" s="60">
        <v>6.8397840000000001E-2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0.64389099999999999</v>
      </c>
      <c r="AN38" s="95">
        <f t="shared" si="5"/>
        <v>0.75433599999999856</v>
      </c>
      <c r="AO38" s="95">
        <f t="shared" si="6"/>
        <v>3.7139000000008249E-4</v>
      </c>
      <c r="AP38" s="95">
        <f t="shared" si="7"/>
        <v>4.2313999999998853E-4</v>
      </c>
      <c r="AQ38" s="120">
        <f t="shared" si="8"/>
        <v>-1.4897713999999992E-2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31.930548000000002</v>
      </c>
      <c r="G39" s="187">
        <v>35.917625000000001</v>
      </c>
      <c r="H39" s="187">
        <v>0.97721089000000005</v>
      </c>
      <c r="I39" s="62">
        <v>0.98558670000000004</v>
      </c>
      <c r="J39" s="62">
        <v>4.7897354000000003E-2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33.214030999999999</v>
      </c>
      <c r="Y39" s="187">
        <v>36.886392000000001</v>
      </c>
      <c r="Z39" s="187">
        <v>0.97753665999999995</v>
      </c>
      <c r="AA39" s="62">
        <v>0.98596019000000001</v>
      </c>
      <c r="AB39" s="62">
        <v>3.3909413999999999E-2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1.2834829999999968</v>
      </c>
      <c r="AN39" s="121">
        <f t="shared" si="5"/>
        <v>0.96876699999999971</v>
      </c>
      <c r="AO39" s="121">
        <f t="shared" si="6"/>
        <v>3.2576999999989198E-4</v>
      </c>
      <c r="AP39" s="121">
        <f t="shared" si="7"/>
        <v>3.7348999999997634E-4</v>
      </c>
      <c r="AQ39" s="87">
        <f t="shared" si="8"/>
        <v>-1.3987940000000004E-2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35.858069</v>
      </c>
      <c r="G40" s="187">
        <v>40.280092000000003</v>
      </c>
      <c r="H40" s="187">
        <v>0.99104974999999995</v>
      </c>
      <c r="I40" s="62">
        <v>0.99408845000000001</v>
      </c>
      <c r="J40" s="62">
        <v>2.7186248E-2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38.166440000000001</v>
      </c>
      <c r="Y40" s="187">
        <v>41.863684999999997</v>
      </c>
      <c r="Z40" s="187">
        <v>0.99135936000000002</v>
      </c>
      <c r="AA40" s="62">
        <v>0.99431029999999998</v>
      </c>
      <c r="AB40" s="62">
        <v>1.5573928000000001E-2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2.3083710000000011</v>
      </c>
      <c r="AN40" s="121">
        <f t="shared" si="5"/>
        <v>1.5835929999999934</v>
      </c>
      <c r="AO40" s="121">
        <f t="shared" si="6"/>
        <v>3.0961000000007122E-4</v>
      </c>
      <c r="AP40" s="121">
        <f t="shared" si="7"/>
        <v>2.2184999999996791E-4</v>
      </c>
      <c r="AQ40" s="87">
        <f t="shared" si="8"/>
        <v>-1.1612319999999999E-2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38.222620999999997</v>
      </c>
      <c r="G41" s="187">
        <v>42.787866999999999</v>
      </c>
      <c r="H41" s="187">
        <v>0.99487705000000004</v>
      </c>
      <c r="I41" s="62">
        <v>0.99656549999999999</v>
      </c>
      <c r="J41" s="62">
        <v>1.8009298E-2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41.489663999999998</v>
      </c>
      <c r="Y41" s="187">
        <v>45.371946000000001</v>
      </c>
      <c r="Z41" s="187">
        <v>0.99517595000000003</v>
      </c>
      <c r="AA41" s="62">
        <v>0.99689205999999997</v>
      </c>
      <c r="AB41" s="62">
        <v>8.5218800000000008E-3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3.267043000000001</v>
      </c>
      <c r="AN41" s="121">
        <f t="shared" si="5"/>
        <v>2.5840790000000027</v>
      </c>
      <c r="AO41" s="121">
        <f t="shared" si="6"/>
        <v>2.9889999999999084E-4</v>
      </c>
      <c r="AP41" s="121">
        <f t="shared" si="7"/>
        <v>3.2655999999997576E-4</v>
      </c>
      <c r="AQ41" s="87">
        <f t="shared" si="8"/>
        <v>-9.4874179999999992E-3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27.252872</v>
      </c>
      <c r="G43" s="96">
        <v>31.125623999999998</v>
      </c>
      <c r="H43" s="96">
        <v>0.93867902000000003</v>
      </c>
      <c r="I43" s="60">
        <v>0.96216124000000003</v>
      </c>
      <c r="J43" s="60">
        <v>7.7187433999999999E-2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27.459996</v>
      </c>
      <c r="Y43" s="96">
        <v>31.322489000000001</v>
      </c>
      <c r="Z43" s="96">
        <v>0.93901491000000004</v>
      </c>
      <c r="AA43" s="60">
        <v>0.96266901999999999</v>
      </c>
      <c r="AB43" s="60">
        <v>7.3078420000000005E-2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0.20712400000000031</v>
      </c>
      <c r="AN43" s="95">
        <f t="shared" si="5"/>
        <v>0.19686500000000251</v>
      </c>
      <c r="AO43" s="95">
        <f t="shared" si="6"/>
        <v>3.3589000000000535E-4</v>
      </c>
      <c r="AP43" s="95">
        <f t="shared" si="7"/>
        <v>5.0777999999995771E-4</v>
      </c>
      <c r="AQ43" s="120">
        <f t="shared" si="8"/>
        <v>-4.1090139999999942E-3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32.307527999999998</v>
      </c>
      <c r="G44" s="187">
        <v>35.963591999999998</v>
      </c>
      <c r="H44" s="187">
        <v>0.97318399</v>
      </c>
      <c r="I44" s="62">
        <v>0.98311800999999999</v>
      </c>
      <c r="J44" s="62">
        <v>4.0364459999999998E-2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32.968944</v>
      </c>
      <c r="Y44" s="187">
        <v>36.356186000000001</v>
      </c>
      <c r="Z44" s="187">
        <v>0.97347545999999996</v>
      </c>
      <c r="AA44" s="62">
        <v>0.98358179999999995</v>
      </c>
      <c r="AB44" s="62">
        <v>3.4858060000000003E-2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0.66141600000000267</v>
      </c>
      <c r="AN44" s="121">
        <f t="shared" si="5"/>
        <v>0.39259400000000255</v>
      </c>
      <c r="AO44" s="121">
        <f t="shared" si="6"/>
        <v>2.9146999999996037E-4</v>
      </c>
      <c r="AP44" s="121">
        <f t="shared" si="7"/>
        <v>4.6378999999996395E-4</v>
      </c>
      <c r="AQ44" s="87">
        <f t="shared" si="8"/>
        <v>-5.5063999999999946E-3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36.324641</v>
      </c>
      <c r="G45" s="187">
        <v>40.418565000000001</v>
      </c>
      <c r="H45" s="187">
        <v>0.98965351000000001</v>
      </c>
      <c r="I45" s="62">
        <v>0.99273053</v>
      </c>
      <c r="J45" s="62">
        <v>1.8758365999999999E-2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37.976533000000003</v>
      </c>
      <c r="Y45" s="187">
        <v>41.565058000000001</v>
      </c>
      <c r="Z45" s="187">
        <v>0.98991731000000005</v>
      </c>
      <c r="AA45" s="62">
        <v>0.99315186</v>
      </c>
      <c r="AB45" s="62">
        <v>1.3874604E-2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1.6518920000000037</v>
      </c>
      <c r="AN45" s="121">
        <f t="shared" si="5"/>
        <v>1.1464929999999995</v>
      </c>
      <c r="AO45" s="121">
        <f t="shared" si="6"/>
        <v>2.6380000000003623E-4</v>
      </c>
      <c r="AP45" s="121">
        <f t="shared" si="7"/>
        <v>4.2132999999999754E-4</v>
      </c>
      <c r="AQ45" s="87">
        <f t="shared" si="8"/>
        <v>-4.8837619999999981E-3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38.887358999999996</v>
      </c>
      <c r="G46" s="187">
        <v>43.189490999999997</v>
      </c>
      <c r="H46" s="187">
        <v>0.99473060000000002</v>
      </c>
      <c r="I46" s="62">
        <v>0.99611291000000002</v>
      </c>
      <c r="J46" s="62">
        <v>1.0643936E-2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41.632531999999998</v>
      </c>
      <c r="Y46" s="187">
        <v>45.274141999999998</v>
      </c>
      <c r="Z46" s="187">
        <v>0.99503255999999995</v>
      </c>
      <c r="AA46" s="62">
        <v>0.99664737999999997</v>
      </c>
      <c r="AB46" s="62">
        <v>6.4869589999999996E-3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2.7451730000000012</v>
      </c>
      <c r="AN46" s="121">
        <f t="shared" si="5"/>
        <v>2.0846510000000009</v>
      </c>
      <c r="AO46" s="121">
        <f t="shared" si="6"/>
        <v>3.019599999999345E-4</v>
      </c>
      <c r="AP46" s="121">
        <f t="shared" si="7"/>
        <v>5.3446999999995359E-4</v>
      </c>
      <c r="AQ46" s="87">
        <f t="shared" si="8"/>
        <v>-4.1569770000000001E-3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27.02993</v>
      </c>
      <c r="G48" s="96">
        <v>31.878491</v>
      </c>
      <c r="H48" s="96">
        <v>0.94110629999999995</v>
      </c>
      <c r="I48" s="60">
        <v>0.96410198999999996</v>
      </c>
      <c r="J48" s="60">
        <v>7.7674560000000004E-2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27.063866999999998</v>
      </c>
      <c r="Y48" s="96">
        <v>32.015827999999999</v>
      </c>
      <c r="Z48" s="96">
        <v>0.94084504999999996</v>
      </c>
      <c r="AA48" s="60">
        <v>0.96400830999999998</v>
      </c>
      <c r="AB48" s="60">
        <v>7.4905890000000003E-2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3.3936999999998108E-2</v>
      </c>
      <c r="AN48" s="95">
        <f t="shared" si="5"/>
        <v>0.13733699999999871</v>
      </c>
      <c r="AO48" s="95">
        <f t="shared" si="6"/>
        <v>-2.6124999999999066E-4</v>
      </c>
      <c r="AP48" s="95">
        <f t="shared" si="7"/>
        <v>-9.3679999999984886E-5</v>
      </c>
      <c r="AQ48" s="120">
        <f t="shared" si="8"/>
        <v>-2.7686700000000009E-3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31.396435</v>
      </c>
      <c r="G49" s="187">
        <v>35.43439</v>
      </c>
      <c r="H49" s="187">
        <v>0.97404462999999997</v>
      </c>
      <c r="I49" s="62">
        <v>0.98191214000000004</v>
      </c>
      <c r="J49" s="62">
        <v>3.6918017999999997E-2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31.399587</v>
      </c>
      <c r="Y49" s="187">
        <v>35.468912000000003</v>
      </c>
      <c r="Z49" s="187">
        <v>0.97416848</v>
      </c>
      <c r="AA49" s="62">
        <v>0.98232434000000002</v>
      </c>
      <c r="AB49" s="62">
        <v>3.5209570000000003E-2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3.1520000000000437E-3</v>
      </c>
      <c r="AN49" s="121">
        <f t="shared" si="5"/>
        <v>3.4522000000002606E-2</v>
      </c>
      <c r="AO49" s="121">
        <f t="shared" si="6"/>
        <v>1.2385000000003643E-4</v>
      </c>
      <c r="AP49" s="121">
        <f t="shared" si="7"/>
        <v>4.121999999999737E-4</v>
      </c>
      <c r="AQ49" s="87">
        <f t="shared" si="8"/>
        <v>-1.7084479999999944E-3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37.118648</v>
      </c>
      <c r="G50" s="187">
        <v>40.542735</v>
      </c>
      <c r="H50" s="187">
        <v>0.98959319000000001</v>
      </c>
      <c r="I50" s="62">
        <v>0.99308576999999998</v>
      </c>
      <c r="J50" s="62">
        <v>1.7411909999999999E-2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37.693818</v>
      </c>
      <c r="Y50" s="187">
        <v>40.964199999999998</v>
      </c>
      <c r="Z50" s="187">
        <v>0.98976995000000001</v>
      </c>
      <c r="AA50" s="62">
        <v>0.99322487999999998</v>
      </c>
      <c r="AB50" s="62">
        <v>1.4985414000000001E-2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0.57516999999999996</v>
      </c>
      <c r="AN50" s="121">
        <f t="shared" si="5"/>
        <v>0.42146499999999776</v>
      </c>
      <c r="AO50" s="121">
        <f t="shared" si="6"/>
        <v>1.7675999999999803E-4</v>
      </c>
      <c r="AP50" s="121">
        <f t="shared" si="7"/>
        <v>1.3910999999999785E-4</v>
      </c>
      <c r="AQ50" s="87">
        <f t="shared" si="8"/>
        <v>-2.4264959999999985E-3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40.536670999999998</v>
      </c>
      <c r="G51" s="187">
        <v>44.229731999999998</v>
      </c>
      <c r="H51" s="187">
        <v>0.99454765000000001</v>
      </c>
      <c r="I51" s="62">
        <v>0.99633024999999997</v>
      </c>
      <c r="J51" s="62">
        <v>9.1499960000000005E-3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41.831603999999999</v>
      </c>
      <c r="Y51" s="187">
        <v>45.133001</v>
      </c>
      <c r="Z51" s="187">
        <v>0.99476059999999999</v>
      </c>
      <c r="AA51" s="62">
        <v>0.99664953000000001</v>
      </c>
      <c r="AB51" s="62">
        <v>7.0913475999999998E-3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1.2949330000000003</v>
      </c>
      <c r="AN51" s="121">
        <f t="shared" si="5"/>
        <v>0.90326900000000165</v>
      </c>
      <c r="AO51" s="121">
        <f t="shared" si="6"/>
        <v>2.1294999999998954E-4</v>
      </c>
      <c r="AP51" s="121">
        <f t="shared" si="7"/>
        <v>3.1928000000003287E-4</v>
      </c>
      <c r="AQ51" s="87">
        <f t="shared" si="8"/>
        <v>-2.0586484000000007E-3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27.515709000000001</v>
      </c>
      <c r="G53" s="96">
        <v>31.557521999999999</v>
      </c>
      <c r="H53" s="96">
        <v>0.93843725</v>
      </c>
      <c r="I53" s="60">
        <v>0.96717313000000005</v>
      </c>
      <c r="J53" s="60">
        <v>8.1351279999999998E-2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28.184857000000001</v>
      </c>
      <c r="Y53" s="96">
        <v>32.238399999999999</v>
      </c>
      <c r="Z53" s="96">
        <v>0.93876707000000004</v>
      </c>
      <c r="AA53" s="60">
        <v>0.96788158000000002</v>
      </c>
      <c r="AB53" s="60">
        <v>6.6707890000000006E-2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0.66914799999999985</v>
      </c>
      <c r="AN53" s="95">
        <f t="shared" si="5"/>
        <v>0.68087799999999987</v>
      </c>
      <c r="AO53" s="95">
        <f t="shared" si="6"/>
        <v>3.298200000000362E-4</v>
      </c>
      <c r="AP53" s="95">
        <f t="shared" si="7"/>
        <v>7.084499999999716E-4</v>
      </c>
      <c r="AQ53" s="120">
        <f t="shared" si="8"/>
        <v>-1.4643389999999992E-2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31.814360000000001</v>
      </c>
      <c r="G54" s="187">
        <v>35.609284000000002</v>
      </c>
      <c r="H54" s="187">
        <v>0.97386603999999999</v>
      </c>
      <c r="I54" s="62">
        <v>0.98443099000000001</v>
      </c>
      <c r="J54" s="62">
        <v>4.6828307E-2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33.017826999999997</v>
      </c>
      <c r="Y54" s="187">
        <v>36.505325999999997</v>
      </c>
      <c r="Z54" s="187">
        <v>0.97420317999999995</v>
      </c>
      <c r="AA54" s="62">
        <v>0.98490259999999996</v>
      </c>
      <c r="AB54" s="62">
        <v>3.2157524999999999E-2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1.2034669999999963</v>
      </c>
      <c r="AN54" s="121">
        <f t="shared" si="5"/>
        <v>0.89604199999999423</v>
      </c>
      <c r="AO54" s="121">
        <f t="shared" si="6"/>
        <v>3.3713999999995803E-4</v>
      </c>
      <c r="AP54" s="121">
        <f t="shared" si="7"/>
        <v>4.7160999999995568E-4</v>
      </c>
      <c r="AQ54" s="87">
        <f t="shared" si="8"/>
        <v>-1.4670782E-2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35.376286999999998</v>
      </c>
      <c r="G55" s="187">
        <v>39.713306000000003</v>
      </c>
      <c r="H55" s="187">
        <v>0.98963140000000005</v>
      </c>
      <c r="I55" s="62">
        <v>0.99314232000000002</v>
      </c>
      <c r="J55" s="62">
        <v>3.0962522999999999E-2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37.516235000000002</v>
      </c>
      <c r="Y55" s="187">
        <v>41.243295000000003</v>
      </c>
      <c r="Z55" s="187">
        <v>0.98993271000000005</v>
      </c>
      <c r="AA55" s="62">
        <v>0.99344339000000004</v>
      </c>
      <c r="AB55" s="62">
        <v>1.6048153999999999E-2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2.139948000000004</v>
      </c>
      <c r="AN55" s="121">
        <f t="shared" si="5"/>
        <v>1.5299890000000005</v>
      </c>
      <c r="AO55" s="121">
        <f t="shared" si="6"/>
        <v>3.0130999999999908E-4</v>
      </c>
      <c r="AP55" s="121">
        <f t="shared" si="7"/>
        <v>3.0107000000001438E-4</v>
      </c>
      <c r="AQ55" s="87">
        <f t="shared" si="8"/>
        <v>-1.4914369E-2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37.565322000000002</v>
      </c>
      <c r="G56" s="187">
        <v>42.045278000000003</v>
      </c>
      <c r="H56" s="187">
        <v>0.99439394999999997</v>
      </c>
      <c r="I56" s="62">
        <v>0.99608940999999995</v>
      </c>
      <c r="J56" s="62">
        <v>2.2519310000000001E-2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40.792580999999998</v>
      </c>
      <c r="Y56" s="187">
        <v>44.512332000000001</v>
      </c>
      <c r="Z56" s="187">
        <v>0.99474430999999996</v>
      </c>
      <c r="AA56" s="62">
        <v>0.99647852999999997</v>
      </c>
      <c r="AB56" s="62">
        <v>8.6218700000000002E-3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3.2272589999999965</v>
      </c>
      <c r="AN56" s="121">
        <f t="shared" si="5"/>
        <v>2.4670539999999974</v>
      </c>
      <c r="AO56" s="121">
        <f t="shared" si="6"/>
        <v>3.5035999999999401E-4</v>
      </c>
      <c r="AP56" s="121">
        <f t="shared" si="7"/>
        <v>3.8912000000002056E-4</v>
      </c>
      <c r="AQ56" s="87">
        <f t="shared" si="8"/>
        <v>-1.389744E-2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27.833138000000002</v>
      </c>
      <c r="G58" s="96">
        <v>31.537472000000001</v>
      </c>
      <c r="H58" s="96">
        <v>0.93787041000000004</v>
      </c>
      <c r="I58" s="60">
        <v>0.96315324999999996</v>
      </c>
      <c r="J58" s="60">
        <v>7.5455540000000001E-2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28.184017000000001</v>
      </c>
      <c r="Y58" s="96">
        <v>31.906821999999998</v>
      </c>
      <c r="Z58" s="96">
        <v>0.93813321000000005</v>
      </c>
      <c r="AA58" s="60">
        <v>0.96347537000000005</v>
      </c>
      <c r="AB58" s="60">
        <v>6.9377325000000004E-2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0.35087899999999905</v>
      </c>
      <c r="AN58" s="95">
        <f t="shared" si="5"/>
        <v>0.36934999999999718</v>
      </c>
      <c r="AO58" s="95">
        <f t="shared" si="6"/>
        <v>2.6280000000000747E-4</v>
      </c>
      <c r="AP58" s="95">
        <f t="shared" si="7"/>
        <v>3.2212000000009233E-4</v>
      </c>
      <c r="AQ58" s="120">
        <f t="shared" si="8"/>
        <v>-6.0782149999999979E-3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32.077218000000002</v>
      </c>
      <c r="G59" s="187">
        <v>35.791834999999999</v>
      </c>
      <c r="H59" s="187">
        <v>0.97105028000000004</v>
      </c>
      <c r="I59" s="62">
        <v>0.98248027000000004</v>
      </c>
      <c r="J59" s="62">
        <v>4.085809E-2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33.018684</v>
      </c>
      <c r="Y59" s="187">
        <v>36.409297000000002</v>
      </c>
      <c r="Z59" s="187">
        <v>0.9714796</v>
      </c>
      <c r="AA59" s="62">
        <v>0.9829793</v>
      </c>
      <c r="AB59" s="62">
        <v>3.3444061999999997E-2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0.94146599999999836</v>
      </c>
      <c r="AN59" s="121">
        <f t="shared" si="5"/>
        <v>0.61746200000000329</v>
      </c>
      <c r="AO59" s="121">
        <f t="shared" si="6"/>
        <v>4.2931999999995529E-4</v>
      </c>
      <c r="AP59" s="121">
        <f t="shared" si="7"/>
        <v>4.990299999999559E-4</v>
      </c>
      <c r="AQ59" s="87">
        <f t="shared" si="8"/>
        <v>-7.4140280000000031E-3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35.587488</v>
      </c>
      <c r="G60" s="187">
        <v>39.824286999999998</v>
      </c>
      <c r="H60" s="187">
        <v>0.98868111999999997</v>
      </c>
      <c r="I60" s="62">
        <v>0.99234084</v>
      </c>
      <c r="J60" s="62">
        <v>2.1123333000000001E-2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37.538902</v>
      </c>
      <c r="Y60" s="187">
        <v>41.219791000000001</v>
      </c>
      <c r="Z60" s="187">
        <v>0.98901190999999999</v>
      </c>
      <c r="AA60" s="62">
        <v>0.99268414999999999</v>
      </c>
      <c r="AB60" s="62">
        <v>1.4413624E-2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1.9514139999999998</v>
      </c>
      <c r="AN60" s="121">
        <f t="shared" si="5"/>
        <v>1.3955040000000025</v>
      </c>
      <c r="AO60" s="121">
        <f t="shared" si="6"/>
        <v>3.3079000000002523E-4</v>
      </c>
      <c r="AP60" s="121">
        <f t="shared" si="7"/>
        <v>3.4330999999998557E-4</v>
      </c>
      <c r="AQ60" s="87">
        <f t="shared" si="8"/>
        <v>-6.7097090000000012E-3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38.035006000000003</v>
      </c>
      <c r="G61" s="187">
        <v>42.442163999999998</v>
      </c>
      <c r="H61" s="187">
        <v>0.99424217000000004</v>
      </c>
      <c r="I61" s="62">
        <v>0.99589143000000002</v>
      </c>
      <c r="J61" s="62">
        <v>1.2978006E-2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40.971809</v>
      </c>
      <c r="Y61" s="187">
        <v>44.777796000000002</v>
      </c>
      <c r="Z61" s="187">
        <v>0.99462059999999997</v>
      </c>
      <c r="AA61" s="62">
        <v>0.99635819999999997</v>
      </c>
      <c r="AB61" s="62">
        <v>7.1959240000000002E-3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2.9368029999999976</v>
      </c>
      <c r="AN61" s="121">
        <f t="shared" si="5"/>
        <v>2.3356320000000039</v>
      </c>
      <c r="AO61" s="121">
        <f t="shared" si="6"/>
        <v>3.7842999999992966E-4</v>
      </c>
      <c r="AP61" s="121">
        <f t="shared" si="7"/>
        <v>4.6676999999994973E-4</v>
      </c>
      <c r="AQ61" s="87">
        <f t="shared" si="8"/>
        <v>-5.782082E-3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27.530904</v>
      </c>
      <c r="G63" s="96">
        <v>31.658083000000001</v>
      </c>
      <c r="H63" s="96">
        <v>0.92669791999999995</v>
      </c>
      <c r="I63" s="60">
        <v>0.96149072999999996</v>
      </c>
      <c r="J63" s="60">
        <v>7.054655E-2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27.546123000000001</v>
      </c>
      <c r="Y63" s="96">
        <v>31.656728999999999</v>
      </c>
      <c r="Z63" s="96">
        <v>0.92680370999999995</v>
      </c>
      <c r="AA63" s="60">
        <v>0.96167970000000003</v>
      </c>
      <c r="AB63" s="60">
        <v>7.015325E-2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1.521900000000187E-2</v>
      </c>
      <c r="AN63" s="95">
        <f t="shared" si="5"/>
        <v>-1.3540000000027419E-3</v>
      </c>
      <c r="AO63" s="95">
        <f t="shared" si="6"/>
        <v>1.057899999999945E-4</v>
      </c>
      <c r="AP63" s="95">
        <f t="shared" si="7"/>
        <v>1.8897000000006603E-4</v>
      </c>
      <c r="AQ63" s="120">
        <f t="shared" si="8"/>
        <v>-3.9329999999999921E-4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32.446120000000001</v>
      </c>
      <c r="G64" s="187">
        <v>35.977772000000002</v>
      </c>
      <c r="H64" s="187">
        <v>0.97049238999999998</v>
      </c>
      <c r="I64" s="62">
        <v>0.98231727999999996</v>
      </c>
      <c r="J64" s="62">
        <v>3.1118004000000001E-2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32.510275999999998</v>
      </c>
      <c r="Y64" s="187">
        <v>36.022218000000002</v>
      </c>
      <c r="Z64" s="187">
        <v>0.97073847999999996</v>
      </c>
      <c r="AA64" s="62">
        <v>0.98242689000000005</v>
      </c>
      <c r="AB64" s="62">
        <v>3.0690806000000001E-2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6.4155999999996993E-2</v>
      </c>
      <c r="AN64" s="121">
        <f t="shared" si="5"/>
        <v>4.4446000000000652E-2</v>
      </c>
      <c r="AO64" s="121">
        <f t="shared" si="6"/>
        <v>2.4608999999997661E-4</v>
      </c>
      <c r="AP64" s="121">
        <f t="shared" si="7"/>
        <v>1.0961000000009324E-4</v>
      </c>
      <c r="AQ64" s="87">
        <f t="shared" si="8"/>
        <v>-4.2719800000000016E-4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37.890205999999999</v>
      </c>
      <c r="G65" s="187">
        <v>41.284564000000003</v>
      </c>
      <c r="H65" s="187">
        <v>0.98908503999999997</v>
      </c>
      <c r="I65" s="62">
        <v>0.99284700999999997</v>
      </c>
      <c r="J65" s="62">
        <v>1.1848465000000001E-2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38.150381000000003</v>
      </c>
      <c r="Y65" s="187">
        <v>41.490715000000002</v>
      </c>
      <c r="Z65" s="187">
        <v>0.98927997999999995</v>
      </c>
      <c r="AA65" s="62">
        <v>0.99300253999999999</v>
      </c>
      <c r="AB65" s="62">
        <v>1.1300147999999999E-2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0.26017500000000382</v>
      </c>
      <c r="AN65" s="121">
        <f t="shared" si="5"/>
        <v>0.20615099999999842</v>
      </c>
      <c r="AO65" s="121">
        <f t="shared" si="6"/>
        <v>1.949399999999768E-4</v>
      </c>
      <c r="AP65" s="121">
        <f t="shared" si="7"/>
        <v>1.5553000000001482E-4</v>
      </c>
      <c r="AQ65" s="87">
        <f t="shared" si="8"/>
        <v>-5.4831700000000129E-4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41.688191000000003</v>
      </c>
      <c r="G66" s="187">
        <v>44.899057999999997</v>
      </c>
      <c r="H66" s="187">
        <v>0.99449920000000003</v>
      </c>
      <c r="I66" s="62">
        <v>0.99640068000000004</v>
      </c>
      <c r="J66" s="62">
        <v>5.2306376999999996E-3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42.315914999999997</v>
      </c>
      <c r="Y66" s="187">
        <v>45.420611999999998</v>
      </c>
      <c r="Z66" s="187">
        <v>0.99473217000000003</v>
      </c>
      <c r="AA66" s="62">
        <v>0.99659622000000003</v>
      </c>
      <c r="AB66" s="62">
        <v>4.7139549999999997E-3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0.62772399999999351</v>
      </c>
      <c r="AN66" s="121">
        <f t="shared" si="5"/>
        <v>0.52155400000000185</v>
      </c>
      <c r="AO66" s="121">
        <f t="shared" si="6"/>
        <v>2.3296999999999901E-4</v>
      </c>
      <c r="AP66" s="121">
        <f t="shared" si="7"/>
        <v>1.9553999999999405E-4</v>
      </c>
      <c r="AQ66" s="87">
        <f t="shared" si="8"/>
        <v>-5.1668269999999988E-4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27.238472999999999</v>
      </c>
      <c r="G68" s="96">
        <v>31.290206000000001</v>
      </c>
      <c r="H68" s="96">
        <v>0.93121233000000003</v>
      </c>
      <c r="I68" s="60">
        <v>0.96189150000000001</v>
      </c>
      <c r="J68" s="60">
        <v>7.4479660000000003E-2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27.810510000000001</v>
      </c>
      <c r="Y68" s="96">
        <v>31.830704000000001</v>
      </c>
      <c r="Z68" s="96">
        <v>0.93145858000000004</v>
      </c>
      <c r="AA68" s="60">
        <v>0.96234067000000001</v>
      </c>
      <c r="AB68" s="60">
        <v>6.8296745000000006E-2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0.57203700000000168</v>
      </c>
      <c r="AN68" s="95">
        <f t="shared" si="5"/>
        <v>0.54049799999999948</v>
      </c>
      <c r="AO68" s="95">
        <f t="shared" si="6"/>
        <v>2.4625000000000341E-4</v>
      </c>
      <c r="AP68" s="95">
        <f t="shared" si="7"/>
        <v>4.4916999999999874E-4</v>
      </c>
      <c r="AQ68" s="120">
        <f t="shared" si="8"/>
        <v>-6.1829149999999972E-3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31.634435</v>
      </c>
      <c r="G69" s="187">
        <v>35.460543999999999</v>
      </c>
      <c r="H69" s="187">
        <v>0.96823232999999997</v>
      </c>
      <c r="I69" s="62">
        <v>0.98186024000000005</v>
      </c>
      <c r="J69" s="62">
        <v>4.1629232000000002E-2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32.759394999999998</v>
      </c>
      <c r="Y69" s="187">
        <v>36.252175000000001</v>
      </c>
      <c r="Z69" s="187">
        <v>0.96862256000000002</v>
      </c>
      <c r="AA69" s="62">
        <v>0.98229542999999997</v>
      </c>
      <c r="AB69" s="62">
        <v>3.3995755000000002E-2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1.124959999999998</v>
      </c>
      <c r="AN69" s="121">
        <f t="shared" si="5"/>
        <v>0.79163100000000242</v>
      </c>
      <c r="AO69" s="121">
        <f t="shared" si="6"/>
        <v>3.9023000000004693E-4</v>
      </c>
      <c r="AP69" s="121">
        <f t="shared" si="7"/>
        <v>4.351899999999187E-4</v>
      </c>
      <c r="AQ69" s="87">
        <f t="shared" si="8"/>
        <v>-7.6334769999999996E-3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35.196691999999999</v>
      </c>
      <c r="G70" s="187">
        <v>39.450927999999998</v>
      </c>
      <c r="H70" s="187">
        <v>0.98750400000000005</v>
      </c>
      <c r="I70" s="62">
        <v>0.99184870999999997</v>
      </c>
      <c r="J70" s="62">
        <v>2.2299748000000001E-2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37.203055999999997</v>
      </c>
      <c r="Y70" s="187">
        <v>40.912069000000002</v>
      </c>
      <c r="Z70" s="187">
        <v>0.98790367999999995</v>
      </c>
      <c r="AA70" s="62">
        <v>0.99224813000000001</v>
      </c>
      <c r="AB70" s="62">
        <v>1.5034221E-2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2.0063639999999978</v>
      </c>
      <c r="AN70" s="121">
        <f t="shared" si="5"/>
        <v>1.4611410000000049</v>
      </c>
      <c r="AO70" s="121">
        <f t="shared" si="6"/>
        <v>3.9967999999990234E-4</v>
      </c>
      <c r="AP70" s="121">
        <f t="shared" si="7"/>
        <v>3.9942000000003919E-4</v>
      </c>
      <c r="AQ70" s="87">
        <f t="shared" si="8"/>
        <v>-7.2655270000000008E-3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37.631791999999997</v>
      </c>
      <c r="G71" s="187">
        <v>42.027316999999996</v>
      </c>
      <c r="H71" s="187">
        <v>0.99370157999999997</v>
      </c>
      <c r="I71" s="62">
        <v>0.99565756999999999</v>
      </c>
      <c r="J71" s="62">
        <v>1.3691995E-2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40.653717</v>
      </c>
      <c r="Y71" s="187">
        <v>44.460613000000002</v>
      </c>
      <c r="Z71" s="187">
        <v>0.99415781999999997</v>
      </c>
      <c r="AA71" s="62">
        <v>0.99605032999999998</v>
      </c>
      <c r="AB71" s="62">
        <v>7.3236558000000004E-3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3.0219250000000031</v>
      </c>
      <c r="AN71" s="121">
        <f t="shared" si="5"/>
        <v>2.4332960000000057</v>
      </c>
      <c r="AO71" s="121">
        <f t="shared" si="6"/>
        <v>4.5623999999999665E-4</v>
      </c>
      <c r="AP71" s="121">
        <f t="shared" si="7"/>
        <v>3.92759999999992E-4</v>
      </c>
      <c r="AQ71" s="87">
        <f t="shared" si="8"/>
        <v>-6.3683391999999998E-3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28.337609</v>
      </c>
      <c r="G73" s="96">
        <v>32.217778000000003</v>
      </c>
      <c r="H73" s="96">
        <v>0.94176645999999997</v>
      </c>
      <c r="I73" s="60">
        <v>0.96629167000000005</v>
      </c>
      <c r="J73" s="60">
        <v>7.7545195999999997E-2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28.530922</v>
      </c>
      <c r="Y73" s="96">
        <v>32.637588999999998</v>
      </c>
      <c r="Z73" s="96">
        <v>0.94200156000000002</v>
      </c>
      <c r="AA73" s="60">
        <v>0.96672016000000005</v>
      </c>
      <c r="AB73" s="60">
        <v>7.2139490000000001E-2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0.19331299999999985</v>
      </c>
      <c r="AN73" s="95">
        <f t="shared" si="5"/>
        <v>0.41981099999999572</v>
      </c>
      <c r="AO73" s="95">
        <f t="shared" si="6"/>
        <v>2.3510000000004361E-4</v>
      </c>
      <c r="AP73" s="95">
        <f t="shared" si="7"/>
        <v>4.2849000000000359E-4</v>
      </c>
      <c r="AQ73" s="120">
        <f t="shared" si="8"/>
        <v>-5.4057059999999962E-3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31.768143999999999</v>
      </c>
      <c r="G74" s="187">
        <v>35.549931000000001</v>
      </c>
      <c r="H74" s="187">
        <v>0.97489550999999997</v>
      </c>
      <c r="I74" s="62">
        <v>0.98310257000000001</v>
      </c>
      <c r="J74" s="62">
        <v>4.0557219999999998E-2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32.448551000000002</v>
      </c>
      <c r="Y74" s="187">
        <v>36.169085000000003</v>
      </c>
      <c r="Z74" s="187">
        <v>0.97506959000000004</v>
      </c>
      <c r="AA74" s="62">
        <v>0.98335424000000005</v>
      </c>
      <c r="AB74" s="62">
        <v>3.6160600000000001E-2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0.68040700000000243</v>
      </c>
      <c r="AN74" s="121">
        <f t="shared" si="5"/>
        <v>0.61915400000000176</v>
      </c>
      <c r="AO74" s="121">
        <f t="shared" si="6"/>
        <v>1.740800000000764E-4</v>
      </c>
      <c r="AP74" s="121">
        <f t="shared" si="7"/>
        <v>2.5167000000003714E-4</v>
      </c>
      <c r="AQ74" s="87">
        <f t="shared" si="8"/>
        <v>-4.3966199999999969E-3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36.419226999999999</v>
      </c>
      <c r="G75" s="187">
        <v>40.430822999999997</v>
      </c>
      <c r="H75" s="187">
        <v>0.99038683000000005</v>
      </c>
      <c r="I75" s="62">
        <v>0.99327732000000002</v>
      </c>
      <c r="J75" s="62">
        <v>1.9624526E-2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37.909731999999998</v>
      </c>
      <c r="Y75" s="187">
        <v>41.484986999999997</v>
      </c>
      <c r="Z75" s="187">
        <v>0.99064322000000005</v>
      </c>
      <c r="AA75" s="62">
        <v>0.99353948000000003</v>
      </c>
      <c r="AB75" s="62">
        <v>1.4853055E-2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1.4905049999999989</v>
      </c>
      <c r="AN75" s="121">
        <f t="shared" si="5"/>
        <v>1.0541640000000001</v>
      </c>
      <c r="AO75" s="121">
        <f t="shared" si="6"/>
        <v>2.5638999999999523E-4</v>
      </c>
      <c r="AP75" s="121">
        <f t="shared" si="7"/>
        <v>2.6216000000001127E-4</v>
      </c>
      <c r="AQ75" s="87">
        <f t="shared" si="8"/>
        <v>-4.7714709999999994E-3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39.243195</v>
      </c>
      <c r="G76" s="187">
        <v>43.546503000000001</v>
      </c>
      <c r="H76" s="187">
        <v>0.99493798</v>
      </c>
      <c r="I76" s="62">
        <v>0.99645729999999999</v>
      </c>
      <c r="J76" s="62">
        <v>1.0539863E-2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41.946944999999999</v>
      </c>
      <c r="Y76" s="187">
        <v>45.565586000000003</v>
      </c>
      <c r="Z76" s="187">
        <v>0.99521802999999998</v>
      </c>
      <c r="AA76" s="62">
        <v>0.99678279000000003</v>
      </c>
      <c r="AB76" s="62">
        <v>6.5782610000000002E-3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2.7037499999999994</v>
      </c>
      <c r="AN76" s="121">
        <f t="shared" si="5"/>
        <v>2.019083000000002</v>
      </c>
      <c r="AO76" s="121">
        <f t="shared" si="6"/>
        <v>2.8004999999997615E-4</v>
      </c>
      <c r="AP76" s="121">
        <f t="shared" si="7"/>
        <v>3.2549000000003936E-4</v>
      </c>
      <c r="AQ76" s="87">
        <f t="shared" si="8"/>
        <v>-3.9616019999999998E-3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26.669146999999999</v>
      </c>
      <c r="G78" s="96">
        <v>31.112057</v>
      </c>
      <c r="H78" s="96">
        <v>0.93360067000000002</v>
      </c>
      <c r="I78" s="60">
        <v>0.95682606999999997</v>
      </c>
      <c r="J78" s="60">
        <v>7.8980184999999994E-2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26.698713999999999</v>
      </c>
      <c r="Y78" s="96">
        <v>31.149647999999999</v>
      </c>
      <c r="Z78" s="96">
        <v>0.93373782000000005</v>
      </c>
      <c r="AA78" s="60">
        <v>0.95708243000000004</v>
      </c>
      <c r="AB78" s="60">
        <v>7.8148469999999998E-2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2.9567000000000121E-2</v>
      </c>
      <c r="AN78" s="95">
        <f t="shared" si="5"/>
        <v>3.7590999999999042E-2</v>
      </c>
      <c r="AO78" s="95">
        <f t="shared" si="6"/>
        <v>1.371500000000303E-4</v>
      </c>
      <c r="AP78" s="95">
        <f t="shared" si="7"/>
        <v>2.5636000000006653E-4</v>
      </c>
      <c r="AQ78" s="120">
        <f t="shared" si="8"/>
        <v>-8.3171499999999676E-4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32.293342000000003</v>
      </c>
      <c r="G79" s="187">
        <v>35.924090999999997</v>
      </c>
      <c r="H79" s="187">
        <v>0.97336632000000001</v>
      </c>
      <c r="I79" s="62">
        <v>0.98218897000000005</v>
      </c>
      <c r="J79" s="62">
        <v>3.4160773999999998E-2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32.421771</v>
      </c>
      <c r="Y79" s="187">
        <v>36.020142999999997</v>
      </c>
      <c r="Z79" s="187">
        <v>0.97363040999999995</v>
      </c>
      <c r="AA79" s="62">
        <v>0.98243608999999998</v>
      </c>
      <c r="AB79" s="62">
        <v>3.3031352E-2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0.12842899999999702</v>
      </c>
      <c r="AN79" s="121">
        <f t="shared" si="5"/>
        <v>9.6052000000000248E-2</v>
      </c>
      <c r="AO79" s="121">
        <f t="shared" si="6"/>
        <v>2.640899999999391E-4</v>
      </c>
      <c r="AP79" s="121">
        <f t="shared" si="7"/>
        <v>2.4711999999993406E-4</v>
      </c>
      <c r="AQ79" s="87">
        <f t="shared" si="8"/>
        <v>-1.129421999999998E-3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37.705100999999999</v>
      </c>
      <c r="G80" s="187">
        <v>41.108127000000003</v>
      </c>
      <c r="H80" s="187">
        <v>0.98986006999999998</v>
      </c>
      <c r="I80" s="62">
        <v>0.99293836999999996</v>
      </c>
      <c r="J80" s="62">
        <v>1.3864659E-2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38.027845999999997</v>
      </c>
      <c r="Y80" s="187">
        <v>41.389330999999999</v>
      </c>
      <c r="Z80" s="187">
        <v>0.99009526000000003</v>
      </c>
      <c r="AA80" s="62">
        <v>0.99310361999999996</v>
      </c>
      <c r="AB80" s="62">
        <v>1.29520595E-2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0.32274499999999762</v>
      </c>
      <c r="AN80" s="121">
        <f t="shared" si="5"/>
        <v>0.28120399999999535</v>
      </c>
      <c r="AO80" s="121">
        <f t="shared" si="6"/>
        <v>2.3519000000005175E-4</v>
      </c>
      <c r="AP80" s="121">
        <f t="shared" si="7"/>
        <v>1.6525000000000567E-4</v>
      </c>
      <c r="AQ80" s="87">
        <f t="shared" si="8"/>
        <v>-9.1259949999999979E-4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41.780748000000003</v>
      </c>
      <c r="G81" s="187">
        <v>44.977305000000001</v>
      </c>
      <c r="H81" s="187">
        <v>0.99491373000000005</v>
      </c>
      <c r="I81" s="62">
        <v>0.99655475999999998</v>
      </c>
      <c r="J81" s="62">
        <v>6.2328949999999996E-3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42.500233999999999</v>
      </c>
      <c r="Y81" s="187">
        <v>45.593271999999999</v>
      </c>
      <c r="Z81" s="187">
        <v>0.99514031000000003</v>
      </c>
      <c r="AA81" s="62">
        <v>0.99676043999999997</v>
      </c>
      <c r="AB81" s="62">
        <v>5.5598310000000003E-3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0.7194859999999963</v>
      </c>
      <c r="AN81" s="121">
        <f t="shared" si="5"/>
        <v>0.61596699999999771</v>
      </c>
      <c r="AO81" s="121">
        <f t="shared" si="6"/>
        <v>2.2657999999997624E-4</v>
      </c>
      <c r="AP81" s="121">
        <f t="shared" si="7"/>
        <v>2.0567999999998587E-4</v>
      </c>
      <c r="AQ81" s="87">
        <f t="shared" si="8"/>
        <v>-6.7306399999999926E-4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28.605937000000001</v>
      </c>
      <c r="G83" s="96">
        <v>32.729346</v>
      </c>
      <c r="H83" s="96">
        <v>0.94118179000000002</v>
      </c>
      <c r="I83" s="60">
        <v>0.96689537000000003</v>
      </c>
      <c r="J83" s="60">
        <v>6.8900589999999998E-2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28.634626999999998</v>
      </c>
      <c r="Y83" s="96">
        <v>32.747807000000002</v>
      </c>
      <c r="Z83" s="96">
        <v>0.94137307000000003</v>
      </c>
      <c r="AA83" s="60">
        <v>0.96732563999999999</v>
      </c>
      <c r="AB83" s="60">
        <v>6.8689874999999997E-2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2.868999999999744E-2</v>
      </c>
      <c r="AN83" s="95">
        <f t="shared" si="5"/>
        <v>1.8461000000002059E-2</v>
      </c>
      <c r="AO83" s="95">
        <f t="shared" si="6"/>
        <v>1.9128000000001588E-4</v>
      </c>
      <c r="AP83" s="95">
        <f t="shared" si="7"/>
        <v>4.3026999999995486E-4</v>
      </c>
      <c r="AQ83" s="120">
        <f t="shared" si="8"/>
        <v>-2.1071500000000021E-4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33.365976000000003</v>
      </c>
      <c r="G84" s="187">
        <v>36.930877000000002</v>
      </c>
      <c r="H84" s="187">
        <v>0.97477497999999996</v>
      </c>
      <c r="I84" s="62">
        <v>0.98442730000000001</v>
      </c>
      <c r="J84" s="62">
        <v>3.3757790000000003E-2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33.450859999999999</v>
      </c>
      <c r="Y84" s="187">
        <v>36.986420000000003</v>
      </c>
      <c r="Z84" s="187">
        <v>0.97502690999999997</v>
      </c>
      <c r="AA84" s="62">
        <v>0.98462152999999997</v>
      </c>
      <c r="AB84" s="62">
        <v>3.3366684000000001E-2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8.4883999999995297E-2</v>
      </c>
      <c r="AN84" s="121">
        <f t="shared" si="5"/>
        <v>5.554300000000012E-2</v>
      </c>
      <c r="AO84" s="121">
        <f t="shared" si="6"/>
        <v>2.5193000000001131E-4</v>
      </c>
      <c r="AP84" s="121">
        <f t="shared" si="7"/>
        <v>1.9422999999996193E-4</v>
      </c>
      <c r="AQ84" s="87">
        <f t="shared" si="8"/>
        <v>-3.9110600000000217E-4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38.501522000000001</v>
      </c>
      <c r="G85" s="187">
        <v>41.893756000000003</v>
      </c>
      <c r="H85" s="187">
        <v>0.99040680999999997</v>
      </c>
      <c r="I85" s="62">
        <v>0.9937125</v>
      </c>
      <c r="J85" s="62">
        <v>1.3853135000000001E-2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38.706166000000003</v>
      </c>
      <c r="Y85" s="187">
        <v>42.029418999999997</v>
      </c>
      <c r="Z85" s="187">
        <v>0.99054481000000005</v>
      </c>
      <c r="AA85" s="62">
        <v>0.99377274000000004</v>
      </c>
      <c r="AB85" s="62">
        <v>1.3235059E-2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0.20464400000000182</v>
      </c>
      <c r="AN85" s="121">
        <f t="shared" si="5"/>
        <v>0.13566299999999387</v>
      </c>
      <c r="AO85" s="121">
        <f t="shared" si="6"/>
        <v>1.380000000000825E-4</v>
      </c>
      <c r="AP85" s="121">
        <f t="shared" si="7"/>
        <v>6.0240000000044702E-5</v>
      </c>
      <c r="AQ85" s="87">
        <f t="shared" si="8"/>
        <v>-6.1807600000000039E-4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42.651398999999998</v>
      </c>
      <c r="G86" s="187">
        <v>45.808325000000004</v>
      </c>
      <c r="H86" s="187">
        <v>0.99493390000000004</v>
      </c>
      <c r="I86" s="62">
        <v>0.99693533999999995</v>
      </c>
      <c r="J86" s="62">
        <v>5.8046579999999999E-3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43.162972000000003</v>
      </c>
      <c r="Y86" s="187">
        <v>46.206268000000001</v>
      </c>
      <c r="Z86" s="187">
        <v>0.99510242999999998</v>
      </c>
      <c r="AA86" s="62">
        <v>0.99705387999999995</v>
      </c>
      <c r="AB86" s="62">
        <v>5.4109264000000001E-3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0.51157300000000561</v>
      </c>
      <c r="AN86" s="121">
        <f t="shared" si="5"/>
        <v>0.39794299999999794</v>
      </c>
      <c r="AO86" s="121">
        <f t="shared" si="6"/>
        <v>1.6852999999994456E-4</v>
      </c>
      <c r="AP86" s="121">
        <f t="shared" si="7"/>
        <v>1.1854000000000031E-4</v>
      </c>
      <c r="AQ86" s="87">
        <f t="shared" si="8"/>
        <v>-3.937315999999998E-4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28.627279999999999</v>
      </c>
      <c r="G88" s="96">
        <v>32.456625000000003</v>
      </c>
      <c r="H88" s="96">
        <v>0.94315780000000005</v>
      </c>
      <c r="I88" s="60">
        <v>0.96952742000000003</v>
      </c>
      <c r="J88" s="60">
        <v>8.2280560000000003E-2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28.754712000000001</v>
      </c>
      <c r="Y88" s="96">
        <v>32.842087999999997</v>
      </c>
      <c r="Z88" s="96">
        <v>0.94327618000000002</v>
      </c>
      <c r="AA88" s="60">
        <v>0.96939799000000004</v>
      </c>
      <c r="AB88" s="60">
        <v>7.6670440000000006E-2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0.12743200000000243</v>
      </c>
      <c r="AN88" s="95">
        <f t="shared" si="5"/>
        <v>0.38546299999999434</v>
      </c>
      <c r="AO88" s="95">
        <f t="shared" si="6"/>
        <v>1.1837999999997351E-4</v>
      </c>
      <c r="AP88" s="95">
        <f t="shared" si="7"/>
        <v>-1.2942999999998595E-4</v>
      </c>
      <c r="AQ88" s="120">
        <f t="shared" si="8"/>
        <v>-5.6101199999999962E-3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32.585616999999999</v>
      </c>
      <c r="G89" s="187">
        <v>36.244964000000003</v>
      </c>
      <c r="H89" s="187">
        <v>0.97629085000000004</v>
      </c>
      <c r="I89" s="62">
        <v>0.98487570000000002</v>
      </c>
      <c r="J89" s="62">
        <v>4.1041326000000003E-2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33.184330000000003</v>
      </c>
      <c r="Y89" s="187">
        <v>36.815192000000003</v>
      </c>
      <c r="Z89" s="187">
        <v>0.97651648999999996</v>
      </c>
      <c r="AA89" s="62">
        <v>0.98522169000000004</v>
      </c>
      <c r="AB89" s="62">
        <v>3.6932594999999999E-2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0.5987130000000036</v>
      </c>
      <c r="AN89" s="121">
        <f t="shared" si="5"/>
        <v>0.57022800000000018</v>
      </c>
      <c r="AO89" s="121">
        <f t="shared" si="6"/>
        <v>2.2563999999991591E-4</v>
      </c>
      <c r="AP89" s="121">
        <f t="shared" si="7"/>
        <v>3.4599000000001823E-4</v>
      </c>
      <c r="AQ89" s="87">
        <f t="shared" si="8"/>
        <v>-4.1087310000000044E-3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37.133878000000003</v>
      </c>
      <c r="G90" s="187">
        <v>41.016953000000001</v>
      </c>
      <c r="H90" s="187">
        <v>0.99087091000000005</v>
      </c>
      <c r="I90" s="62">
        <v>0.99378385999999996</v>
      </c>
      <c r="J90" s="62">
        <v>1.9736311999999999E-2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38.509360000000001</v>
      </c>
      <c r="Y90" s="187">
        <v>41.942833</v>
      </c>
      <c r="Z90" s="187">
        <v>0.99108587000000004</v>
      </c>
      <c r="AA90" s="62">
        <v>0.99412539</v>
      </c>
      <c r="AB90" s="62">
        <v>1.5628189000000001E-2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1.3754819999999981</v>
      </c>
      <c r="AN90" s="121">
        <f t="shared" si="5"/>
        <v>0.92587999999999937</v>
      </c>
      <c r="AO90" s="121">
        <f t="shared" si="6"/>
        <v>2.1495999999998627E-4</v>
      </c>
      <c r="AP90" s="121">
        <f t="shared" si="7"/>
        <v>3.4153000000003431E-4</v>
      </c>
      <c r="AQ90" s="87">
        <f t="shared" si="8"/>
        <v>-4.1081229999999982E-3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39.985332</v>
      </c>
      <c r="G91" s="187">
        <v>44.185561</v>
      </c>
      <c r="H91" s="187">
        <v>0.99503067999999995</v>
      </c>
      <c r="I91" s="62">
        <v>0.99659562000000002</v>
      </c>
      <c r="J91" s="62">
        <v>1.0364574999999999E-2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42.501054000000003</v>
      </c>
      <c r="Y91" s="187">
        <v>45.919241999999997</v>
      </c>
      <c r="Z91" s="187">
        <v>0.99526574000000001</v>
      </c>
      <c r="AA91" s="62">
        <v>0.99697232999999996</v>
      </c>
      <c r="AB91" s="62">
        <v>7.1284714999999997E-3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2.5157220000000038</v>
      </c>
      <c r="AN91" s="121">
        <f t="shared" si="5"/>
        <v>1.7336809999999971</v>
      </c>
      <c r="AO91" s="121">
        <f t="shared" si="6"/>
        <v>2.3506000000006466E-4</v>
      </c>
      <c r="AP91" s="121">
        <f t="shared" si="7"/>
        <v>3.7670999999994681E-4</v>
      </c>
      <c r="AQ91" s="87">
        <f t="shared" si="8"/>
        <v>-3.2361034999999995E-3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28.951657999999998</v>
      </c>
      <c r="G93" s="96">
        <v>32.767994000000002</v>
      </c>
      <c r="H93" s="96">
        <v>0.94579371000000001</v>
      </c>
      <c r="I93" s="60">
        <v>0.96857342000000002</v>
      </c>
      <c r="J93" s="60">
        <v>7.4081079999999994E-2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28.990366000000002</v>
      </c>
      <c r="Y93" s="96">
        <v>32.796138999999997</v>
      </c>
      <c r="Z93" s="96">
        <v>0.94603554999999995</v>
      </c>
      <c r="AA93" s="60">
        <v>0.96902343000000002</v>
      </c>
      <c r="AB93" s="60">
        <v>7.3613419999999999E-2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3.8708000000003295E-2</v>
      </c>
      <c r="AN93" s="95">
        <f t="shared" si="5"/>
        <v>2.814499999999498E-2</v>
      </c>
      <c r="AO93" s="95">
        <f t="shared" si="6"/>
        <v>2.4183999999993766E-4</v>
      </c>
      <c r="AP93" s="95">
        <f t="shared" si="7"/>
        <v>4.5001000000000069E-4</v>
      </c>
      <c r="AQ93" s="120">
        <f t="shared" si="8"/>
        <v>-4.6765999999999475E-4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33.584614999999999</v>
      </c>
      <c r="G94" s="187">
        <v>37.101287999999997</v>
      </c>
      <c r="H94" s="187">
        <v>0.9762364</v>
      </c>
      <c r="I94" s="62">
        <v>0.98482837000000001</v>
      </c>
      <c r="J94" s="62">
        <v>3.7734910000000003E-2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33.678792000000001</v>
      </c>
      <c r="Y94" s="187">
        <v>37.156958000000003</v>
      </c>
      <c r="Z94" s="187">
        <v>0.97645753999999996</v>
      </c>
      <c r="AA94" s="62">
        <v>0.98494999999999999</v>
      </c>
      <c r="AB94" s="62">
        <v>3.6791958E-2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9.4177000000001954E-2</v>
      </c>
      <c r="AN94" s="121">
        <f t="shared" si="5"/>
        <v>5.5670000000006326E-2</v>
      </c>
      <c r="AO94" s="121">
        <f t="shared" si="6"/>
        <v>2.2113999999995304E-4</v>
      </c>
      <c r="AP94" s="121">
        <f t="shared" si="7"/>
        <v>1.216299999999837E-4</v>
      </c>
      <c r="AQ94" s="87">
        <f t="shared" si="8"/>
        <v>-9.4295200000000384E-4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38.514373999999997</v>
      </c>
      <c r="G95" s="187">
        <v>41.950479999999999</v>
      </c>
      <c r="H95" s="187">
        <v>0.99073789000000001</v>
      </c>
      <c r="I95" s="62">
        <v>0.99363272999999996</v>
      </c>
      <c r="J95" s="62">
        <v>1.5260355999999999E-2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38.809196</v>
      </c>
      <c r="Y95" s="187">
        <v>42.153781000000002</v>
      </c>
      <c r="Z95" s="187">
        <v>0.99089013000000004</v>
      </c>
      <c r="AA95" s="62">
        <v>0.99377121999999996</v>
      </c>
      <c r="AB95" s="62">
        <v>1.4613632999999999E-2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0.29482200000000347</v>
      </c>
      <c r="AN95" s="121">
        <f t="shared" si="5"/>
        <v>0.20330100000000328</v>
      </c>
      <c r="AO95" s="121">
        <f t="shared" si="6"/>
        <v>1.5224000000002569E-4</v>
      </c>
      <c r="AP95" s="121">
        <f t="shared" si="7"/>
        <v>1.3848999999999112E-4</v>
      </c>
      <c r="AQ95" s="87">
        <f t="shared" si="8"/>
        <v>-6.4672300000000009E-4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43.050130000000003</v>
      </c>
      <c r="G96" s="187">
        <v>46.308038000000003</v>
      </c>
      <c r="H96" s="187">
        <v>0.99517635000000004</v>
      </c>
      <c r="I96" s="62">
        <v>0.99702022999999995</v>
      </c>
      <c r="J96" s="62">
        <v>6.7973062000000004E-3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43.688803</v>
      </c>
      <c r="Y96" s="187">
        <v>46.811318</v>
      </c>
      <c r="Z96" s="187">
        <v>0.99530954999999999</v>
      </c>
      <c r="AA96" s="62">
        <v>0.99718923000000004</v>
      </c>
      <c r="AB96" s="62">
        <v>6.3501699999999996E-3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0.63867299999999716</v>
      </c>
      <c r="AN96" s="121">
        <f t="shared" si="5"/>
        <v>0.50327999999999662</v>
      </c>
      <c r="AO96" s="121">
        <f t="shared" si="6"/>
        <v>1.3319999999994447E-4</v>
      </c>
      <c r="AP96" s="121">
        <f t="shared" si="7"/>
        <v>1.6900000000008575E-4</v>
      </c>
      <c r="AQ96" s="87">
        <f t="shared" si="8"/>
        <v>-4.4713620000000082E-4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28.444732999999999</v>
      </c>
      <c r="G98" s="96">
        <v>32.254966000000003</v>
      </c>
      <c r="H98" s="96">
        <v>0.94562310000000005</v>
      </c>
      <c r="I98" s="60">
        <v>0.96811544000000005</v>
      </c>
      <c r="J98" s="60">
        <v>6.9932820000000007E-2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28.498080999999999</v>
      </c>
      <c r="Y98" s="96">
        <v>32.327531</v>
      </c>
      <c r="Z98" s="96">
        <v>0.94579186000000004</v>
      </c>
      <c r="AA98" s="60">
        <v>0.96832035000000005</v>
      </c>
      <c r="AB98" s="60">
        <v>6.7060724000000002E-2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5.3347999999999729E-2</v>
      </c>
      <c r="AN98" s="95">
        <f t="shared" si="15"/>
        <v>7.2564999999997326E-2</v>
      </c>
      <c r="AO98" s="95">
        <f t="shared" si="16"/>
        <v>1.6875999999999003E-4</v>
      </c>
      <c r="AP98" s="95">
        <f t="shared" si="17"/>
        <v>2.0491000000000259E-4</v>
      </c>
      <c r="AQ98" s="120">
        <f t="shared" si="18"/>
        <v>-2.8720960000000045E-3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33.143005000000002</v>
      </c>
      <c r="G99" s="187">
        <v>36.619062</v>
      </c>
      <c r="H99" s="187">
        <v>0.97657066000000003</v>
      </c>
      <c r="I99" s="62">
        <v>0.98563014000000004</v>
      </c>
      <c r="J99" s="62">
        <v>3.1577300000000003E-2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33.537632000000002</v>
      </c>
      <c r="Y99" s="187">
        <v>36.863765999999998</v>
      </c>
      <c r="Z99" s="187">
        <v>0.97676505999999996</v>
      </c>
      <c r="AA99" s="62">
        <v>0.98575800999999996</v>
      </c>
      <c r="AB99" s="62">
        <v>2.8491676000000001E-2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0.39462699999999984</v>
      </c>
      <c r="AN99" s="121">
        <f t="shared" si="15"/>
        <v>0.2447039999999987</v>
      </c>
      <c r="AO99" s="121">
        <f t="shared" si="16"/>
        <v>1.9439999999992796E-4</v>
      </c>
      <c r="AP99" s="121">
        <f t="shared" si="17"/>
        <v>1.2786999999991888E-4</v>
      </c>
      <c r="AQ99" s="87">
        <f t="shared" si="18"/>
        <v>-3.0856240000000021E-3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37.667667000000002</v>
      </c>
      <c r="G100" s="187">
        <v>41.343699999999998</v>
      </c>
      <c r="H100" s="187">
        <v>0.99076428000000005</v>
      </c>
      <c r="I100" s="62">
        <v>0.99376112000000005</v>
      </c>
      <c r="J100" s="62">
        <v>1.4715084E-2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38.610486999999999</v>
      </c>
      <c r="Y100" s="187">
        <v>41.911226999999997</v>
      </c>
      <c r="Z100" s="187">
        <v>0.99091266</v>
      </c>
      <c r="AA100" s="62">
        <v>0.99400798999999995</v>
      </c>
      <c r="AB100" s="62">
        <v>1.1709353E-2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0.94281999999999755</v>
      </c>
      <c r="AN100" s="121">
        <f t="shared" si="15"/>
        <v>0.56752699999999834</v>
      </c>
      <c r="AO100" s="121">
        <f t="shared" si="16"/>
        <v>1.48379999999948E-4</v>
      </c>
      <c r="AP100" s="121">
        <f t="shared" si="17"/>
        <v>2.4686999999989911E-4</v>
      </c>
      <c r="AQ100" s="87">
        <f t="shared" si="18"/>
        <v>-3.0057309999999993E-3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40.575473000000002</v>
      </c>
      <c r="G101" s="187">
        <v>44.427885000000003</v>
      </c>
      <c r="H101" s="187">
        <v>0.99500677000000004</v>
      </c>
      <c r="I101" s="62">
        <v>0.99660797000000001</v>
      </c>
      <c r="J101" s="62">
        <v>8.0806639999999996E-3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42.267882999999998</v>
      </c>
      <c r="Y101" s="187">
        <v>45.516941000000003</v>
      </c>
      <c r="Z101" s="187">
        <v>0.99519679000000005</v>
      </c>
      <c r="AA101" s="62">
        <v>0.99690268999999998</v>
      </c>
      <c r="AB101" s="62">
        <v>5.5443070000000001E-3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1.6924099999999953</v>
      </c>
      <c r="AN101" s="121">
        <f t="shared" si="15"/>
        <v>1.0890559999999994</v>
      </c>
      <c r="AO101" s="121">
        <f t="shared" si="16"/>
        <v>1.9002000000001296E-4</v>
      </c>
      <c r="AP101" s="121">
        <f t="shared" si="17"/>
        <v>2.9471999999997056E-4</v>
      </c>
      <c r="AQ101" s="87">
        <f t="shared" si="18"/>
        <v>-2.5363569999999995E-3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27.286701999999998</v>
      </c>
      <c r="G103" s="96">
        <v>31.165144000000002</v>
      </c>
      <c r="H103" s="96">
        <v>0.93553474999999997</v>
      </c>
      <c r="I103" s="60">
        <v>0.96303424000000004</v>
      </c>
      <c r="J103" s="60">
        <v>7.939773E-2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27.846288000000001</v>
      </c>
      <c r="Y103" s="96">
        <v>31.743368</v>
      </c>
      <c r="Z103" s="96">
        <v>0.93569314999999997</v>
      </c>
      <c r="AA103" s="60">
        <v>0.96356105000000003</v>
      </c>
      <c r="AB103" s="60">
        <v>6.8988800000000003E-2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0.55958600000000303</v>
      </c>
      <c r="AN103" s="95">
        <f t="shared" si="15"/>
        <v>0.57822399999999874</v>
      </c>
      <c r="AO103" s="95">
        <f t="shared" si="16"/>
        <v>1.5840000000000298E-4</v>
      </c>
      <c r="AP103" s="95">
        <f t="shared" si="17"/>
        <v>5.2680999999998868E-4</v>
      </c>
      <c r="AQ103" s="120">
        <f t="shared" si="18"/>
        <v>-1.0408929999999997E-2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31.449501999999999</v>
      </c>
      <c r="G104" s="187">
        <v>35.260125000000002</v>
      </c>
      <c r="H104" s="187">
        <v>0.97137490000000004</v>
      </c>
      <c r="I104" s="62">
        <v>0.98285528</v>
      </c>
      <c r="J104" s="62">
        <v>4.4372447000000002E-2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32.664321999999999</v>
      </c>
      <c r="Y104" s="187">
        <v>36.112850999999999</v>
      </c>
      <c r="Z104" s="187">
        <v>0.97182714000000003</v>
      </c>
      <c r="AA104" s="62">
        <v>0.98329420000000001</v>
      </c>
      <c r="AB104" s="62">
        <v>3.3760714999999997E-2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1.2148199999999996</v>
      </c>
      <c r="AN104" s="121">
        <f t="shared" si="15"/>
        <v>0.85272599999999699</v>
      </c>
      <c r="AO104" s="121">
        <f t="shared" si="16"/>
        <v>4.5223999999999265E-4</v>
      </c>
      <c r="AP104" s="121">
        <f t="shared" si="17"/>
        <v>4.389200000000093E-4</v>
      </c>
      <c r="AQ104" s="87">
        <f t="shared" si="18"/>
        <v>-1.0611732000000006E-2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35.109926000000002</v>
      </c>
      <c r="G105" s="187">
        <v>39.404114999999997</v>
      </c>
      <c r="H105" s="187">
        <v>0.98867375999999996</v>
      </c>
      <c r="I105" s="62">
        <v>0.99242359000000002</v>
      </c>
      <c r="J105" s="62">
        <v>2.3629094999999999E-2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37.186120000000003</v>
      </c>
      <c r="Y105" s="187">
        <v>40.861376999999997</v>
      </c>
      <c r="Z105" s="187">
        <v>0.98903238000000004</v>
      </c>
      <c r="AA105" s="62">
        <v>0.99272625999999997</v>
      </c>
      <c r="AB105" s="62">
        <v>1.5041390999999999E-2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2.076194000000001</v>
      </c>
      <c r="AN105" s="121">
        <f t="shared" si="15"/>
        <v>1.4572620000000001</v>
      </c>
      <c r="AO105" s="121">
        <f t="shared" si="16"/>
        <v>3.586200000000872E-4</v>
      </c>
      <c r="AP105" s="121">
        <f t="shared" si="17"/>
        <v>3.0266999999994937E-4</v>
      </c>
      <c r="AQ105" s="87">
        <f t="shared" si="18"/>
        <v>-8.5877039999999998E-3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37.379041999999998</v>
      </c>
      <c r="G106" s="187">
        <v>41.785266999999997</v>
      </c>
      <c r="H106" s="187">
        <v>0.99406304999999995</v>
      </c>
      <c r="I106" s="62">
        <v>0.99586523999999998</v>
      </c>
      <c r="J106" s="62">
        <v>1.4811695E-2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40.431319999999999</v>
      </c>
      <c r="Y106" s="187">
        <v>44.194237000000001</v>
      </c>
      <c r="Z106" s="187">
        <v>0.99446685000000001</v>
      </c>
      <c r="AA106" s="62">
        <v>0.99625646999999995</v>
      </c>
      <c r="AB106" s="62">
        <v>7.138129E-3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3.0522780000000012</v>
      </c>
      <c r="AN106" s="121">
        <f t="shared" si="15"/>
        <v>2.4089700000000036</v>
      </c>
      <c r="AO106" s="121">
        <f t="shared" si="16"/>
        <v>4.0380000000006522E-4</v>
      </c>
      <c r="AP106" s="121">
        <f t="shared" si="17"/>
        <v>3.9122999999996466E-4</v>
      </c>
      <c r="AQ106" s="87">
        <f t="shared" si="18"/>
        <v>-7.6735659999999997E-3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27.747225</v>
      </c>
      <c r="G108" s="96">
        <v>31.754883</v>
      </c>
      <c r="H108" s="96">
        <v>0.93529032000000001</v>
      </c>
      <c r="I108" s="60">
        <v>0.96697938000000005</v>
      </c>
      <c r="J108" s="60">
        <v>7.270211E-2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28.299645999999999</v>
      </c>
      <c r="Y108" s="96">
        <v>32.399289000000003</v>
      </c>
      <c r="Z108" s="96">
        <v>0.93549108000000003</v>
      </c>
      <c r="AA108" s="60">
        <v>0.96757181000000003</v>
      </c>
      <c r="AB108" s="60">
        <v>6.3493154999999996E-2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0.55242099999999894</v>
      </c>
      <c r="AN108" s="95">
        <f t="shared" si="15"/>
        <v>0.64440600000000359</v>
      </c>
      <c r="AO108" s="95">
        <f t="shared" si="16"/>
        <v>2.0076000000002203E-4</v>
      </c>
      <c r="AP108" s="95">
        <f t="shared" si="17"/>
        <v>5.9242999999997714E-4</v>
      </c>
      <c r="AQ108" s="120">
        <f t="shared" si="18"/>
        <v>-9.2089550000000048E-3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31.528739000000002</v>
      </c>
      <c r="G109" s="187">
        <v>35.448141999999997</v>
      </c>
      <c r="H109" s="187">
        <v>0.97100348999999997</v>
      </c>
      <c r="I109" s="62">
        <v>0.98346769000000001</v>
      </c>
      <c r="J109" s="62">
        <v>3.8021716999999997E-2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32.657837999999998</v>
      </c>
      <c r="Y109" s="187">
        <v>36.351987999999999</v>
      </c>
      <c r="Z109" s="187">
        <v>0.97130183999999997</v>
      </c>
      <c r="AA109" s="62">
        <v>0.98365197999999998</v>
      </c>
      <c r="AB109" s="62">
        <v>3.0006438E-2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1.1290989999999965</v>
      </c>
      <c r="AN109" s="121">
        <f t="shared" si="15"/>
        <v>0.90384600000000148</v>
      </c>
      <c r="AO109" s="121">
        <f t="shared" si="16"/>
        <v>2.9835000000000278E-4</v>
      </c>
      <c r="AP109" s="121">
        <f t="shared" si="17"/>
        <v>1.8428999999997586E-4</v>
      </c>
      <c r="AQ109" s="87">
        <f t="shared" si="18"/>
        <v>-8.0152789999999967E-3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35.599198000000001</v>
      </c>
      <c r="G110" s="187">
        <v>39.848820000000003</v>
      </c>
      <c r="H110" s="187">
        <v>0.98898052000000003</v>
      </c>
      <c r="I110" s="62">
        <v>0.99275480999999999</v>
      </c>
      <c r="J110" s="62">
        <v>2.0356546999999999E-2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37.629578000000002</v>
      </c>
      <c r="Y110" s="187">
        <v>41.313414999999999</v>
      </c>
      <c r="Z110" s="187">
        <v>0.98929248000000003</v>
      </c>
      <c r="AA110" s="62">
        <v>0.99309776000000005</v>
      </c>
      <c r="AB110" s="62">
        <v>1.3444355E-2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2.030380000000001</v>
      </c>
      <c r="AN110" s="121">
        <f t="shared" si="15"/>
        <v>1.4645949999999957</v>
      </c>
      <c r="AO110" s="121">
        <f t="shared" si="16"/>
        <v>3.1196000000000002E-4</v>
      </c>
      <c r="AP110" s="121">
        <f t="shared" si="17"/>
        <v>3.4295000000006404E-4</v>
      </c>
      <c r="AQ110" s="87">
        <f t="shared" si="18"/>
        <v>-6.9121919999999993E-3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38.089284999999997</v>
      </c>
      <c r="G111" s="187">
        <v>42.489742999999997</v>
      </c>
      <c r="H111" s="187">
        <v>0.99430249000000004</v>
      </c>
      <c r="I111" s="62">
        <v>0.99591865999999996</v>
      </c>
      <c r="J111" s="62">
        <v>1.2541223000000001E-2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41.235886999999998</v>
      </c>
      <c r="Y111" s="187">
        <v>45.001530000000002</v>
      </c>
      <c r="Z111" s="187">
        <v>0.99467461000000001</v>
      </c>
      <c r="AA111" s="62">
        <v>0.99631767000000004</v>
      </c>
      <c r="AB111" s="62">
        <v>6.5588440000000003E-3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3.1466020000000015</v>
      </c>
      <c r="AN111" s="121">
        <f t="shared" si="15"/>
        <v>2.5117870000000053</v>
      </c>
      <c r="AO111" s="121">
        <f t="shared" si="16"/>
        <v>3.721199999999758E-4</v>
      </c>
      <c r="AP111" s="121">
        <f t="shared" si="17"/>
        <v>3.9901000000008846E-4</v>
      </c>
      <c r="AQ111" s="87">
        <f t="shared" si="18"/>
        <v>-5.9823790000000003E-3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26.795119</v>
      </c>
      <c r="G113" s="96">
        <v>30.933826</v>
      </c>
      <c r="H113" s="96">
        <v>0.92428315999999999</v>
      </c>
      <c r="I113" s="60">
        <v>0.95364019</v>
      </c>
      <c r="J113" s="60">
        <v>6.9543670000000002E-2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27.029088999999999</v>
      </c>
      <c r="Y113" s="96">
        <v>31.101977999999999</v>
      </c>
      <c r="Z113" s="96">
        <v>0.92461238000000001</v>
      </c>
      <c r="AA113" s="60">
        <v>0.95365703999999996</v>
      </c>
      <c r="AB113" s="60">
        <v>6.8447629999999995E-2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0.23396999999999935</v>
      </c>
      <c r="AN113" s="95">
        <f t="shared" si="15"/>
        <v>0.16815199999999919</v>
      </c>
      <c r="AO113" s="95">
        <f t="shared" si="16"/>
        <v>3.2922000000001894E-4</v>
      </c>
      <c r="AP113" s="95">
        <f t="shared" si="17"/>
        <v>1.6849999999957177E-5</v>
      </c>
      <c r="AQ113" s="120">
        <f t="shared" si="18"/>
        <v>-1.0960400000000065E-3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31.17774</v>
      </c>
      <c r="G114" s="187">
        <v>34.908425000000001</v>
      </c>
      <c r="H114" s="187">
        <v>0.96232437999999998</v>
      </c>
      <c r="I114" s="62">
        <v>0.97699820000000004</v>
      </c>
      <c r="J114" s="62">
        <v>3.740392E-2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31.634713000000001</v>
      </c>
      <c r="Y114" s="187">
        <v>35.207462999999997</v>
      </c>
      <c r="Z114" s="187">
        <v>0.96283783999999994</v>
      </c>
      <c r="AA114" s="62">
        <v>0.97725856</v>
      </c>
      <c r="AB114" s="62">
        <v>3.4666229999999999E-2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0.45697300000000141</v>
      </c>
      <c r="AN114" s="121">
        <f t="shared" si="15"/>
        <v>0.29903799999999592</v>
      </c>
      <c r="AO114" s="121">
        <f t="shared" si="16"/>
        <v>5.1345999999996561E-4</v>
      </c>
      <c r="AP114" s="121">
        <f t="shared" si="17"/>
        <v>2.6035999999995951E-4</v>
      </c>
      <c r="AQ114" s="87">
        <f t="shared" si="18"/>
        <v>-2.737690000000001E-3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35.683492000000001</v>
      </c>
      <c r="G115" s="187">
        <v>39.648209000000001</v>
      </c>
      <c r="H115" s="187">
        <v>0.98569030000000002</v>
      </c>
      <c r="I115" s="62">
        <v>0.99059481000000005</v>
      </c>
      <c r="J115" s="62">
        <v>1.7206824999999999E-2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36.931221999999998</v>
      </c>
      <c r="Y115" s="187">
        <v>40.496523000000003</v>
      </c>
      <c r="Z115" s="187">
        <v>0.98599563999999995</v>
      </c>
      <c r="AA115" s="62">
        <v>0.99090610999999995</v>
      </c>
      <c r="AB115" s="62">
        <v>1.461022E-2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1.2477299999999971</v>
      </c>
      <c r="AN115" s="121">
        <f t="shared" si="15"/>
        <v>0.84831400000000201</v>
      </c>
      <c r="AO115" s="121">
        <f t="shared" si="16"/>
        <v>3.0533999999993178E-4</v>
      </c>
      <c r="AP115" s="121">
        <f t="shared" si="17"/>
        <v>3.1129999999990332E-4</v>
      </c>
      <c r="AQ115" s="87">
        <f t="shared" si="18"/>
        <v>-2.5966049999999984E-3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38.638184000000003</v>
      </c>
      <c r="G116" s="187">
        <v>42.854748000000001</v>
      </c>
      <c r="H116" s="187">
        <v>0.99334853999999995</v>
      </c>
      <c r="I116" s="62">
        <v>0.99533311000000002</v>
      </c>
      <c r="J116" s="62">
        <v>9.1266409999999996E-3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41.035865000000001</v>
      </c>
      <c r="Y116" s="187">
        <v>44.708955000000003</v>
      </c>
      <c r="Z116" s="187">
        <v>0.99369889</v>
      </c>
      <c r="AA116" s="62">
        <v>0.99564140999999995</v>
      </c>
      <c r="AB116" s="62">
        <v>6.3618774999999999E-3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2.3976809999999986</v>
      </c>
      <c r="AN116" s="121">
        <f t="shared" si="15"/>
        <v>1.8542070000000024</v>
      </c>
      <c r="AO116" s="121">
        <f t="shared" si="16"/>
        <v>3.5035000000005478E-4</v>
      </c>
      <c r="AP116" s="121">
        <f t="shared" si="17"/>
        <v>3.0829999999992808E-4</v>
      </c>
      <c r="AQ116" s="87">
        <f t="shared" si="18"/>
        <v>-2.7647634999999997E-3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28.512459</v>
      </c>
      <c r="G118" s="96">
        <v>32.437117000000001</v>
      </c>
      <c r="H118" s="96">
        <v>0.94391811999999997</v>
      </c>
      <c r="I118" s="60">
        <v>0.96763138000000004</v>
      </c>
      <c r="J118" s="60">
        <v>7.8468114000000005E-2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28.646322999999999</v>
      </c>
      <c r="Y118" s="96">
        <v>32.809981999999998</v>
      </c>
      <c r="Z118" s="96">
        <v>0.94422634999999999</v>
      </c>
      <c r="AA118" s="60">
        <v>0.96789738999999997</v>
      </c>
      <c r="AB118" s="60">
        <v>7.3542150000000001E-2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0.13386399999999909</v>
      </c>
      <c r="AN118" s="95">
        <f t="shared" si="15"/>
        <v>0.37286499999999734</v>
      </c>
      <c r="AO118" s="95">
        <f t="shared" si="16"/>
        <v>3.0823000000002043E-4</v>
      </c>
      <c r="AP118" s="95">
        <f t="shared" si="17"/>
        <v>2.6600999999992769E-4</v>
      </c>
      <c r="AQ118" s="120">
        <f t="shared" si="18"/>
        <v>-4.9259640000000049E-3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32.146965999999999</v>
      </c>
      <c r="G119" s="187">
        <v>35.926482999999998</v>
      </c>
      <c r="H119" s="187">
        <v>0.97550890999999995</v>
      </c>
      <c r="I119" s="62">
        <v>0.98379406000000003</v>
      </c>
      <c r="J119" s="62">
        <v>4.0551512999999997E-2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32.755175000000001</v>
      </c>
      <c r="Y119" s="187">
        <v>36.505235999999996</v>
      </c>
      <c r="Z119" s="187">
        <v>0.97568341000000003</v>
      </c>
      <c r="AA119" s="62">
        <v>0.98397361000000005</v>
      </c>
      <c r="AB119" s="62">
        <v>3.6641739999999999E-2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0.60820900000000222</v>
      </c>
      <c r="AN119" s="121">
        <f t="shared" si="15"/>
        <v>0.57875299999999896</v>
      </c>
      <c r="AO119" s="121">
        <f t="shared" si="16"/>
        <v>1.7450000000007737E-4</v>
      </c>
      <c r="AP119" s="121">
        <f t="shared" si="17"/>
        <v>1.795500000000283E-4</v>
      </c>
      <c r="AQ119" s="87">
        <f t="shared" si="18"/>
        <v>-3.9097729999999983E-3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36.816225000000003</v>
      </c>
      <c r="G120" s="187">
        <v>40.757389000000003</v>
      </c>
      <c r="H120" s="187">
        <v>0.99060948999999998</v>
      </c>
      <c r="I120" s="62">
        <v>0.99350145000000001</v>
      </c>
      <c r="J120" s="62">
        <v>1.9801643000000001E-2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38.163715000000003</v>
      </c>
      <c r="Y120" s="187">
        <v>41.711899000000003</v>
      </c>
      <c r="Z120" s="187">
        <v>0.99086101000000004</v>
      </c>
      <c r="AA120" s="62">
        <v>0.99381814000000002</v>
      </c>
      <c r="AB120" s="62">
        <v>1.5553966000000001E-2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1.3474900000000005</v>
      </c>
      <c r="AN120" s="121">
        <f t="shared" si="15"/>
        <v>0.95450999999999908</v>
      </c>
      <c r="AO120" s="121">
        <f t="shared" si="16"/>
        <v>2.5152000000006058E-4</v>
      </c>
      <c r="AP120" s="121">
        <f t="shared" si="17"/>
        <v>3.1669000000000835E-4</v>
      </c>
      <c r="AQ120" s="87">
        <f t="shared" si="18"/>
        <v>-4.247677E-3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39.658025000000002</v>
      </c>
      <c r="G121" s="187">
        <v>43.908799999999999</v>
      </c>
      <c r="H121" s="187">
        <v>0.99502292999999997</v>
      </c>
      <c r="I121" s="62">
        <v>0.99655689000000003</v>
      </c>
      <c r="J121" s="62">
        <v>1.0398940000000001E-2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42.183759999999999</v>
      </c>
      <c r="Y121" s="187">
        <v>45.752389000000001</v>
      </c>
      <c r="Z121" s="187">
        <v>0.99528645000000004</v>
      </c>
      <c r="AA121" s="62">
        <v>0.99689585000000003</v>
      </c>
      <c r="AB121" s="62">
        <v>6.7899570000000001E-3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2.5257349999999974</v>
      </c>
      <c r="AN121" s="121">
        <f t="shared" si="15"/>
        <v>1.8435890000000015</v>
      </c>
      <c r="AO121" s="121">
        <f t="shared" si="16"/>
        <v>2.6352000000007259E-4</v>
      </c>
      <c r="AP121" s="121">
        <f t="shared" si="17"/>
        <v>3.3895999999999926E-4</v>
      </c>
      <c r="AQ121" s="87">
        <f t="shared" si="18"/>
        <v>-3.6089830000000005E-3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28.086749000000001</v>
      </c>
      <c r="G123" s="96">
        <v>32.139144000000002</v>
      </c>
      <c r="H123" s="96">
        <v>0.94324834000000002</v>
      </c>
      <c r="I123" s="60">
        <v>0.96966213999999995</v>
      </c>
      <c r="J123" s="60">
        <v>8.0608600000000002E-2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28.445505000000001</v>
      </c>
      <c r="Y123" s="96">
        <v>32.707450000000001</v>
      </c>
      <c r="Z123" s="96">
        <v>0.94344333000000002</v>
      </c>
      <c r="AA123" s="60">
        <v>0.97014955999999997</v>
      </c>
      <c r="AB123" s="60">
        <v>6.8863369999999993E-2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0.35875599999999963</v>
      </c>
      <c r="AN123" s="95">
        <f t="shared" si="15"/>
        <v>0.56830599999999976</v>
      </c>
      <c r="AO123" s="95">
        <f t="shared" si="16"/>
        <v>1.9499000000000599E-4</v>
      </c>
      <c r="AP123" s="95">
        <f t="shared" si="17"/>
        <v>4.8742000000001617E-4</v>
      </c>
      <c r="AQ123" s="120">
        <f t="shared" si="18"/>
        <v>-1.1745230000000009E-2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31.915213000000001</v>
      </c>
      <c r="G124" s="187">
        <v>35.805112999999999</v>
      </c>
      <c r="H124" s="187">
        <v>0.97621632999999997</v>
      </c>
      <c r="I124" s="62">
        <v>0.98564229000000003</v>
      </c>
      <c r="J124" s="62">
        <v>4.1628953000000003E-2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32.87227</v>
      </c>
      <c r="Y124" s="187">
        <v>36.658732000000001</v>
      </c>
      <c r="Z124" s="187">
        <v>0.97642174000000004</v>
      </c>
      <c r="AA124" s="62">
        <v>0.98592204999999999</v>
      </c>
      <c r="AB124" s="62">
        <v>2.9980264999999999E-2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0.95705699999999894</v>
      </c>
      <c r="AN124" s="121">
        <f t="shared" si="15"/>
        <v>0.8536190000000019</v>
      </c>
      <c r="AO124" s="121">
        <f t="shared" si="16"/>
        <v>2.0541000000007248E-4</v>
      </c>
      <c r="AP124" s="121">
        <f t="shared" si="17"/>
        <v>2.7975999999996226E-4</v>
      </c>
      <c r="AQ124" s="87">
        <f t="shared" si="18"/>
        <v>-1.1648688000000004E-2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36.271929999999998</v>
      </c>
      <c r="G125" s="187">
        <v>40.378526999999998</v>
      </c>
      <c r="H125" s="187">
        <v>0.99087018999999998</v>
      </c>
      <c r="I125" s="62">
        <v>0.99393582999999996</v>
      </c>
      <c r="J125" s="62">
        <v>2.0267912999999999E-2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38.166531999999997</v>
      </c>
      <c r="Y125" s="187">
        <v>41.742466999999998</v>
      </c>
      <c r="Z125" s="187">
        <v>0.99113443999999995</v>
      </c>
      <c r="AA125" s="62">
        <v>0.99411561000000004</v>
      </c>
      <c r="AB125" s="62">
        <v>1.2498909000000001E-2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1.894601999999999</v>
      </c>
      <c r="AN125" s="121">
        <f t="shared" si="15"/>
        <v>1.3639399999999995</v>
      </c>
      <c r="AO125" s="121">
        <f t="shared" si="16"/>
        <v>2.642499999999659E-4</v>
      </c>
      <c r="AP125" s="121">
        <f t="shared" si="17"/>
        <v>1.7978000000007377E-4</v>
      </c>
      <c r="AQ125" s="87">
        <f t="shared" si="18"/>
        <v>-7.7690039999999978E-3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38.901949999999999</v>
      </c>
      <c r="G126" s="187">
        <v>43.144694000000001</v>
      </c>
      <c r="H126" s="187">
        <v>0.99487716999999998</v>
      </c>
      <c r="I126" s="62">
        <v>0.99639003000000004</v>
      </c>
      <c r="J126" s="62">
        <v>1.1972869000000001E-2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41.750923999999998</v>
      </c>
      <c r="Y126" s="187">
        <v>45.310476999999999</v>
      </c>
      <c r="Z126" s="187">
        <v>0.99517348999999999</v>
      </c>
      <c r="AA126" s="62">
        <v>0.99674582</v>
      </c>
      <c r="AB126" s="62">
        <v>6.3154274000000003E-3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2.8489739999999983</v>
      </c>
      <c r="AN126" s="121">
        <f t="shared" si="15"/>
        <v>2.1657829999999976</v>
      </c>
      <c r="AO126" s="121">
        <f t="shared" si="16"/>
        <v>2.9632000000001657E-4</v>
      </c>
      <c r="AP126" s="121">
        <f t="shared" si="17"/>
        <v>3.5578999999996697E-4</v>
      </c>
      <c r="AQ126" s="87">
        <f t="shared" si="18"/>
        <v>-5.6574416000000002E-3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28.564352</v>
      </c>
      <c r="G128" s="96">
        <v>32.357202000000001</v>
      </c>
      <c r="H128" s="96">
        <v>0.93836628</v>
      </c>
      <c r="I128" s="60">
        <v>0.96908313999999995</v>
      </c>
      <c r="J128" s="60">
        <v>7.317208E-2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29.008019000000001</v>
      </c>
      <c r="Y128" s="96">
        <v>32.897711999999999</v>
      </c>
      <c r="Z128" s="96">
        <v>0.93869071000000004</v>
      </c>
      <c r="AA128" s="60">
        <v>0.96993377000000003</v>
      </c>
      <c r="AB128" s="60">
        <v>6.6964999999999997E-2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0.44366700000000137</v>
      </c>
      <c r="AN128" s="95">
        <f t="shared" si="15"/>
        <v>0.5405099999999976</v>
      </c>
      <c r="AO128" s="95">
        <f t="shared" si="16"/>
        <v>3.2443000000004218E-4</v>
      </c>
      <c r="AP128" s="95">
        <f t="shared" si="17"/>
        <v>8.5063000000007438E-4</v>
      </c>
      <c r="AQ128" s="120">
        <f t="shared" si="18"/>
        <v>-6.2070800000000037E-3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32.481637999999997</v>
      </c>
      <c r="G129" s="187">
        <v>36.143658000000002</v>
      </c>
      <c r="H129" s="187">
        <v>0.97348009999999996</v>
      </c>
      <c r="I129" s="62">
        <v>0.98388260999999999</v>
      </c>
      <c r="J129" s="62">
        <v>3.7425122999999998E-2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33.397253999999997</v>
      </c>
      <c r="Y129" s="187">
        <v>36.835419000000002</v>
      </c>
      <c r="Z129" s="187">
        <v>0.97373178999999999</v>
      </c>
      <c r="AA129" s="62">
        <v>0.98446124000000002</v>
      </c>
      <c r="AB129" s="62">
        <v>3.2602970000000002E-2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0.91561599999999999</v>
      </c>
      <c r="AN129" s="121">
        <f t="shared" si="15"/>
        <v>0.69176099999999963</v>
      </c>
      <c r="AO129" s="121">
        <f t="shared" si="16"/>
        <v>2.5169000000002661E-4</v>
      </c>
      <c r="AP129" s="121">
        <f t="shared" si="17"/>
        <v>5.786300000000244E-4</v>
      </c>
      <c r="AQ129" s="87">
        <f t="shared" si="18"/>
        <v>-4.8221529999999957E-3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36.404265000000002</v>
      </c>
      <c r="G130" s="187">
        <v>40.564166</v>
      </c>
      <c r="H130" s="187">
        <v>0.98996070999999997</v>
      </c>
      <c r="I130" s="62">
        <v>0.99283759000000005</v>
      </c>
      <c r="J130" s="62">
        <v>1.8203906999999998E-2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38.352155000000003</v>
      </c>
      <c r="Y130" s="187">
        <v>41.878594999999997</v>
      </c>
      <c r="Z130" s="187">
        <v>0.99022352999999996</v>
      </c>
      <c r="AA130" s="62">
        <v>0.99354591000000003</v>
      </c>
      <c r="AB130" s="62">
        <v>1.3422264E-2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1.947890000000001</v>
      </c>
      <c r="AN130" s="121">
        <f t="shared" si="15"/>
        <v>1.314428999999997</v>
      </c>
      <c r="AO130" s="121">
        <f t="shared" si="16"/>
        <v>2.6281999999999694E-4</v>
      </c>
      <c r="AP130" s="121">
        <f t="shared" si="17"/>
        <v>7.0831999999998452E-4</v>
      </c>
      <c r="AQ130" s="87">
        <f t="shared" si="18"/>
        <v>-4.7816429999999986E-3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38.729312</v>
      </c>
      <c r="G131" s="187">
        <v>43.196185</v>
      </c>
      <c r="H131" s="187">
        <v>0.99481470999999999</v>
      </c>
      <c r="I131" s="62">
        <v>0.99607513000000003</v>
      </c>
      <c r="J131" s="62">
        <v>1.0912299E-2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41.985168000000002</v>
      </c>
      <c r="Y131" s="187">
        <v>45.724690000000002</v>
      </c>
      <c r="Z131" s="187">
        <v>0.99514672000000004</v>
      </c>
      <c r="AA131" s="62">
        <v>0.99673462999999995</v>
      </c>
      <c r="AB131" s="62">
        <v>6.0695699999999998E-3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3.2558560000000014</v>
      </c>
      <c r="AN131" s="121">
        <f t="shared" si="15"/>
        <v>2.5285050000000027</v>
      </c>
      <c r="AO131" s="121">
        <f t="shared" si="16"/>
        <v>3.3201000000004921E-4</v>
      </c>
      <c r="AP131" s="121">
        <f t="shared" si="17"/>
        <v>6.5949999999992404E-4</v>
      </c>
      <c r="AQ131" s="87">
        <f t="shared" si="18"/>
        <v>-4.8427290000000005E-3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27.887263000000001</v>
      </c>
      <c r="G133" s="96">
        <v>31.873521</v>
      </c>
      <c r="H133" s="96">
        <v>0.93141578000000003</v>
      </c>
      <c r="I133" s="60">
        <v>0.96286877000000004</v>
      </c>
      <c r="J133" s="60">
        <v>6.7181290000000005E-2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27.938846999999999</v>
      </c>
      <c r="Y133" s="96">
        <v>31.913703999999999</v>
      </c>
      <c r="Z133" s="96">
        <v>0.93153026000000005</v>
      </c>
      <c r="AA133" s="60">
        <v>0.96323475999999997</v>
      </c>
      <c r="AB133" s="60">
        <v>6.6349246000000001E-2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5.1583999999998298E-2</v>
      </c>
      <c r="AN133" s="95">
        <f t="shared" si="15"/>
        <v>4.018299999999897E-2</v>
      </c>
      <c r="AO133" s="95">
        <f t="shared" si="16"/>
        <v>1.1448000000002789E-4</v>
      </c>
      <c r="AP133" s="95">
        <f t="shared" si="17"/>
        <v>3.6598999999992721E-4</v>
      </c>
      <c r="AQ133" s="120">
        <f t="shared" si="18"/>
        <v>-8.32044000000004E-4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32.530489000000003</v>
      </c>
      <c r="G134" s="187">
        <v>36.042292000000003</v>
      </c>
      <c r="H134" s="187">
        <v>0.96994568999999997</v>
      </c>
      <c r="I134" s="62">
        <v>0.98201939999999999</v>
      </c>
      <c r="J134" s="62">
        <v>3.1867430000000002E-2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32.667543000000002</v>
      </c>
      <c r="Y134" s="187">
        <v>36.154102999999999</v>
      </c>
      <c r="Z134" s="187">
        <v>0.97020746999999996</v>
      </c>
      <c r="AA134" s="62">
        <v>0.98221069999999999</v>
      </c>
      <c r="AB134" s="62">
        <v>3.0957673000000002E-2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0.13705399999999912</v>
      </c>
      <c r="AN134" s="121">
        <f t="shared" si="15"/>
        <v>0.11181099999999589</v>
      </c>
      <c r="AO134" s="121">
        <f t="shared" si="16"/>
        <v>2.6177999999998924E-4</v>
      </c>
      <c r="AP134" s="121">
        <f t="shared" si="17"/>
        <v>1.9130000000000535E-4</v>
      </c>
      <c r="AQ134" s="87">
        <f t="shared" si="18"/>
        <v>-9.0975700000000062E-4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37.725352000000001</v>
      </c>
      <c r="G135" s="187">
        <v>41.172626999999999</v>
      </c>
      <c r="H135" s="187">
        <v>0.98870347999999997</v>
      </c>
      <c r="I135" s="62">
        <v>0.99252039000000003</v>
      </c>
      <c r="J135" s="62">
        <v>1.2900976E-2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37.988903999999998</v>
      </c>
      <c r="Y135" s="187">
        <v>41.357827</v>
      </c>
      <c r="Z135" s="187">
        <v>0.98889026999999996</v>
      </c>
      <c r="AA135" s="62">
        <v>0.99265725999999999</v>
      </c>
      <c r="AB135" s="62">
        <v>1.211687E-2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0.26355199999999712</v>
      </c>
      <c r="AN135" s="121">
        <f t="shared" si="15"/>
        <v>0.18520000000000181</v>
      </c>
      <c r="AO135" s="121">
        <f t="shared" si="16"/>
        <v>1.8678999999999224E-4</v>
      </c>
      <c r="AP135" s="121">
        <f t="shared" si="17"/>
        <v>1.3686999999995564E-4</v>
      </c>
      <c r="AQ135" s="87">
        <f t="shared" si="18"/>
        <v>-7.8410599999999969E-4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41.501978999999999</v>
      </c>
      <c r="G136" s="187">
        <v>44.878124999999997</v>
      </c>
      <c r="H136" s="187">
        <v>0.99446217000000003</v>
      </c>
      <c r="I136" s="62">
        <v>0.99631152000000001</v>
      </c>
      <c r="J136" s="62">
        <v>5.5754009999999998E-3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42.230795000000001</v>
      </c>
      <c r="Y136" s="187">
        <v>45.412531999999999</v>
      </c>
      <c r="Z136" s="187">
        <v>0.99466005999999996</v>
      </c>
      <c r="AA136" s="62">
        <v>0.99652940999999995</v>
      </c>
      <c r="AB136" s="62">
        <v>4.9155989999999997E-3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0.72881600000000191</v>
      </c>
      <c r="AN136" s="121">
        <f t="shared" si="15"/>
        <v>0.53440700000000163</v>
      </c>
      <c r="AO136" s="121">
        <f t="shared" si="16"/>
        <v>1.9788999999992285E-4</v>
      </c>
      <c r="AP136" s="121">
        <f t="shared" si="17"/>
        <v>2.1788999999994285E-4</v>
      </c>
      <c r="AQ136" s="87">
        <f t="shared" si="18"/>
        <v>-6.5980200000000013E-4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28.289425999999999</v>
      </c>
      <c r="G138" s="96">
        <v>31.851870999999999</v>
      </c>
      <c r="H138" s="96">
        <v>0.94959532999999996</v>
      </c>
      <c r="I138" s="60">
        <v>0.96966247000000005</v>
      </c>
      <c r="J138" s="60">
        <v>7.8052430000000006E-2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28.556742</v>
      </c>
      <c r="Y138" s="96">
        <v>32.210298000000002</v>
      </c>
      <c r="Z138" s="96">
        <v>0.94971927</v>
      </c>
      <c r="AA138" s="60">
        <v>0.97006313</v>
      </c>
      <c r="AB138" s="60">
        <v>6.8009650000000005E-2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0.267316000000001</v>
      </c>
      <c r="AN138" s="95">
        <f t="shared" si="15"/>
        <v>0.35842700000000249</v>
      </c>
      <c r="AO138" s="95">
        <f t="shared" si="16"/>
        <v>1.2394000000004457E-4</v>
      </c>
      <c r="AP138" s="95">
        <f t="shared" si="17"/>
        <v>4.0065999999994162E-4</v>
      </c>
      <c r="AQ138" s="120">
        <f t="shared" si="18"/>
        <v>-1.0042780000000001E-2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32.360031999999997</v>
      </c>
      <c r="G139" s="187">
        <v>35.92407</v>
      </c>
      <c r="H139" s="187">
        <v>0.97691992999999999</v>
      </c>
      <c r="I139" s="62">
        <v>0.98542668</v>
      </c>
      <c r="J139" s="62">
        <v>4.5665108000000003E-2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33.248984999999998</v>
      </c>
      <c r="Y139" s="187">
        <v>36.545596000000003</v>
      </c>
      <c r="Z139" s="187">
        <v>0.97725629000000003</v>
      </c>
      <c r="AA139" s="62">
        <v>0.98556491999999996</v>
      </c>
      <c r="AB139" s="62">
        <v>3.3619876999999999E-2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0.88895300000000077</v>
      </c>
      <c r="AN139" s="121">
        <f t="shared" si="15"/>
        <v>0.62152600000000291</v>
      </c>
      <c r="AO139" s="121">
        <f t="shared" si="16"/>
        <v>3.3636000000003552E-4</v>
      </c>
      <c r="AP139" s="121">
        <f t="shared" si="17"/>
        <v>1.3823999999995618E-4</v>
      </c>
      <c r="AQ139" s="87">
        <f t="shared" si="18"/>
        <v>-1.2045231000000003E-2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36.145950999999997</v>
      </c>
      <c r="G140" s="187">
        <v>40.378985999999998</v>
      </c>
      <c r="H140" s="187">
        <v>0.99080873000000003</v>
      </c>
      <c r="I140" s="62">
        <v>0.99375623999999996</v>
      </c>
      <c r="J140" s="62">
        <v>2.4511958E-2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38.133974000000002</v>
      </c>
      <c r="Y140" s="187">
        <v>41.694296000000001</v>
      </c>
      <c r="Z140" s="187">
        <v>0.99104108999999996</v>
      </c>
      <c r="AA140" s="62">
        <v>0.99409565</v>
      </c>
      <c r="AB140" s="62">
        <v>1.4645831999999999E-2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1.9880230000000054</v>
      </c>
      <c r="AN140" s="121">
        <f t="shared" si="15"/>
        <v>1.3153100000000038</v>
      </c>
      <c r="AO140" s="121">
        <f t="shared" si="16"/>
        <v>2.3235999999993151E-4</v>
      </c>
      <c r="AP140" s="121">
        <f t="shared" si="17"/>
        <v>3.3941000000003996E-4</v>
      </c>
      <c r="AQ140" s="87">
        <f t="shared" si="18"/>
        <v>-9.8661260000000011E-3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38.403202999999998</v>
      </c>
      <c r="G141" s="187">
        <v>42.857368000000001</v>
      </c>
      <c r="H141" s="187">
        <v>0.99495973000000004</v>
      </c>
      <c r="I141" s="62">
        <v>0.99647757999999997</v>
      </c>
      <c r="J141" s="62">
        <v>1.676739E-2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41.306826999999998</v>
      </c>
      <c r="Y141" s="187">
        <v>45.042175</v>
      </c>
      <c r="Z141" s="187">
        <v>0.99524173000000005</v>
      </c>
      <c r="AA141" s="62">
        <v>0.99691342999999999</v>
      </c>
      <c r="AB141" s="62">
        <v>8.0847969999999995E-3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2.9036240000000006</v>
      </c>
      <c r="AN141" s="121">
        <f t="shared" si="15"/>
        <v>2.1848069999999993</v>
      </c>
      <c r="AO141" s="121">
        <f t="shared" si="16"/>
        <v>2.8200000000000447E-4</v>
      </c>
      <c r="AP141" s="121">
        <f t="shared" si="17"/>
        <v>4.3585000000001539E-4</v>
      </c>
      <c r="AQ141" s="87">
        <f t="shared" si="18"/>
        <v>-8.6825930000000006E-3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28.897762</v>
      </c>
      <c r="G143" s="96">
        <v>32.474722</v>
      </c>
      <c r="H143" s="96">
        <v>0.94400267000000004</v>
      </c>
      <c r="I143" s="60">
        <v>0.96827960000000002</v>
      </c>
      <c r="J143" s="60">
        <v>7.5161729999999996E-2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28.992540000000002</v>
      </c>
      <c r="Y143" s="96">
        <v>32.574617000000003</v>
      </c>
      <c r="Z143" s="96">
        <v>0.94425926000000004</v>
      </c>
      <c r="AA143" s="60">
        <v>0.96867179999999997</v>
      </c>
      <c r="AB143" s="60">
        <v>7.3285249999999996E-2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9.4778000000001583E-2</v>
      </c>
      <c r="AN143" s="95">
        <f t="shared" si="15"/>
        <v>9.989500000000362E-2</v>
      </c>
      <c r="AO143" s="95">
        <f t="shared" si="16"/>
        <v>2.5659000000000098E-4</v>
      </c>
      <c r="AP143" s="95">
        <f t="shared" si="17"/>
        <v>3.921999999999537E-4</v>
      </c>
      <c r="AQ143" s="120">
        <f t="shared" si="18"/>
        <v>-1.8764799999999998E-3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32.890275000000003</v>
      </c>
      <c r="G144" s="187">
        <v>36.502035999999997</v>
      </c>
      <c r="H144" s="187">
        <v>0.97478518999999997</v>
      </c>
      <c r="I144" s="62">
        <v>0.98440234999999998</v>
      </c>
      <c r="J144" s="62">
        <v>4.1873023000000002E-2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33.370297000000001</v>
      </c>
      <c r="Y144" s="187">
        <v>36.789034999999998</v>
      </c>
      <c r="Z144" s="187">
        <v>0.97501793999999997</v>
      </c>
      <c r="AA144" s="62">
        <v>0.9845391</v>
      </c>
      <c r="AB144" s="62">
        <v>3.7292257000000002E-2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0.48002199999999817</v>
      </c>
      <c r="AN144" s="121">
        <f t="shared" si="15"/>
        <v>0.28699900000000156</v>
      </c>
      <c r="AO144" s="121">
        <f t="shared" si="16"/>
        <v>2.3275000000000379E-4</v>
      </c>
      <c r="AP144" s="121">
        <f t="shared" si="17"/>
        <v>1.367500000000188E-4</v>
      </c>
      <c r="AQ144" s="87">
        <f t="shared" si="18"/>
        <v>-4.580766E-3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36.899436999999999</v>
      </c>
      <c r="G145" s="187">
        <v>40.883375000000001</v>
      </c>
      <c r="H145" s="187">
        <v>0.99013414</v>
      </c>
      <c r="I145" s="62">
        <v>0.99339138999999999</v>
      </c>
      <c r="J145" s="62">
        <v>2.0654100000000002E-2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38.264522999999997</v>
      </c>
      <c r="Y145" s="187">
        <v>41.837713999999998</v>
      </c>
      <c r="Z145" s="187">
        <v>0.99032695999999998</v>
      </c>
      <c r="AA145" s="62">
        <v>0.99372282999999995</v>
      </c>
      <c r="AB145" s="62">
        <v>1.5467883999999999E-2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1.365085999999998</v>
      </c>
      <c r="AN145" s="121">
        <f t="shared" si="15"/>
        <v>0.95433899999999738</v>
      </c>
      <c r="AO145" s="121">
        <f t="shared" si="16"/>
        <v>1.9281999999998245E-4</v>
      </c>
      <c r="AP145" s="121">
        <f t="shared" si="17"/>
        <v>3.3143999999996065E-4</v>
      </c>
      <c r="AQ145" s="87">
        <f t="shared" si="18"/>
        <v>-5.1862160000000022E-3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39.620514999999997</v>
      </c>
      <c r="G146" s="187">
        <v>43.730775000000001</v>
      </c>
      <c r="H146" s="187">
        <v>0.99473056999999998</v>
      </c>
      <c r="I146" s="62">
        <v>0.99633914999999995</v>
      </c>
      <c r="J146" s="62">
        <v>1.1030395E-2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41.908205000000002</v>
      </c>
      <c r="Y146" s="187">
        <v>45.370061999999997</v>
      </c>
      <c r="Z146" s="187">
        <v>0.9949616</v>
      </c>
      <c r="AA146" s="62">
        <v>0.99682872</v>
      </c>
      <c r="AB146" s="62">
        <v>7.2932259999999999E-3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2.2876900000000049</v>
      </c>
      <c r="AN146" s="121">
        <f t="shared" si="15"/>
        <v>1.6392869999999959</v>
      </c>
      <c r="AO146" s="121">
        <f t="shared" si="16"/>
        <v>2.3103000000002094E-4</v>
      </c>
      <c r="AP146" s="121">
        <f t="shared" si="17"/>
        <v>4.8957000000005024E-4</v>
      </c>
      <c r="AQ146" s="87">
        <f t="shared" si="18"/>
        <v>-3.7371690000000003E-3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26.978314999999998</v>
      </c>
      <c r="G148" s="96">
        <v>31.414788000000001</v>
      </c>
      <c r="H148" s="96">
        <v>0.93663858</v>
      </c>
      <c r="I148" s="60">
        <v>0.95881656999999998</v>
      </c>
      <c r="J148" s="60">
        <v>7.4760980000000005E-2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27.044395000000002</v>
      </c>
      <c r="Y148" s="96">
        <v>31.480983999999999</v>
      </c>
      <c r="Z148" s="96">
        <v>0.93678667999999998</v>
      </c>
      <c r="AA148" s="60">
        <v>0.95916782</v>
      </c>
      <c r="AB148" s="60">
        <v>7.3967740000000004E-2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6.6080000000003025E-2</v>
      </c>
      <c r="AN148" s="95">
        <f t="shared" si="15"/>
        <v>6.6195999999997923E-2</v>
      </c>
      <c r="AO148" s="95">
        <f t="shared" si="16"/>
        <v>1.4809999999998436E-4</v>
      </c>
      <c r="AP148" s="95">
        <f t="shared" si="17"/>
        <v>3.5125000000002515E-4</v>
      </c>
      <c r="AQ148" s="120">
        <f t="shared" si="18"/>
        <v>-7.9324000000000061E-4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32.261524000000001</v>
      </c>
      <c r="G149" s="187">
        <v>35.948714000000002</v>
      </c>
      <c r="H149" s="187">
        <v>0.97400869999999995</v>
      </c>
      <c r="I149" s="62">
        <v>0.98225651999999997</v>
      </c>
      <c r="J149" s="62">
        <v>3.2978140000000003E-2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32.423555</v>
      </c>
      <c r="Y149" s="187">
        <v>36.064047000000002</v>
      </c>
      <c r="Z149" s="187">
        <v>0.97426405000000005</v>
      </c>
      <c r="AA149" s="62">
        <v>0.98256834000000004</v>
      </c>
      <c r="AB149" s="62">
        <v>3.1913664000000001E-2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0.16203099999999893</v>
      </c>
      <c r="AN149" s="121">
        <f t="shared" si="15"/>
        <v>0.11533299999999969</v>
      </c>
      <c r="AO149" s="121">
        <f t="shared" si="16"/>
        <v>2.5535000000009855E-4</v>
      </c>
      <c r="AP149" s="121">
        <f t="shared" si="17"/>
        <v>3.118200000000737E-4</v>
      </c>
      <c r="AQ149" s="87">
        <f t="shared" si="18"/>
        <v>-1.0644760000000017E-3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37.818708000000001</v>
      </c>
      <c r="G150" s="187">
        <v>41.260460999999999</v>
      </c>
      <c r="H150" s="187">
        <v>0.99016795000000002</v>
      </c>
      <c r="I150" s="62">
        <v>0.99312800999999995</v>
      </c>
      <c r="J150" s="62">
        <v>1.3489522E-2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38.10727</v>
      </c>
      <c r="Y150" s="187">
        <v>41.484026999999998</v>
      </c>
      <c r="Z150" s="187">
        <v>0.99039493000000001</v>
      </c>
      <c r="AA150" s="62">
        <v>0.99324632999999996</v>
      </c>
      <c r="AB150" s="62">
        <v>1.2627541000000001E-2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0.28856199999999887</v>
      </c>
      <c r="AN150" s="121">
        <f t="shared" si="15"/>
        <v>0.22356599999999816</v>
      </c>
      <c r="AO150" s="121">
        <f t="shared" si="16"/>
        <v>2.2697999999998775E-4</v>
      </c>
      <c r="AP150" s="121">
        <f t="shared" si="17"/>
        <v>1.1832000000000509E-4</v>
      </c>
      <c r="AQ150" s="87">
        <f t="shared" si="18"/>
        <v>-8.6198099999999951E-4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41.928623999999999</v>
      </c>
      <c r="G151" s="187">
        <v>45.184044999999998</v>
      </c>
      <c r="H151" s="187">
        <v>0.99506479000000003</v>
      </c>
      <c r="I151" s="62">
        <v>0.99669357000000003</v>
      </c>
      <c r="J151" s="62">
        <v>5.8565848E-3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42.639029000000001</v>
      </c>
      <c r="Y151" s="187">
        <v>45.767392000000001</v>
      </c>
      <c r="Z151" s="187">
        <v>0.99527593000000003</v>
      </c>
      <c r="AA151" s="62">
        <v>0.99687534</v>
      </c>
      <c r="AB151" s="62">
        <v>5.2904060000000001E-3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0.71040500000000151</v>
      </c>
      <c r="AN151" s="121">
        <f t="shared" si="15"/>
        <v>0.58334700000000339</v>
      </c>
      <c r="AO151" s="121">
        <f t="shared" si="16"/>
        <v>2.1113999999999855E-4</v>
      </c>
      <c r="AP151" s="121">
        <f t="shared" si="17"/>
        <v>1.8176999999997001E-4</v>
      </c>
      <c r="AQ151" s="87">
        <f t="shared" si="18"/>
        <v>-5.6617879999999992E-4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27.424040000000002</v>
      </c>
      <c r="G153" s="96">
        <v>31.393371999999999</v>
      </c>
      <c r="H153" s="96">
        <v>0.93164362000000001</v>
      </c>
      <c r="I153" s="60">
        <v>0.96509060999999996</v>
      </c>
      <c r="J153" s="60">
        <v>7.3535349999999999E-2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>
        <v>27.912734</v>
      </c>
      <c r="Y153" s="96">
        <v>31.964872</v>
      </c>
      <c r="Z153" s="96">
        <v>0.93195762000000004</v>
      </c>
      <c r="AA153" s="60">
        <v>0.96590816999999995</v>
      </c>
      <c r="AB153" s="60">
        <v>6.8852280000000002E-2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0.48869399999999885</v>
      </c>
      <c r="AN153" s="95">
        <f t="shared" si="15"/>
        <v>0.57150000000000034</v>
      </c>
      <c r="AO153" s="95">
        <f t="shared" si="16"/>
        <v>3.1400000000003647E-4</v>
      </c>
      <c r="AP153" s="95">
        <f t="shared" si="17"/>
        <v>8.1755999999999496E-4</v>
      </c>
      <c r="AQ153" s="120">
        <f t="shared" si="18"/>
        <v>-4.6830699999999975E-3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31.379201999999999</v>
      </c>
      <c r="G154" s="187">
        <v>35.246772</v>
      </c>
      <c r="H154" s="187">
        <v>0.96995439999999999</v>
      </c>
      <c r="I154" s="62">
        <v>0.98277053999999997</v>
      </c>
      <c r="J154" s="62">
        <v>3.7199370000000002E-2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>
        <v>32.382995999999999</v>
      </c>
      <c r="Y154" s="187">
        <v>36.041859000000002</v>
      </c>
      <c r="Z154" s="187">
        <v>0.97029416000000002</v>
      </c>
      <c r="AA154" s="62">
        <v>0.98304274000000003</v>
      </c>
      <c r="AB154" s="62">
        <v>3.192449E-2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1.0037939999999992</v>
      </c>
      <c r="AN154" s="121">
        <f t="shared" si="15"/>
        <v>0.79508700000000232</v>
      </c>
      <c r="AO154" s="121">
        <f t="shared" si="16"/>
        <v>3.3976000000002227E-4</v>
      </c>
      <c r="AP154" s="121">
        <f t="shared" si="17"/>
        <v>2.7220000000005573E-4</v>
      </c>
      <c r="AQ154" s="87">
        <f t="shared" si="18"/>
        <v>-5.2748800000000026E-3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35.421481</v>
      </c>
      <c r="G155" s="187">
        <v>39.706982000000004</v>
      </c>
      <c r="H155" s="187">
        <v>0.98875729000000001</v>
      </c>
      <c r="I155" s="62">
        <v>0.99241436999999999</v>
      </c>
      <c r="J155" s="62">
        <v>1.8227164000000001E-2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>
        <v>37.446030999999998</v>
      </c>
      <c r="Y155" s="187">
        <v>41.188727999999998</v>
      </c>
      <c r="Z155" s="187">
        <v>0.98911311999999996</v>
      </c>
      <c r="AA155" s="62">
        <v>0.99285694000000002</v>
      </c>
      <c r="AB155" s="62">
        <v>1.3193132999999999E-2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2.0245499999999979</v>
      </c>
      <c r="AN155" s="121">
        <f t="shared" si="15"/>
        <v>1.481745999999994</v>
      </c>
      <c r="AO155" s="121">
        <f t="shared" si="16"/>
        <v>3.5582999999994591E-4</v>
      </c>
      <c r="AP155" s="121">
        <f t="shared" si="17"/>
        <v>4.4257000000003099E-4</v>
      </c>
      <c r="AQ155" s="87">
        <f t="shared" si="18"/>
        <v>-5.0340310000000013E-3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37.878903999999999</v>
      </c>
      <c r="G156" s="187">
        <v>42.285916999999998</v>
      </c>
      <c r="H156" s="187">
        <v>0.99432171999999996</v>
      </c>
      <c r="I156" s="62">
        <v>0.99577769000000005</v>
      </c>
      <c r="J156" s="62">
        <v>1.0377536E-2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>
        <v>41.020420000000001</v>
      </c>
      <c r="Y156" s="187">
        <v>44.887039000000001</v>
      </c>
      <c r="Z156" s="187">
        <v>0.99474083000000002</v>
      </c>
      <c r="AA156" s="62">
        <v>0.99626963999999996</v>
      </c>
      <c r="AB156" s="62">
        <v>5.7336595000000001E-3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3.1415160000000029</v>
      </c>
      <c r="AN156" s="121">
        <f t="shared" si="15"/>
        <v>2.6011220000000037</v>
      </c>
      <c r="AO156" s="121">
        <f t="shared" si="16"/>
        <v>4.1911000000005583E-4</v>
      </c>
      <c r="AP156" s="121">
        <f t="shared" si="17"/>
        <v>4.9194999999990774E-4</v>
      </c>
      <c r="AQ156" s="87">
        <f t="shared" si="18"/>
        <v>-4.6438764999999996E-3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27.616273</v>
      </c>
      <c r="G158" s="96">
        <v>31.351164000000001</v>
      </c>
      <c r="H158" s="96">
        <v>0.93156720000000004</v>
      </c>
      <c r="I158" s="60">
        <v>0.96174062999999999</v>
      </c>
      <c r="J158" s="60">
        <v>7.2439939999999994E-2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>
        <v>27.681785999999999</v>
      </c>
      <c r="Y158" s="96">
        <v>31.403608999999999</v>
      </c>
      <c r="Z158" s="96">
        <v>0.93175832999999997</v>
      </c>
      <c r="AA158" s="60">
        <v>0.96182482000000002</v>
      </c>
      <c r="AB158" s="60">
        <v>6.9772269999999997E-2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6.5512999999999266E-2</v>
      </c>
      <c r="AN158" s="95">
        <f t="shared" si="15"/>
        <v>5.2444999999998743E-2</v>
      </c>
      <c r="AO158" s="95">
        <f t="shared" si="16"/>
        <v>1.911299999999283E-4</v>
      </c>
      <c r="AP158" s="95">
        <f t="shared" si="17"/>
        <v>8.4190000000039511E-5</v>
      </c>
      <c r="AQ158" s="120">
        <f t="shared" si="18"/>
        <v>-2.667669999999997E-3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32.043720999999998</v>
      </c>
      <c r="G159" s="187">
        <v>35.543365999999999</v>
      </c>
      <c r="H159" s="187">
        <v>0.97081645000000005</v>
      </c>
      <c r="I159" s="62">
        <v>0.98184015999999996</v>
      </c>
      <c r="J159" s="62">
        <v>3.0464316000000002E-2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>
        <v>32.296261999999999</v>
      </c>
      <c r="Y159" s="187">
        <v>35.705081999999997</v>
      </c>
      <c r="Z159" s="187">
        <v>0.97114484000000001</v>
      </c>
      <c r="AA159" s="62">
        <v>0.98204915000000004</v>
      </c>
      <c r="AB159" s="62">
        <v>2.8220120000000001E-2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0.25254100000000079</v>
      </c>
      <c r="AN159" s="121">
        <f t="shared" si="15"/>
        <v>0.16171599999999842</v>
      </c>
      <c r="AO159" s="121">
        <f t="shared" si="16"/>
        <v>3.2838999999995622E-4</v>
      </c>
      <c r="AP159" s="121">
        <f t="shared" si="17"/>
        <v>2.089900000000755E-4</v>
      </c>
      <c r="AQ159" s="87">
        <f t="shared" si="18"/>
        <v>-2.2441960000000004E-3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36.917127000000001</v>
      </c>
      <c r="G160" s="187">
        <v>40.657096000000003</v>
      </c>
      <c r="H160" s="187">
        <v>0.98859748999999997</v>
      </c>
      <c r="I160" s="62">
        <v>0.99216548000000004</v>
      </c>
      <c r="J160" s="62">
        <v>1.3677656999999999E-2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>
        <v>37.632520999999997</v>
      </c>
      <c r="Y160" s="187">
        <v>41.09198</v>
      </c>
      <c r="Z160" s="187">
        <v>0.98881289000000006</v>
      </c>
      <c r="AA160" s="62">
        <v>0.99235278999999998</v>
      </c>
      <c r="AB160" s="62">
        <v>1.1519457E-2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0.71539399999999631</v>
      </c>
      <c r="AN160" s="121">
        <f t="shared" si="15"/>
        <v>0.43488399999999672</v>
      </c>
      <c r="AO160" s="121">
        <f t="shared" si="16"/>
        <v>2.1540000000008774E-4</v>
      </c>
      <c r="AP160" s="121">
        <f t="shared" si="17"/>
        <v>1.8730999999994058E-4</v>
      </c>
      <c r="AQ160" s="87">
        <f t="shared" si="18"/>
        <v>-2.158199999999999E-3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40.158664999999999</v>
      </c>
      <c r="G161" s="187">
        <v>43.999796000000003</v>
      </c>
      <c r="H161" s="187">
        <v>0.99433994000000003</v>
      </c>
      <c r="I161" s="62">
        <v>0.99592060000000004</v>
      </c>
      <c r="J161" s="62">
        <v>7.8994270000000005E-3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>
        <v>41.762205999999999</v>
      </c>
      <c r="Y161" s="187">
        <v>45.087693999999999</v>
      </c>
      <c r="Z161" s="187">
        <v>0.99459445999999996</v>
      </c>
      <c r="AA161" s="62">
        <v>0.99635918000000001</v>
      </c>
      <c r="AB161" s="62">
        <v>5.151386E-3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1.6035409999999999</v>
      </c>
      <c r="AN161" s="121">
        <f t="shared" ref="AN161:AN224" si="20">IF(OR(Y161="",G161=""),"",Y161-G161)</f>
        <v>1.0878979999999956</v>
      </c>
      <c r="AO161" s="121">
        <f t="shared" ref="AO161:AO224" si="21">IF(OR(Z161="",H161=""),"",Z161-H161)</f>
        <v>2.5451999999992481E-4</v>
      </c>
      <c r="AP161" s="121">
        <f t="shared" ref="AP161:AP224" si="22">IF(OR(AA161="",I161=""),"",AA161-I161)</f>
        <v>4.3857999999996622E-4</v>
      </c>
      <c r="AQ161" s="87">
        <f t="shared" ref="AQ161:AQ224" si="23">IF(OR(AB161="",J161=""),"",AB161-J161)</f>
        <v>-2.7480410000000005E-3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27.525312</v>
      </c>
      <c r="G163" s="96">
        <v>31.951716000000001</v>
      </c>
      <c r="H163" s="96">
        <v>0.93956594000000004</v>
      </c>
      <c r="I163" s="60">
        <v>0.96225592999999998</v>
      </c>
      <c r="J163" s="60">
        <v>7.2692740000000006E-2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>
        <v>27.571255000000001</v>
      </c>
      <c r="Y163" s="96">
        <v>31.999130999999998</v>
      </c>
      <c r="Z163" s="96">
        <v>0.93962413</v>
      </c>
      <c r="AA163" s="60">
        <v>0.96260681000000003</v>
      </c>
      <c r="AB163" s="60">
        <v>7.1746506000000002E-2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4.5943000000001177E-2</v>
      </c>
      <c r="AN163" s="95">
        <f t="shared" si="20"/>
        <v>4.741499999999732E-2</v>
      </c>
      <c r="AO163" s="95">
        <f t="shared" si="21"/>
        <v>5.8189999999957998E-5</v>
      </c>
      <c r="AP163" s="95">
        <f t="shared" si="22"/>
        <v>3.5088000000005337E-4</v>
      </c>
      <c r="AQ163" s="120">
        <f t="shared" si="23"/>
        <v>-9.4623400000000413E-4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32.641288000000003</v>
      </c>
      <c r="G164" s="187">
        <v>36.300848999999999</v>
      </c>
      <c r="H164" s="187">
        <v>0.97465672999999997</v>
      </c>
      <c r="I164" s="62">
        <v>0.98317918999999998</v>
      </c>
      <c r="J164" s="62">
        <v>3.4315973999999999E-2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>
        <v>32.893585999999999</v>
      </c>
      <c r="Y164" s="187">
        <v>36.500135999999998</v>
      </c>
      <c r="Z164" s="187">
        <v>0.97484758999999999</v>
      </c>
      <c r="AA164" s="62">
        <v>0.98356091999999995</v>
      </c>
      <c r="AB164" s="62">
        <v>3.3365673999999998E-2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0.25229799999999614</v>
      </c>
      <c r="AN164" s="121">
        <f t="shared" si="20"/>
        <v>0.19928699999999822</v>
      </c>
      <c r="AO164" s="121">
        <f t="shared" si="21"/>
        <v>1.9086000000001491E-4</v>
      </c>
      <c r="AP164" s="121">
        <f t="shared" si="22"/>
        <v>3.8172999999996904E-4</v>
      </c>
      <c r="AQ164" s="87">
        <f t="shared" si="23"/>
        <v>-9.5030000000000114E-4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38.147754999999997</v>
      </c>
      <c r="G165" s="187">
        <v>41.480786999999999</v>
      </c>
      <c r="H165" s="187">
        <v>0.99025854000000002</v>
      </c>
      <c r="I165" s="62">
        <v>0.99341088</v>
      </c>
      <c r="J165" s="62">
        <v>1.4140504999999999E-2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>
        <v>38.423468999999997</v>
      </c>
      <c r="Y165" s="187">
        <v>41.731678000000002</v>
      </c>
      <c r="Z165" s="187">
        <v>0.99044745999999995</v>
      </c>
      <c r="AA165" s="62">
        <v>0.99356425999999998</v>
      </c>
      <c r="AB165" s="62">
        <v>1.3283315E-2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0.27571400000000068</v>
      </c>
      <c r="AN165" s="121">
        <f t="shared" si="20"/>
        <v>0.25089100000000286</v>
      </c>
      <c r="AO165" s="121">
        <f t="shared" si="21"/>
        <v>1.8891999999992581E-4</v>
      </c>
      <c r="AP165" s="121">
        <f t="shared" si="22"/>
        <v>1.5337999999998075E-4</v>
      </c>
      <c r="AQ165" s="87">
        <f t="shared" si="23"/>
        <v>-8.5718999999999899E-4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42.214491000000002</v>
      </c>
      <c r="G166" s="187">
        <v>45.397385999999997</v>
      </c>
      <c r="H166" s="187">
        <v>0.99481576000000005</v>
      </c>
      <c r="I166" s="62">
        <v>0.99678849999999997</v>
      </c>
      <c r="J166" s="62">
        <v>6.7414420000000003E-3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>
        <v>42.800511</v>
      </c>
      <c r="Y166" s="187">
        <v>45.873623000000002</v>
      </c>
      <c r="Z166" s="187">
        <v>0.99501483999999996</v>
      </c>
      <c r="AA166" s="62">
        <v>0.99695122000000003</v>
      </c>
      <c r="AB166" s="62">
        <v>6.2553729999999998E-3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0.58601999999999776</v>
      </c>
      <c r="AN166" s="121">
        <f t="shared" si="20"/>
        <v>0.47623700000000468</v>
      </c>
      <c r="AO166" s="121">
        <f t="shared" si="21"/>
        <v>1.9907999999990711E-4</v>
      </c>
      <c r="AP166" s="121">
        <f t="shared" si="22"/>
        <v>1.6272000000006059E-4</v>
      </c>
      <c r="AQ166" s="87">
        <f t="shared" si="23"/>
        <v>-4.8606900000000043E-4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28.139648000000001</v>
      </c>
      <c r="G168" s="96">
        <v>31.873137</v>
      </c>
      <c r="H168" s="96">
        <v>0.93712523000000003</v>
      </c>
      <c r="I168" s="60">
        <v>0.96525243000000005</v>
      </c>
      <c r="J168" s="60">
        <v>7.5875739999999997E-2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>
        <v>28.377943999999999</v>
      </c>
      <c r="Y168" s="96">
        <v>32.122236000000001</v>
      </c>
      <c r="Z168" s="96">
        <v>0.93732008</v>
      </c>
      <c r="AA168" s="60">
        <v>0.96554762000000005</v>
      </c>
      <c r="AB168" s="60">
        <v>7.0207820000000004E-2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0.23829599999999829</v>
      </c>
      <c r="AN168" s="95">
        <f t="shared" si="20"/>
        <v>0.24909900000000107</v>
      </c>
      <c r="AO168" s="95">
        <f t="shared" si="21"/>
        <v>1.9484999999996866E-4</v>
      </c>
      <c r="AP168" s="95">
        <f t="shared" si="22"/>
        <v>2.9519000000000073E-4</v>
      </c>
      <c r="AQ168" s="120">
        <f t="shared" si="23"/>
        <v>-5.667919999999993E-3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32.166221</v>
      </c>
      <c r="G169" s="187">
        <v>35.826605000000001</v>
      </c>
      <c r="H169" s="187">
        <v>0.97202182000000004</v>
      </c>
      <c r="I169" s="62">
        <v>0.98343066000000001</v>
      </c>
      <c r="J169" s="62">
        <v>3.8763846999999997E-2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>
        <v>32.899155</v>
      </c>
      <c r="Y169" s="187">
        <v>36.331266999999997</v>
      </c>
      <c r="Z169" s="187">
        <v>0.97236356000000002</v>
      </c>
      <c r="AA169" s="62">
        <v>0.98371587999999999</v>
      </c>
      <c r="AB169" s="62">
        <v>3.2293429999999998E-2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0.7329340000000002</v>
      </c>
      <c r="AN169" s="121">
        <f t="shared" si="20"/>
        <v>0.50466199999999617</v>
      </c>
      <c r="AO169" s="121">
        <f t="shared" si="21"/>
        <v>3.4173999999997928E-4</v>
      </c>
      <c r="AP169" s="121">
        <f t="shared" si="22"/>
        <v>2.8521999999997494E-4</v>
      </c>
      <c r="AQ169" s="87">
        <f t="shared" si="23"/>
        <v>-6.4704169999999991E-3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36.069149000000003</v>
      </c>
      <c r="G170" s="187">
        <v>40.088301000000001</v>
      </c>
      <c r="H170" s="187">
        <v>0.98902509000000005</v>
      </c>
      <c r="I170" s="62">
        <v>0.99270354000000005</v>
      </c>
      <c r="J170" s="62">
        <v>1.9886010999999999E-2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>
        <v>37.601438999999999</v>
      </c>
      <c r="Y170" s="187">
        <v>41.134946999999997</v>
      </c>
      <c r="Z170" s="187">
        <v>0.98925582000000001</v>
      </c>
      <c r="AA170" s="62">
        <v>0.99301302999999996</v>
      </c>
      <c r="AB170" s="62">
        <v>1.367877E-2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1.5322899999999962</v>
      </c>
      <c r="AN170" s="121">
        <f t="shared" si="20"/>
        <v>1.0466459999999955</v>
      </c>
      <c r="AO170" s="121">
        <f t="shared" si="21"/>
        <v>2.307299999999568E-4</v>
      </c>
      <c r="AP170" s="121">
        <f t="shared" si="22"/>
        <v>3.0948999999991234E-4</v>
      </c>
      <c r="AQ170" s="87">
        <f t="shared" si="23"/>
        <v>-6.2072409999999988E-3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38.491025</v>
      </c>
      <c r="G171" s="187">
        <v>42.711719000000002</v>
      </c>
      <c r="H171" s="187">
        <v>0.99421287000000003</v>
      </c>
      <c r="I171" s="62">
        <v>0.99606360000000005</v>
      </c>
      <c r="J171" s="62">
        <v>1.2102643E-2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>
        <v>40.930366999999997</v>
      </c>
      <c r="Y171" s="187">
        <v>44.493783000000001</v>
      </c>
      <c r="Z171" s="187">
        <v>0.99450698999999998</v>
      </c>
      <c r="AA171" s="62">
        <v>0.99646098000000005</v>
      </c>
      <c r="AB171" s="62">
        <v>6.7535974000000002E-3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2.4393419999999963</v>
      </c>
      <c r="AN171" s="121">
        <f t="shared" si="20"/>
        <v>1.7820639999999983</v>
      </c>
      <c r="AO171" s="121">
        <f t="shared" si="21"/>
        <v>2.9411999999995331E-4</v>
      </c>
      <c r="AP171" s="121">
        <f t="shared" si="22"/>
        <v>3.9738000000000273E-4</v>
      </c>
      <c r="AQ171" s="87">
        <f t="shared" si="23"/>
        <v>-5.3490455999999995E-3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27.150548000000001</v>
      </c>
      <c r="G173" s="96">
        <v>31.534557</v>
      </c>
      <c r="H173" s="96">
        <v>0.93236291000000004</v>
      </c>
      <c r="I173" s="60">
        <v>0.96065613999999999</v>
      </c>
      <c r="J173" s="60">
        <v>7.7258270000000004E-2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>
        <v>27.135375</v>
      </c>
      <c r="Y173" s="96">
        <v>31.496926999999999</v>
      </c>
      <c r="Z173" s="96">
        <v>0.93228853</v>
      </c>
      <c r="AA173" s="60">
        <v>0.96113154000000001</v>
      </c>
      <c r="AB173" s="60">
        <v>7.6961349999999998E-2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-1.5173000000000769E-2</v>
      </c>
      <c r="AN173" s="95">
        <f t="shared" si="20"/>
        <v>-3.7630000000000052E-2</v>
      </c>
      <c r="AO173" s="95">
        <f t="shared" si="21"/>
        <v>-7.4380000000040525E-5</v>
      </c>
      <c r="AP173" s="95">
        <f t="shared" si="22"/>
        <v>4.754000000000147E-4</v>
      </c>
      <c r="AQ173" s="120">
        <f t="shared" si="23"/>
        <v>-2.9692000000000607E-4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32.515782000000002</v>
      </c>
      <c r="G174" s="187">
        <v>36.155186999999998</v>
      </c>
      <c r="H174" s="187">
        <v>0.97333342</v>
      </c>
      <c r="I174" s="62">
        <v>0.98277924000000005</v>
      </c>
      <c r="J174" s="62">
        <v>3.5144693999999997E-2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>
        <v>32.623922999999998</v>
      </c>
      <c r="Y174" s="187">
        <v>36.20917</v>
      </c>
      <c r="Z174" s="187">
        <v>0.97356593999999996</v>
      </c>
      <c r="AA174" s="62">
        <v>0.98297018000000003</v>
      </c>
      <c r="AB174" s="62">
        <v>3.4438785E-2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0.10814099999999627</v>
      </c>
      <c r="AN174" s="121">
        <f t="shared" si="20"/>
        <v>5.3983000000002335E-2</v>
      </c>
      <c r="AO174" s="121">
        <f t="shared" si="21"/>
        <v>2.3251999999995832E-4</v>
      </c>
      <c r="AP174" s="121">
        <f t="shared" si="22"/>
        <v>1.909399999999728E-4</v>
      </c>
      <c r="AQ174" s="87">
        <f t="shared" si="23"/>
        <v>-7.0590899999999762E-4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38.008853000000002</v>
      </c>
      <c r="G175" s="187">
        <v>41.306572000000003</v>
      </c>
      <c r="H175" s="187">
        <v>0.98977212000000003</v>
      </c>
      <c r="I175" s="62">
        <v>0.99312683999999996</v>
      </c>
      <c r="J175" s="62">
        <v>1.4632663000000001E-2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>
        <v>38.285822000000003</v>
      </c>
      <c r="Y175" s="187">
        <v>41.540733000000003</v>
      </c>
      <c r="Z175" s="187">
        <v>0.98997690999999999</v>
      </c>
      <c r="AA175" s="62">
        <v>0.99327732000000002</v>
      </c>
      <c r="AB175" s="62">
        <v>1.3831126500000001E-2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0.27696900000000113</v>
      </c>
      <c r="AN175" s="121">
        <f t="shared" si="20"/>
        <v>0.23416100000000029</v>
      </c>
      <c r="AO175" s="121">
        <f t="shared" si="21"/>
        <v>2.0478999999995473E-4</v>
      </c>
      <c r="AP175" s="121">
        <f t="shared" si="22"/>
        <v>1.504800000000639E-4</v>
      </c>
      <c r="AQ175" s="87">
        <f t="shared" si="23"/>
        <v>-8.015365E-4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41.884604000000003</v>
      </c>
      <c r="G176" s="187">
        <v>44.922905</v>
      </c>
      <c r="H176" s="187">
        <v>0.99446500999999998</v>
      </c>
      <c r="I176" s="62">
        <v>0.99655212999999998</v>
      </c>
      <c r="J176" s="62">
        <v>7.1418905000000003E-3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>
        <v>42.367589000000002</v>
      </c>
      <c r="Y176" s="187">
        <v>45.322169000000002</v>
      </c>
      <c r="Z176" s="187">
        <v>0.99464151999999995</v>
      </c>
      <c r="AA176" s="62">
        <v>0.99667072999999995</v>
      </c>
      <c r="AB176" s="62">
        <v>6.6555909999999998E-3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0.48298499999999933</v>
      </c>
      <c r="AN176" s="121">
        <f t="shared" si="20"/>
        <v>0.39926400000000228</v>
      </c>
      <c r="AO176" s="121">
        <f t="shared" si="21"/>
        <v>1.7650999999996309E-4</v>
      </c>
      <c r="AP176" s="121">
        <f t="shared" si="22"/>
        <v>1.1859999999996873E-4</v>
      </c>
      <c r="AQ176" s="87">
        <f t="shared" si="23"/>
        <v>-4.8629950000000054E-4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26.778867000000002</v>
      </c>
      <c r="G178" s="96">
        <v>30.994952999999999</v>
      </c>
      <c r="H178" s="96">
        <v>0.92584074000000005</v>
      </c>
      <c r="I178" s="60">
        <v>0.95423522999999999</v>
      </c>
      <c r="J178" s="60">
        <v>7.3661043999999995E-2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>
        <v>26.800273000000001</v>
      </c>
      <c r="Y178" s="96">
        <v>30.997633</v>
      </c>
      <c r="Z178" s="96">
        <v>0.92552997999999997</v>
      </c>
      <c r="AA178" s="60">
        <v>0.95419147999999998</v>
      </c>
      <c r="AB178" s="60">
        <v>7.424675E-2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2.1405999999998926E-2</v>
      </c>
      <c r="AN178" s="95">
        <f t="shared" si="20"/>
        <v>2.68000000000157E-3</v>
      </c>
      <c r="AO178" s="95">
        <f t="shared" si="21"/>
        <v>-3.1076000000007653E-4</v>
      </c>
      <c r="AP178" s="95">
        <f t="shared" si="22"/>
        <v>-4.3750000000009059E-5</v>
      </c>
      <c r="AQ178" s="120">
        <f t="shared" si="23"/>
        <v>5.8570600000000528E-4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32.104548000000001</v>
      </c>
      <c r="G179" s="187">
        <v>35.617198999999999</v>
      </c>
      <c r="H179" s="187">
        <v>0.96919321000000003</v>
      </c>
      <c r="I179" s="62">
        <v>0.98029272999999995</v>
      </c>
      <c r="J179" s="62">
        <v>3.2939142999999997E-2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>
        <v>32.121814999999998</v>
      </c>
      <c r="Y179" s="187">
        <v>35.638984000000001</v>
      </c>
      <c r="Z179" s="187">
        <v>0.96948508</v>
      </c>
      <c r="AA179" s="62">
        <v>0.98048531999999999</v>
      </c>
      <c r="AB179" s="62">
        <v>3.2176363999999999E-2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1.7266999999996813E-2</v>
      </c>
      <c r="AN179" s="121">
        <f t="shared" si="20"/>
        <v>2.1785000000001276E-2</v>
      </c>
      <c r="AO179" s="121">
        <f t="shared" si="21"/>
        <v>2.9186999999997187E-4</v>
      </c>
      <c r="AP179" s="121">
        <f t="shared" si="22"/>
        <v>1.92590000000048E-4</v>
      </c>
      <c r="AQ179" s="87">
        <f t="shared" si="23"/>
        <v>-7.6277899999999815E-4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37.758895000000003</v>
      </c>
      <c r="G180" s="187">
        <v>41.127721999999999</v>
      </c>
      <c r="H180" s="187">
        <v>0.98878547000000006</v>
      </c>
      <c r="I180" s="62">
        <v>0.99237277999999995</v>
      </c>
      <c r="J180" s="62">
        <v>1.2578077999999999E-2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>
        <v>37.911414999999998</v>
      </c>
      <c r="Y180" s="187">
        <v>41.279190999999997</v>
      </c>
      <c r="Z180" s="187">
        <v>0.98899009999999998</v>
      </c>
      <c r="AA180" s="62">
        <v>0.99246656</v>
      </c>
      <c r="AB180" s="62">
        <v>1.2124129000000001E-2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0.15251999999999555</v>
      </c>
      <c r="AN180" s="121">
        <f t="shared" si="20"/>
        <v>0.15146899999999874</v>
      </c>
      <c r="AO180" s="121">
        <f t="shared" si="21"/>
        <v>2.0462999999992793E-4</v>
      </c>
      <c r="AP180" s="121">
        <f t="shared" si="22"/>
        <v>9.3780000000043273E-5</v>
      </c>
      <c r="AQ180" s="87">
        <f t="shared" si="23"/>
        <v>-4.5394899999999863E-4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42.135908999999998</v>
      </c>
      <c r="G181" s="187">
        <v>45.231153999999997</v>
      </c>
      <c r="H181" s="187">
        <v>0.99465965999999995</v>
      </c>
      <c r="I181" s="62">
        <v>0.99642883000000004</v>
      </c>
      <c r="J181" s="62">
        <v>5.1609350000000002E-3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>
        <v>42.672440999999999</v>
      </c>
      <c r="Y181" s="187">
        <v>45.740023000000001</v>
      </c>
      <c r="Z181" s="187">
        <v>0.99488396999999995</v>
      </c>
      <c r="AA181" s="62">
        <v>0.99660576999999995</v>
      </c>
      <c r="AB181" s="62">
        <v>4.8665022E-3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0.53653200000000112</v>
      </c>
      <c r="AN181" s="121">
        <f t="shared" si="20"/>
        <v>0.50886900000000423</v>
      </c>
      <c r="AO181" s="121">
        <f t="shared" si="21"/>
        <v>2.2431000000000534E-4</v>
      </c>
      <c r="AP181" s="121">
        <f t="shared" si="22"/>
        <v>1.7693999999990329E-4</v>
      </c>
      <c r="AQ181" s="87">
        <f t="shared" si="23"/>
        <v>-2.9443280000000013E-4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26.661959</v>
      </c>
      <c r="G183" s="96">
        <v>31.005542999999999</v>
      </c>
      <c r="H183" s="96">
        <v>0.93011962000000004</v>
      </c>
      <c r="I183" s="60">
        <v>0.95926993000000005</v>
      </c>
      <c r="J183" s="60">
        <v>7.7141749999999995E-2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>
        <v>26.697668</v>
      </c>
      <c r="Y183" s="96">
        <v>30.983636000000001</v>
      </c>
      <c r="Z183" s="96">
        <v>0.92892330000000001</v>
      </c>
      <c r="AA183" s="60">
        <v>0.95852530999999996</v>
      </c>
      <c r="AB183" s="60">
        <v>7.8461139999999999E-2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3.5709000000000657E-2</v>
      </c>
      <c r="AN183" s="95">
        <f t="shared" si="20"/>
        <v>-2.1906999999998789E-2</v>
      </c>
      <c r="AO183" s="95">
        <f t="shared" si="21"/>
        <v>-1.1963200000000285E-3</v>
      </c>
      <c r="AP183" s="95">
        <f t="shared" si="22"/>
        <v>-7.4462000000008466E-4</v>
      </c>
      <c r="AQ183" s="120">
        <f t="shared" si="23"/>
        <v>1.3193900000000036E-3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31.679338999999999</v>
      </c>
      <c r="G184" s="187">
        <v>35.303770999999998</v>
      </c>
      <c r="H184" s="187">
        <v>0.97109358000000001</v>
      </c>
      <c r="I184" s="62">
        <v>0.98136433000000001</v>
      </c>
      <c r="J184" s="62">
        <v>3.6872799999999997E-2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>
        <v>31.706582999999998</v>
      </c>
      <c r="Y184" s="187">
        <v>35.330364000000003</v>
      </c>
      <c r="Z184" s="187">
        <v>0.97133175000000005</v>
      </c>
      <c r="AA184" s="62">
        <v>0.98167705000000005</v>
      </c>
      <c r="AB184" s="62">
        <v>3.6327932E-2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2.7243999999999602E-2</v>
      </c>
      <c r="AN184" s="121">
        <f t="shared" si="20"/>
        <v>2.6593000000005418E-2</v>
      </c>
      <c r="AO184" s="121">
        <f t="shared" si="21"/>
        <v>2.3817000000003752E-4</v>
      </c>
      <c r="AP184" s="121">
        <f t="shared" si="22"/>
        <v>3.1272000000004407E-4</v>
      </c>
      <c r="AQ184" s="87">
        <f t="shared" si="23"/>
        <v>-5.4486799999999697E-4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37.232551000000001</v>
      </c>
      <c r="G185" s="187">
        <v>40.717319000000003</v>
      </c>
      <c r="H185" s="187">
        <v>0.98939986999999996</v>
      </c>
      <c r="I185" s="62">
        <v>0.99291636999999999</v>
      </c>
      <c r="J185" s="62">
        <v>1.4890392000000001E-2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>
        <v>37.217720999999997</v>
      </c>
      <c r="Y185" s="187">
        <v>40.756813000000001</v>
      </c>
      <c r="Z185" s="187">
        <v>0.98963473999999996</v>
      </c>
      <c r="AA185" s="62">
        <v>0.99300719000000004</v>
      </c>
      <c r="AB185" s="62">
        <v>1.4527589E-2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-1.4830000000003452E-2</v>
      </c>
      <c r="AN185" s="121">
        <f t="shared" si="20"/>
        <v>3.9493999999997698E-2</v>
      </c>
      <c r="AO185" s="121">
        <f t="shared" si="21"/>
        <v>2.3486999999999814E-4</v>
      </c>
      <c r="AP185" s="121">
        <f t="shared" si="22"/>
        <v>9.0820000000046974E-5</v>
      </c>
      <c r="AQ185" s="87">
        <f t="shared" si="23"/>
        <v>-3.6280300000000008E-4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41.840103999999997</v>
      </c>
      <c r="G186" s="187">
        <v>44.900683999999998</v>
      </c>
      <c r="H186" s="187">
        <v>0.99465941000000002</v>
      </c>
      <c r="I186" s="62">
        <v>0.99650169</v>
      </c>
      <c r="J186" s="62">
        <v>5.8530667000000003E-3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>
        <v>42.346252</v>
      </c>
      <c r="Y186" s="187">
        <v>45.352628000000003</v>
      </c>
      <c r="Z186" s="187">
        <v>0.99489892999999996</v>
      </c>
      <c r="AA186" s="62">
        <v>0.99668345999999997</v>
      </c>
      <c r="AB186" s="62">
        <v>5.3296070000000001E-3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0.50614800000000315</v>
      </c>
      <c r="AN186" s="121">
        <f t="shared" si="20"/>
        <v>0.45194400000000456</v>
      </c>
      <c r="AO186" s="121">
        <f t="shared" si="21"/>
        <v>2.3951999999993756E-4</v>
      </c>
      <c r="AP186" s="121">
        <f t="shared" si="22"/>
        <v>1.8176999999997001E-4</v>
      </c>
      <c r="AQ186" s="87">
        <f t="shared" si="23"/>
        <v>-5.2345970000000023E-4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27.612175000000001</v>
      </c>
      <c r="G188" s="96">
        <v>31.491816</v>
      </c>
      <c r="H188" s="96">
        <v>0.93330113999999997</v>
      </c>
      <c r="I188" s="60">
        <v>0.96565650000000003</v>
      </c>
      <c r="J188" s="60">
        <v>8.3290180000000005E-2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>
        <v>28.241222</v>
      </c>
      <c r="Y188" s="96">
        <v>32.125480000000003</v>
      </c>
      <c r="Z188" s="96">
        <v>0.93362571000000005</v>
      </c>
      <c r="AA188" s="60">
        <v>0.96652996000000002</v>
      </c>
      <c r="AB188" s="60">
        <v>7.4968229999999997E-2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0.62904699999999991</v>
      </c>
      <c r="AN188" s="95">
        <f t="shared" si="20"/>
        <v>0.63366400000000311</v>
      </c>
      <c r="AO188" s="95">
        <f t="shared" si="21"/>
        <v>3.2457000000007952E-4</v>
      </c>
      <c r="AP188" s="95">
        <f t="shared" si="22"/>
        <v>8.7345999999999258E-4</v>
      </c>
      <c r="AQ188" s="120">
        <f t="shared" si="23"/>
        <v>-8.3219500000000085E-3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31.435085999999998</v>
      </c>
      <c r="G189" s="187">
        <v>35.311346999999998</v>
      </c>
      <c r="H189" s="187">
        <v>0.97094272000000004</v>
      </c>
      <c r="I189" s="62">
        <v>0.98245293</v>
      </c>
      <c r="J189" s="62">
        <v>4.3905093999999999E-2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>
        <v>32.609254999999997</v>
      </c>
      <c r="Y189" s="187">
        <v>36.180902000000003</v>
      </c>
      <c r="Z189" s="187">
        <v>0.97129051</v>
      </c>
      <c r="AA189" s="62">
        <v>0.98282477000000001</v>
      </c>
      <c r="AB189" s="62">
        <v>3.6126791999999998E-2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1.1741689999999991</v>
      </c>
      <c r="AN189" s="121">
        <f t="shared" si="20"/>
        <v>0.86955500000000541</v>
      </c>
      <c r="AO189" s="121">
        <f t="shared" si="21"/>
        <v>3.4778999999995897E-4</v>
      </c>
      <c r="AP189" s="121">
        <f t="shared" si="22"/>
        <v>3.7184000000001216E-4</v>
      </c>
      <c r="AQ189" s="87">
        <f t="shared" si="23"/>
        <v>-7.7783020000000008E-3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35.297046000000002</v>
      </c>
      <c r="G190" s="187">
        <v>39.637127</v>
      </c>
      <c r="H190" s="187">
        <v>0.98891686999999995</v>
      </c>
      <c r="I190" s="62">
        <v>0.99245832</v>
      </c>
      <c r="J190" s="62">
        <v>2.2126916999999999E-2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>
        <v>37.534830999999997</v>
      </c>
      <c r="Y190" s="187">
        <v>41.279364999999999</v>
      </c>
      <c r="Z190" s="187">
        <v>0.98929434999999999</v>
      </c>
      <c r="AA190" s="62">
        <v>0.99296032000000001</v>
      </c>
      <c r="AB190" s="62">
        <v>1.5437245E-2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2.2377849999999953</v>
      </c>
      <c r="AN190" s="121">
        <f t="shared" si="20"/>
        <v>1.642237999999999</v>
      </c>
      <c r="AO190" s="121">
        <f t="shared" si="21"/>
        <v>3.7748000000004112E-4</v>
      </c>
      <c r="AP190" s="121">
        <f t="shared" si="22"/>
        <v>5.0200000000000244E-4</v>
      </c>
      <c r="AQ190" s="87">
        <f t="shared" si="23"/>
        <v>-6.6896719999999989E-3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37.616757</v>
      </c>
      <c r="G191" s="187">
        <v>42.064188000000001</v>
      </c>
      <c r="H191" s="187">
        <v>0.99430286999999995</v>
      </c>
      <c r="I191" s="62">
        <v>0.99586677999999995</v>
      </c>
      <c r="J191" s="62">
        <v>1.2932577000000001E-2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>
        <v>40.911957000000001</v>
      </c>
      <c r="Y191" s="187">
        <v>44.820673999999997</v>
      </c>
      <c r="Z191" s="187">
        <v>0.99471352000000002</v>
      </c>
      <c r="AA191" s="62">
        <v>0.99638411999999998</v>
      </c>
      <c r="AB191" s="62">
        <v>6.8773269999999999E-3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3.2952000000000012</v>
      </c>
      <c r="AN191" s="121">
        <f t="shared" si="20"/>
        <v>2.7564859999999953</v>
      </c>
      <c r="AO191" s="121">
        <f t="shared" si="21"/>
        <v>4.1065000000006791E-4</v>
      </c>
      <c r="AP191" s="121">
        <f t="shared" si="22"/>
        <v>5.1734000000003277E-4</v>
      </c>
      <c r="AQ191" s="87">
        <f t="shared" si="23"/>
        <v>-6.0552500000000007E-3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26.436865999999998</v>
      </c>
      <c r="G641" s="135">
        <f t="shared" si="59"/>
        <v>30.715171999999999</v>
      </c>
      <c r="H641" s="135">
        <f t="shared" si="59"/>
        <v>0.92428315999999999</v>
      </c>
      <c r="I641" s="135">
        <f t="shared" si="59"/>
        <v>0.95285308999999996</v>
      </c>
      <c r="J641" s="135">
        <f t="shared" si="59"/>
        <v>6.7181290000000005E-2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26.697668</v>
      </c>
      <c r="Y641" s="135">
        <f t="shared" si="60"/>
        <v>30.953900000000001</v>
      </c>
      <c r="Z641" s="135">
        <f t="shared" si="60"/>
        <v>0.92445213999999998</v>
      </c>
      <c r="AA641" s="135">
        <f t="shared" si="60"/>
        <v>0.95313117000000003</v>
      </c>
      <c r="AB641" s="135">
        <f t="shared" si="60"/>
        <v>6.3493154999999996E-2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31.004798999999998</v>
      </c>
      <c r="G642" s="18">
        <f t="shared" si="59"/>
        <v>34.812064999999997</v>
      </c>
      <c r="H642" s="18">
        <f t="shared" si="59"/>
        <v>0.96232437999999998</v>
      </c>
      <c r="I642" s="18">
        <f t="shared" si="59"/>
        <v>0.97699820000000004</v>
      </c>
      <c r="J642" s="18">
        <f t="shared" si="59"/>
        <v>3.0464316000000002E-2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31.399587</v>
      </c>
      <c r="Y642" s="18">
        <f t="shared" si="60"/>
        <v>35.207462999999997</v>
      </c>
      <c r="Z642" s="18">
        <f t="shared" si="60"/>
        <v>0.96283783999999994</v>
      </c>
      <c r="AA642" s="18">
        <f t="shared" si="60"/>
        <v>0.97725413999999999</v>
      </c>
      <c r="AB642" s="18">
        <f t="shared" si="60"/>
        <v>2.8220120000000001E-2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35.109926000000002</v>
      </c>
      <c r="G643" s="18">
        <f t="shared" si="59"/>
        <v>39.261158999999999</v>
      </c>
      <c r="H643" s="18">
        <f t="shared" si="59"/>
        <v>0.98569030000000002</v>
      </c>
      <c r="I643" s="18">
        <f t="shared" si="59"/>
        <v>0.99042456999999995</v>
      </c>
      <c r="J643" s="18">
        <f t="shared" si="59"/>
        <v>1.1848465000000001E-2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36.651981999999997</v>
      </c>
      <c r="Y643" s="18">
        <f t="shared" si="60"/>
        <v>40.291476000000003</v>
      </c>
      <c r="Z643" s="18">
        <f t="shared" si="60"/>
        <v>0.98599563999999995</v>
      </c>
      <c r="AA643" s="18">
        <f t="shared" si="60"/>
        <v>0.99081297999999995</v>
      </c>
      <c r="AB643" s="18">
        <f t="shared" si="60"/>
        <v>1.1300147999999999E-2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37.379041999999998</v>
      </c>
      <c r="G644" s="18">
        <f t="shared" si="59"/>
        <v>41.785266999999997</v>
      </c>
      <c r="H644" s="18">
        <f t="shared" si="59"/>
        <v>0.99334853999999995</v>
      </c>
      <c r="I644" s="18">
        <f t="shared" si="59"/>
        <v>0.99521713999999994</v>
      </c>
      <c r="J644" s="18">
        <f t="shared" si="59"/>
        <v>5.1609350000000002E-3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40.431319999999999</v>
      </c>
      <c r="Y644" s="18">
        <f t="shared" si="60"/>
        <v>44.194237000000001</v>
      </c>
      <c r="Z644" s="18">
        <f t="shared" si="60"/>
        <v>0.99369889</v>
      </c>
      <c r="AA644" s="18">
        <f t="shared" si="60"/>
        <v>0.99560126000000004</v>
      </c>
      <c r="AB644" s="18">
        <f t="shared" si="60"/>
        <v>4.7139549999999997E-3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28.951657999999998</v>
      </c>
      <c r="G646" s="135">
        <f t="shared" si="61"/>
        <v>32.767994000000002</v>
      </c>
      <c r="H646" s="135">
        <f t="shared" si="61"/>
        <v>0.94959532999999996</v>
      </c>
      <c r="I646" s="135">
        <f t="shared" si="61"/>
        <v>0.96966247000000005</v>
      </c>
      <c r="J646" s="135">
        <f t="shared" si="61"/>
        <v>8.3295553999999994E-2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29.008019000000001</v>
      </c>
      <c r="Y646" s="135">
        <f t="shared" si="62"/>
        <v>32.897711999999999</v>
      </c>
      <c r="Z646" s="135">
        <f t="shared" si="62"/>
        <v>0.94971927</v>
      </c>
      <c r="AA646" s="135">
        <f t="shared" si="62"/>
        <v>0.97014955999999997</v>
      </c>
      <c r="AB646" s="135">
        <f t="shared" si="62"/>
        <v>7.8461139999999999E-2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33.584614999999999</v>
      </c>
      <c r="G647" s="18">
        <f t="shared" si="61"/>
        <v>37.101287999999997</v>
      </c>
      <c r="H647" s="18">
        <f t="shared" si="61"/>
        <v>0.97721089000000005</v>
      </c>
      <c r="I647" s="18">
        <f t="shared" si="61"/>
        <v>0.98564229000000003</v>
      </c>
      <c r="J647" s="18">
        <f t="shared" si="61"/>
        <v>4.7897354000000003E-2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33.678792000000001</v>
      </c>
      <c r="Y647" s="18">
        <f t="shared" si="62"/>
        <v>37.156958000000003</v>
      </c>
      <c r="Z647" s="18">
        <f t="shared" si="62"/>
        <v>0.97753665999999995</v>
      </c>
      <c r="AA647" s="18">
        <f t="shared" si="62"/>
        <v>0.98596019000000001</v>
      </c>
      <c r="AB647" s="18">
        <f t="shared" si="62"/>
        <v>3.7292257000000002E-2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38.514373999999997</v>
      </c>
      <c r="G648" s="18">
        <f t="shared" si="61"/>
        <v>41.950479999999999</v>
      </c>
      <c r="H648" s="18">
        <f t="shared" si="61"/>
        <v>0.99104974999999995</v>
      </c>
      <c r="I648" s="18">
        <f t="shared" si="61"/>
        <v>0.99408845000000001</v>
      </c>
      <c r="J648" s="18">
        <f t="shared" si="61"/>
        <v>3.0962522999999999E-2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38.809196</v>
      </c>
      <c r="Y648" s="18">
        <f t="shared" si="62"/>
        <v>42.153781000000002</v>
      </c>
      <c r="Z648" s="18">
        <f t="shared" si="62"/>
        <v>0.99135936000000002</v>
      </c>
      <c r="AA648" s="18">
        <f t="shared" si="62"/>
        <v>0.99431029999999998</v>
      </c>
      <c r="AB648" s="18">
        <f t="shared" si="62"/>
        <v>1.6048153999999999E-2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43.050130000000003</v>
      </c>
      <c r="G649" s="18">
        <f t="shared" si="61"/>
        <v>46.308038000000003</v>
      </c>
      <c r="H649" s="18">
        <f t="shared" si="61"/>
        <v>0.99517635000000004</v>
      </c>
      <c r="I649" s="18">
        <f t="shared" si="61"/>
        <v>0.99702022999999995</v>
      </c>
      <c r="J649" s="18">
        <f t="shared" si="61"/>
        <v>2.2519310000000001E-2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43.688803</v>
      </c>
      <c r="Y649" s="18">
        <f t="shared" si="62"/>
        <v>46.811318</v>
      </c>
      <c r="Z649" s="18">
        <f t="shared" si="62"/>
        <v>0.99530954999999999</v>
      </c>
      <c r="AA649" s="18">
        <f t="shared" si="62"/>
        <v>0.99718923000000004</v>
      </c>
      <c r="AB649" s="18">
        <f t="shared" si="62"/>
        <v>8.6218700000000002E-3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2.5147919999999999</v>
      </c>
      <c r="G651" s="135">
        <f t="shared" si="63"/>
        <v>2.0528220000000026</v>
      </c>
      <c r="H651" s="135">
        <f t="shared" si="63"/>
        <v>2.5312169999999967E-2</v>
      </c>
      <c r="I651" s="135">
        <f t="shared" si="63"/>
        <v>1.6809380000000096E-2</v>
      </c>
      <c r="J651" s="135">
        <f t="shared" si="63"/>
        <v>1.6114263999999989E-2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2.3103510000000007</v>
      </c>
      <c r="Y651" s="135">
        <f t="shared" si="64"/>
        <v>1.9438119999999977</v>
      </c>
      <c r="Z651" s="135">
        <f t="shared" si="64"/>
        <v>2.5267130000000027E-2</v>
      </c>
      <c r="AA651" s="135">
        <f t="shared" si="64"/>
        <v>1.7018389999999939E-2</v>
      </c>
      <c r="AB651" s="135">
        <f t="shared" si="64"/>
        <v>1.4967985000000003E-2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2.579816000000001</v>
      </c>
      <c r="G652" s="18">
        <f t="shared" si="63"/>
        <v>2.2892229999999998</v>
      </c>
      <c r="H652" s="18">
        <f t="shared" si="63"/>
        <v>1.4886510000000075E-2</v>
      </c>
      <c r="I652" s="18">
        <f t="shared" si="63"/>
        <v>8.6440899999999932E-3</v>
      </c>
      <c r="J652" s="18">
        <f t="shared" si="63"/>
        <v>1.7433038000000001E-2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2.279205000000001</v>
      </c>
      <c r="Y652" s="18">
        <f t="shared" si="64"/>
        <v>1.949495000000006</v>
      </c>
      <c r="Z652" s="18">
        <f t="shared" si="64"/>
        <v>1.4698820000000001E-2</v>
      </c>
      <c r="AA652" s="18">
        <f t="shared" si="64"/>
        <v>8.7060500000000207E-3</v>
      </c>
      <c r="AB652" s="18">
        <f t="shared" si="64"/>
        <v>9.072137000000001E-3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3.404447999999995</v>
      </c>
      <c r="G653" s="18">
        <f t="shared" si="63"/>
        <v>2.6893209999999996</v>
      </c>
      <c r="H653" s="18">
        <f t="shared" si="63"/>
        <v>5.3594499999999323E-3</v>
      </c>
      <c r="I653" s="18">
        <f t="shared" si="63"/>
        <v>3.6638800000000638E-3</v>
      </c>
      <c r="J653" s="18">
        <f t="shared" si="63"/>
        <v>1.9114057999999996E-2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2.1572140000000033</v>
      </c>
      <c r="Y653" s="18">
        <f t="shared" si="64"/>
        <v>1.8623049999999992</v>
      </c>
      <c r="Z653" s="18">
        <f t="shared" si="64"/>
        <v>5.3637200000000718E-3</v>
      </c>
      <c r="AA653" s="18">
        <f t="shared" si="64"/>
        <v>3.497320000000026E-3</v>
      </c>
      <c r="AB653" s="18">
        <f t="shared" si="64"/>
        <v>4.7480059999999991E-3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5.6710880000000046</v>
      </c>
      <c r="G654" s="18">
        <f t="shared" si="63"/>
        <v>4.5227710000000059</v>
      </c>
      <c r="H654" s="18">
        <f t="shared" si="63"/>
        <v>1.8278100000000963E-3</v>
      </c>
      <c r="I654" s="18">
        <f t="shared" si="63"/>
        <v>1.8030900000000072E-3</v>
      </c>
      <c r="J654" s="18">
        <f t="shared" si="63"/>
        <v>1.7358375000000002E-2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3.2574830000000006</v>
      </c>
      <c r="Y654" s="18">
        <f t="shared" si="64"/>
        <v>2.6170809999999989</v>
      </c>
      <c r="Z654" s="18">
        <f t="shared" si="64"/>
        <v>1.610659999999986E-3</v>
      </c>
      <c r="AA654" s="18">
        <f t="shared" si="64"/>
        <v>1.5879699999999941E-3</v>
      </c>
      <c r="AB654" s="18">
        <f t="shared" si="64"/>
        <v>3.9079150000000005E-3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topLeftCell="F1" workbookViewId="0">
      <selection activeCell="Y14" sqref="Y14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breakdance_semitrack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132474.296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27.568217999999995</v>
      </c>
      <c r="G5" s="30">
        <f t="shared" si="0"/>
        <v>31.633154781249999</v>
      </c>
      <c r="H5" s="30">
        <f t="shared" si="0"/>
        <v>0.92944511875000002</v>
      </c>
      <c r="I5" s="90">
        <f t="shared" si="0"/>
        <v>0.96216957468750008</v>
      </c>
      <c r="J5" s="90">
        <f t="shared" si="0"/>
        <v>7.9293724937499976E-2</v>
      </c>
      <c r="K5" s="55"/>
      <c r="L5" s="55"/>
      <c r="M5" s="55"/>
      <c r="N5" s="26"/>
      <c r="O5" s="56"/>
      <c r="P5" s="130">
        <f t="shared" ref="P5:Q8" si="1">P16</f>
        <v>144.29599999999999</v>
      </c>
      <c r="Q5" s="151">
        <f t="shared" si="1"/>
        <v>55.484000000000002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132298.856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27.784274031249996</v>
      </c>
      <c r="Y5" s="30">
        <f t="shared" si="2"/>
        <v>31.889915093749995</v>
      </c>
      <c r="Z5" s="30">
        <f t="shared" si="2"/>
        <v>0.92961703406250018</v>
      </c>
      <c r="AA5" s="90">
        <f t="shared" si="2"/>
        <v>0.96238412281249996</v>
      </c>
      <c r="AB5" s="90">
        <f t="shared" si="2"/>
        <v>7.5149611281249987E-2</v>
      </c>
      <c r="AC5" s="55"/>
      <c r="AD5" s="55"/>
      <c r="AE5" s="55"/>
      <c r="AF5" s="26"/>
      <c r="AG5" s="238"/>
      <c r="AH5" s="130">
        <f t="shared" ref="AH5:AI8" si="3">AH16</f>
        <v>152.59299999999999</v>
      </c>
      <c r="AI5" s="151">
        <f t="shared" si="3"/>
        <v>56.920999999999999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-6.3459288087207466E-2</v>
      </c>
      <c r="AN5" s="240">
        <f>bdrate($E5:$E8,G5:G8,$W5:$W8,Y5:Y8)</f>
        <v>-5.1308359593113195E-2</v>
      </c>
      <c r="AO5" s="240">
        <f>bdrate($E5:$E8,H5:H8,$W5:$W8,Z5:Z8)</f>
        <v>-5.3528917293125255E-3</v>
      </c>
      <c r="AP5" s="240">
        <f>bdrate($E5:$E8,I5:I8,$W5:$W8,AA5:AA8)</f>
        <v>-9.8052388522915646E-3</v>
      </c>
      <c r="AQ5" s="241">
        <f>bdrateInverted($E5:$E8,J5:J8,$W5:$W8,AB5:AB8)</f>
        <v>-5.6810858858904134E-2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189777.03999999998</v>
      </c>
      <c r="F6" s="90">
        <f t="shared" si="0"/>
        <v>32.084753374999998</v>
      </c>
      <c r="G6" s="90">
        <f t="shared" si="0"/>
        <v>35.796777500000005</v>
      </c>
      <c r="H6" s="90">
        <f t="shared" si="0"/>
        <v>0.96953595656249991</v>
      </c>
      <c r="I6" s="90">
        <f t="shared" si="0"/>
        <v>0.98207449125000013</v>
      </c>
      <c r="J6" s="90">
        <f t="shared" si="0"/>
        <v>3.821628521875E-2</v>
      </c>
      <c r="K6" s="56"/>
      <c r="L6" s="56"/>
      <c r="M6" s="56"/>
      <c r="N6" s="28"/>
      <c r="O6" s="56"/>
      <c r="P6" s="130">
        <f t="shared" si="1"/>
        <v>144.59299999999999</v>
      </c>
      <c r="Q6" s="130">
        <f t="shared" si="1"/>
        <v>55.39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189547.14399999997</v>
      </c>
      <c r="X6" s="90">
        <f t="shared" si="2"/>
        <v>32.620307093749993</v>
      </c>
      <c r="Y6" s="90">
        <f t="shared" si="2"/>
        <v>36.195853812500005</v>
      </c>
      <c r="Z6" s="90">
        <f t="shared" si="2"/>
        <v>0.96979352781249994</v>
      </c>
      <c r="AA6" s="90">
        <f t="shared" si="2"/>
        <v>0.98236751093750008</v>
      </c>
      <c r="AB6" s="90">
        <f t="shared" si="2"/>
        <v>3.4378441937499997E-2</v>
      </c>
      <c r="AC6" s="56"/>
      <c r="AD6" s="56"/>
      <c r="AE6" s="56"/>
      <c r="AF6" s="28"/>
      <c r="AG6" s="238"/>
      <c r="AH6" s="130">
        <f t="shared" si="3"/>
        <v>155.06200000000001</v>
      </c>
      <c r="AI6" s="130">
        <f t="shared" si="3"/>
        <v>57.984000000000002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268243.53600000002</v>
      </c>
      <c r="F7" s="90">
        <f t="shared" si="0"/>
        <v>36.447411687500001</v>
      </c>
      <c r="G7" s="90">
        <f t="shared" si="0"/>
        <v>40.292257375000013</v>
      </c>
      <c r="H7" s="90">
        <f t="shared" si="0"/>
        <v>0.98823150374999991</v>
      </c>
      <c r="I7" s="90">
        <f t="shared" si="0"/>
        <v>0.99251801968750009</v>
      </c>
      <c r="J7" s="90">
        <f t="shared" si="0"/>
        <v>1.8455877671874999E-2</v>
      </c>
      <c r="K7" s="56"/>
      <c r="L7" s="56"/>
      <c r="M7" s="56"/>
      <c r="N7" s="28"/>
      <c r="O7" s="56"/>
      <c r="P7" s="130">
        <f t="shared" si="1"/>
        <v>145.38999999999999</v>
      </c>
      <c r="Q7" s="130">
        <f t="shared" si="1"/>
        <v>56.25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267951.28000000003</v>
      </c>
      <c r="X7" s="90">
        <f t="shared" si="2"/>
        <v>37.631377593749995</v>
      </c>
      <c r="Y7" s="90">
        <f t="shared" si="2"/>
        <v>41.134117562500009</v>
      </c>
      <c r="Z7" s="90">
        <f t="shared" si="2"/>
        <v>0.98850173187500001</v>
      </c>
      <c r="AA7" s="90">
        <f t="shared" si="2"/>
        <v>0.99279830187499996</v>
      </c>
      <c r="AB7" s="90">
        <f t="shared" si="2"/>
        <v>1.4236514781249999E-2</v>
      </c>
      <c r="AC7" s="56"/>
      <c r="AD7" s="56"/>
      <c r="AE7" s="56"/>
      <c r="AF7" s="28"/>
      <c r="AG7" s="238"/>
      <c r="AH7" s="130">
        <f t="shared" si="3"/>
        <v>154.15600000000001</v>
      </c>
      <c r="AI7" s="130">
        <f t="shared" si="3"/>
        <v>58.515000000000001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372530.76799999992</v>
      </c>
      <c r="F8" s="90">
        <f t="shared" si="0"/>
        <v>39.2270126875</v>
      </c>
      <c r="G8" s="90">
        <f t="shared" si="0"/>
        <v>43.124703437500003</v>
      </c>
      <c r="H8" s="90">
        <f t="shared" si="0"/>
        <v>0.99383825499999989</v>
      </c>
      <c r="I8" s="90">
        <f t="shared" si="0"/>
        <v>0.99602294281250014</v>
      </c>
      <c r="J8" s="90">
        <f t="shared" si="0"/>
        <v>1.0444702146874998E-2</v>
      </c>
      <c r="K8" s="56"/>
      <c r="L8" s="56"/>
      <c r="M8" s="56"/>
      <c r="N8" s="28"/>
      <c r="O8" s="56"/>
      <c r="P8" s="130">
        <f t="shared" si="1"/>
        <v>146.68700000000001</v>
      </c>
      <c r="Q8" s="130">
        <f t="shared" si="1"/>
        <v>57.828000000000003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372156.07999999996</v>
      </c>
      <c r="X8" s="90">
        <f t="shared" si="2"/>
        <v>41.110189343749994</v>
      </c>
      <c r="Y8" s="90">
        <f t="shared" si="2"/>
        <v>44.565848656250012</v>
      </c>
      <c r="Z8" s="90">
        <f t="shared" si="2"/>
        <v>0.99414433000000002</v>
      </c>
      <c r="AA8" s="90">
        <f t="shared" si="2"/>
        <v>0.99635163593749998</v>
      </c>
      <c r="AB8" s="90">
        <f t="shared" si="2"/>
        <v>6.7003250875000003E-3</v>
      </c>
      <c r="AC8" s="56"/>
      <c r="AD8" s="56"/>
      <c r="AE8" s="56"/>
      <c r="AF8" s="28"/>
      <c r="AG8" s="238"/>
      <c r="AH8" s="130">
        <f t="shared" si="3"/>
        <v>155.15600000000001</v>
      </c>
      <c r="AI8" s="130">
        <f t="shared" si="3"/>
        <v>59.530999999999999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145.23855887316341</v>
      </c>
      <c r="Q10" s="154">
        <f>GEOMEAN(Q5:Q8)</f>
        <v>56.229595177231985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154.23830718021364</v>
      </c>
      <c r="AI10" s="154">
        <f>GEOMEAN(AI5:AI8)</f>
        <v>58.230131389051756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28300.376</v>
      </c>
      <c r="F16" s="166">
        <v>22989.96</v>
      </c>
      <c r="G16" s="166">
        <v>10431.175999999999</v>
      </c>
      <c r="H16" s="166">
        <v>2943.808</v>
      </c>
      <c r="I16" s="166">
        <v>608.37599999999998</v>
      </c>
      <c r="J16" s="166">
        <v>35670.152000000002</v>
      </c>
      <c r="K16" s="60">
        <v>23956.799999999999</v>
      </c>
      <c r="L16" s="60">
        <v>7573.6480000000001</v>
      </c>
      <c r="M16" s="60">
        <v>17.856000000000002</v>
      </c>
      <c r="N16" s="55"/>
      <c r="O16" s="252"/>
      <c r="P16" s="129">
        <v>144.29599999999999</v>
      </c>
      <c r="Q16" s="129">
        <v>55.484000000000002</v>
      </c>
      <c r="R16" s="142"/>
      <c r="S16" s="214"/>
      <c r="T16" s="300"/>
      <c r="U16" s="25" t="s">
        <v>33</v>
      </c>
      <c r="V16" s="26"/>
      <c r="W16" s="128">
        <v>28300.376</v>
      </c>
      <c r="X16" s="166">
        <v>22818.504000000001</v>
      </c>
      <c r="Y16" s="166">
        <v>10429.183999999999</v>
      </c>
      <c r="Z16" s="166">
        <v>2943.3359999999998</v>
      </c>
      <c r="AA16" s="166">
        <v>607.52800000000002</v>
      </c>
      <c r="AB16" s="166">
        <v>35669.824000000001</v>
      </c>
      <c r="AC16" s="60">
        <v>23956.392</v>
      </c>
      <c r="AD16" s="60">
        <v>7573.7120000000004</v>
      </c>
      <c r="AE16" s="60">
        <v>17.856000000000002</v>
      </c>
      <c r="AF16" s="55"/>
      <c r="AG16" s="252"/>
      <c r="AH16" s="129">
        <v>152.59299999999999</v>
      </c>
      <c r="AI16" s="129">
        <v>56.920999999999999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28300.376</v>
      </c>
      <c r="F17" s="167">
        <v>30222.616000000002</v>
      </c>
      <c r="G17" s="167">
        <v>26305.671999999999</v>
      </c>
      <c r="H17" s="167">
        <v>12769.031999999999</v>
      </c>
      <c r="I17" s="167">
        <v>4248.2479999999996</v>
      </c>
      <c r="J17" s="167">
        <v>46121.264000000003</v>
      </c>
      <c r="K17" s="62">
        <v>31804.936000000002</v>
      </c>
      <c r="L17" s="62">
        <v>10004.896000000001</v>
      </c>
      <c r="M17" s="62">
        <v>18.032</v>
      </c>
      <c r="N17" s="56"/>
      <c r="O17" s="238"/>
      <c r="P17" s="144">
        <v>144.59299999999999</v>
      </c>
      <c r="Q17" s="144">
        <v>55.39</v>
      </c>
      <c r="R17" s="145"/>
      <c r="S17" s="214"/>
      <c r="T17" s="285"/>
      <c r="U17" s="27" t="s">
        <v>34</v>
      </c>
      <c r="V17" s="28"/>
      <c r="W17" s="143">
        <v>28300.376</v>
      </c>
      <c r="X17" s="167">
        <v>30008.240000000002</v>
      </c>
      <c r="Y17" s="167">
        <v>26297.168000000001</v>
      </c>
      <c r="Z17" s="167">
        <v>12766.752</v>
      </c>
      <c r="AA17" s="167">
        <v>4245.0159999999996</v>
      </c>
      <c r="AB17" s="167">
        <v>46120.351999999999</v>
      </c>
      <c r="AC17" s="62">
        <v>31804.240000000002</v>
      </c>
      <c r="AD17" s="62">
        <v>10005</v>
      </c>
      <c r="AE17" s="62">
        <v>18.032</v>
      </c>
      <c r="AF17" s="56"/>
      <c r="AG17" s="238"/>
      <c r="AH17" s="144">
        <v>155.06200000000001</v>
      </c>
      <c r="AI17" s="144">
        <v>57.984000000000002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28300.376</v>
      </c>
      <c r="F18" s="167">
        <v>37663.663999999997</v>
      </c>
      <c r="G18" s="167">
        <v>45114.495999999999</v>
      </c>
      <c r="H18" s="167">
        <v>29938.736000000001</v>
      </c>
      <c r="I18" s="167">
        <v>17795.135999999999</v>
      </c>
      <c r="J18" s="167">
        <v>56933.296000000002</v>
      </c>
      <c r="K18" s="62">
        <v>39972.76</v>
      </c>
      <c r="L18" s="62">
        <v>12525.072</v>
      </c>
      <c r="M18" s="62">
        <v>18.047999999999998</v>
      </c>
      <c r="N18" s="56"/>
      <c r="O18" s="238"/>
      <c r="P18" s="144">
        <v>145.38999999999999</v>
      </c>
      <c r="Q18" s="144">
        <v>56.25</v>
      </c>
      <c r="R18" s="145"/>
      <c r="S18" s="214"/>
      <c r="T18" s="285"/>
      <c r="U18" s="27" t="s">
        <v>35</v>
      </c>
      <c r="V18" s="28"/>
      <c r="W18" s="143">
        <v>28300.376</v>
      </c>
      <c r="X18" s="167">
        <v>37396.216</v>
      </c>
      <c r="Y18" s="167">
        <v>45105.728000000003</v>
      </c>
      <c r="Z18" s="167">
        <v>29931.776000000002</v>
      </c>
      <c r="AA18" s="167">
        <v>17786.423999999999</v>
      </c>
      <c r="AB18" s="167">
        <v>56933.023999999998</v>
      </c>
      <c r="AC18" s="62">
        <v>39972.552000000003</v>
      </c>
      <c r="AD18" s="62">
        <v>12525.183999999999</v>
      </c>
      <c r="AE18" s="62">
        <v>18.047999999999998</v>
      </c>
      <c r="AF18" s="56"/>
      <c r="AG18" s="238"/>
      <c r="AH18" s="144">
        <v>154.15600000000001</v>
      </c>
      <c r="AI18" s="144">
        <v>58.515000000000001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28300.376</v>
      </c>
      <c r="F19" s="167">
        <v>44854.415999999997</v>
      </c>
      <c r="G19" s="167">
        <v>64952.76</v>
      </c>
      <c r="H19" s="167">
        <v>55680.144</v>
      </c>
      <c r="I19" s="167">
        <v>46884.631999999998</v>
      </c>
      <c r="J19" s="167">
        <v>68179.535999999993</v>
      </c>
      <c r="K19" s="62">
        <v>48491.648000000001</v>
      </c>
      <c r="L19" s="62">
        <v>15187.255999999999</v>
      </c>
      <c r="M19" s="62">
        <v>18.064</v>
      </c>
      <c r="N19" s="56"/>
      <c r="O19" s="238"/>
      <c r="P19" s="144">
        <v>146.68700000000001</v>
      </c>
      <c r="Q19" s="144">
        <v>57.828000000000003</v>
      </c>
      <c r="R19" s="145"/>
      <c r="S19" s="214"/>
      <c r="T19" s="285"/>
      <c r="U19" s="27" t="s">
        <v>37</v>
      </c>
      <c r="V19" s="28"/>
      <c r="W19" s="143">
        <v>28300.376</v>
      </c>
      <c r="X19" s="167">
        <v>44519.72</v>
      </c>
      <c r="Y19" s="167">
        <v>64950.976000000002</v>
      </c>
      <c r="Z19" s="167">
        <v>55662.688000000002</v>
      </c>
      <c r="AA19" s="167">
        <v>46863.96</v>
      </c>
      <c r="AB19" s="167">
        <v>68179.551999999996</v>
      </c>
      <c r="AC19" s="62">
        <v>48491.72</v>
      </c>
      <c r="AD19" s="62">
        <v>15187.088</v>
      </c>
      <c r="AE19" s="62">
        <v>18.064</v>
      </c>
      <c r="AF19" s="56"/>
      <c r="AG19" s="238"/>
      <c r="AH19" s="144">
        <v>155.15600000000001</v>
      </c>
      <c r="AI19" s="144">
        <v>59.530999999999999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132474.296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132298.856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189777.03999999998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189547.14399999997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268243.53600000002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267951.28000000003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372530.76799999992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372156.07999999996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26.474685999999998</v>
      </c>
      <c r="G33" s="96">
        <v>30.62199</v>
      </c>
      <c r="H33" s="96">
        <v>0.91777562999999995</v>
      </c>
      <c r="I33" s="60">
        <v>0.95231180999999998</v>
      </c>
      <c r="J33" s="60">
        <v>7.3157369999999999E-2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26.794280000000001</v>
      </c>
      <c r="Y33" s="96">
        <v>30.918444000000001</v>
      </c>
      <c r="Z33" s="96">
        <v>0.91805616999999995</v>
      </c>
      <c r="AA33" s="60">
        <v>0.95231812999999998</v>
      </c>
      <c r="AB33" s="60">
        <v>7.0423180000000002E-2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0.31959400000000215</v>
      </c>
      <c r="AN33" s="95">
        <f t="shared" ref="AN33:AN96" si="5">IF(OR(Y33="",G33=""),"",Y33-G33)</f>
        <v>0.29645400000000066</v>
      </c>
      <c r="AO33" s="95">
        <f t="shared" ref="AO33:AO96" si="6">IF(OR(Z33="",H33=""),"",Z33-H33)</f>
        <v>2.8053999999999579E-4</v>
      </c>
      <c r="AP33" s="95">
        <f t="shared" ref="AP33:AP96" si="7">IF(OR(AA33="",I33=""),"",AA33-I33)</f>
        <v>6.3200000000041001E-6</v>
      </c>
      <c r="AQ33" s="120">
        <f t="shared" ref="AQ33:AQ96" si="8">IF(OR(AB33="",J33=""),"",AB33-J33)</f>
        <v>-2.7341899999999975E-3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30.886320999999999</v>
      </c>
      <c r="G34" s="187">
        <v>34.679296000000001</v>
      </c>
      <c r="H34" s="187">
        <v>0.96093675000000001</v>
      </c>
      <c r="I34" s="62">
        <v>0.97620459999999998</v>
      </c>
      <c r="J34" s="62">
        <v>3.6274000000000001E-2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31.556994</v>
      </c>
      <c r="Y34" s="187">
        <v>35.144255999999999</v>
      </c>
      <c r="Z34" s="187">
        <v>0.96132799999999996</v>
      </c>
      <c r="AA34" s="62">
        <v>0.97658328999999999</v>
      </c>
      <c r="AB34" s="62">
        <v>3.3174782999999999E-2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0.67067300000000074</v>
      </c>
      <c r="AN34" s="121">
        <f t="shared" si="5"/>
        <v>0.46495999999999782</v>
      </c>
      <c r="AO34" s="121">
        <f t="shared" si="6"/>
        <v>3.9124999999995413E-4</v>
      </c>
      <c r="AP34" s="121">
        <f t="shared" si="7"/>
        <v>3.7869000000001485E-4</v>
      </c>
      <c r="AQ34" s="87">
        <f t="shared" si="8"/>
        <v>-3.0992170000000013E-3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34.951042999999999</v>
      </c>
      <c r="G35" s="187">
        <v>38.997549999999997</v>
      </c>
      <c r="H35" s="187">
        <v>0.98466094999999998</v>
      </c>
      <c r="I35" s="62">
        <v>0.98993008000000005</v>
      </c>
      <c r="J35" s="62">
        <v>1.7847848999999999E-2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36.414769999999997</v>
      </c>
      <c r="Y35" s="187">
        <v>40.019410999999998</v>
      </c>
      <c r="Z35" s="187">
        <v>0.98505525999999999</v>
      </c>
      <c r="AA35" s="62">
        <v>0.99033925</v>
      </c>
      <c r="AB35" s="62">
        <v>1.4337108499999999E-2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1.4637269999999987</v>
      </c>
      <c r="AN35" s="121">
        <f t="shared" si="5"/>
        <v>1.0218610000000012</v>
      </c>
      <c r="AO35" s="121">
        <f t="shared" si="6"/>
        <v>3.9431000000000882E-4</v>
      </c>
      <c r="AP35" s="121">
        <f t="shared" si="7"/>
        <v>4.0916999999995873E-4</v>
      </c>
      <c r="AQ35" s="87">
        <f t="shared" si="8"/>
        <v>-3.5107404999999998E-3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37.432558</v>
      </c>
      <c r="G36" s="187">
        <v>41.653190000000002</v>
      </c>
      <c r="H36" s="187">
        <v>0.99258398000000003</v>
      </c>
      <c r="I36" s="62">
        <v>0.99483820000000001</v>
      </c>
      <c r="J36" s="62">
        <v>1.0144256000000001E-2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39.914247000000003</v>
      </c>
      <c r="Y36" s="187">
        <v>43.600557000000002</v>
      </c>
      <c r="Z36" s="187">
        <v>0.99302011000000001</v>
      </c>
      <c r="AA36" s="62">
        <v>0.99529343000000003</v>
      </c>
      <c r="AB36" s="62">
        <v>6.5463129999999998E-3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2.4816890000000029</v>
      </c>
      <c r="AN36" s="121">
        <f t="shared" si="5"/>
        <v>1.9473669999999998</v>
      </c>
      <c r="AO36" s="121">
        <f t="shared" si="6"/>
        <v>4.3612999999997903E-4</v>
      </c>
      <c r="AP36" s="121">
        <f t="shared" si="7"/>
        <v>4.5523000000002867E-4</v>
      </c>
      <c r="AQ36" s="87">
        <f t="shared" si="8"/>
        <v>-3.597943000000001E-3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28.279060000000001</v>
      </c>
      <c r="G38" s="96">
        <v>32.197862000000001</v>
      </c>
      <c r="H38" s="96">
        <v>0.93869583000000001</v>
      </c>
      <c r="I38" s="60">
        <v>0.96894431999999997</v>
      </c>
      <c r="J38" s="60">
        <v>8.5394785000000001E-2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28.858203</v>
      </c>
      <c r="Y38" s="96">
        <v>32.866790999999999</v>
      </c>
      <c r="Z38" s="96">
        <v>0.93900669000000003</v>
      </c>
      <c r="AA38" s="60">
        <v>0.96928044999999996</v>
      </c>
      <c r="AB38" s="60">
        <v>7.192585E-2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0.57914299999999841</v>
      </c>
      <c r="AN38" s="95">
        <f t="shared" si="5"/>
        <v>0.66892899999999855</v>
      </c>
      <c r="AO38" s="95">
        <f t="shared" si="6"/>
        <v>3.1086000000002389E-4</v>
      </c>
      <c r="AP38" s="95">
        <f t="shared" si="7"/>
        <v>3.3612999999999005E-4</v>
      </c>
      <c r="AQ38" s="120">
        <f t="shared" si="8"/>
        <v>-1.3468935000000001E-2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31.855529000000001</v>
      </c>
      <c r="G39" s="187">
        <v>35.785961999999998</v>
      </c>
      <c r="H39" s="187">
        <v>0.97331946999999996</v>
      </c>
      <c r="I39" s="62">
        <v>0.98440625000000004</v>
      </c>
      <c r="J39" s="62">
        <v>4.5640979999999998E-2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33.023274999999998</v>
      </c>
      <c r="Y39" s="187">
        <v>36.694308999999997</v>
      </c>
      <c r="Z39" s="187">
        <v>0.97353259000000003</v>
      </c>
      <c r="AA39" s="62">
        <v>0.98471757999999998</v>
      </c>
      <c r="AB39" s="62">
        <v>3.4803017999999998E-2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1.1677459999999975</v>
      </c>
      <c r="AN39" s="121">
        <f t="shared" si="5"/>
        <v>0.90834699999999913</v>
      </c>
      <c r="AO39" s="121">
        <f t="shared" si="6"/>
        <v>2.1312000000006659E-4</v>
      </c>
      <c r="AP39" s="121">
        <f t="shared" si="7"/>
        <v>3.1132999999994304E-4</v>
      </c>
      <c r="AQ39" s="87">
        <f t="shared" si="8"/>
        <v>-1.0837962E-2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35.605390999999997</v>
      </c>
      <c r="G40" s="187">
        <v>39.922078999999997</v>
      </c>
      <c r="H40" s="187">
        <v>0.98948174</v>
      </c>
      <c r="I40" s="62">
        <v>0.99344399000000005</v>
      </c>
      <c r="J40" s="62">
        <v>2.4711150000000001E-2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37.823300000000003</v>
      </c>
      <c r="Y40" s="187">
        <v>41.515497000000003</v>
      </c>
      <c r="Z40" s="187">
        <v>0.98979455999999999</v>
      </c>
      <c r="AA40" s="62">
        <v>0.99382751000000003</v>
      </c>
      <c r="AB40" s="62">
        <v>1.5138725E-2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2.2179090000000059</v>
      </c>
      <c r="AN40" s="121">
        <f t="shared" si="5"/>
        <v>1.5934180000000069</v>
      </c>
      <c r="AO40" s="121">
        <f t="shared" si="6"/>
        <v>3.1281999999999144E-4</v>
      </c>
      <c r="AP40" s="121">
        <f t="shared" si="7"/>
        <v>3.8351999999997055E-4</v>
      </c>
      <c r="AQ40" s="87">
        <f t="shared" si="8"/>
        <v>-9.5724250000000007E-3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37.637148000000003</v>
      </c>
      <c r="G41" s="187">
        <v>42.093853000000003</v>
      </c>
      <c r="H41" s="187">
        <v>0.99394563000000002</v>
      </c>
      <c r="I41" s="62">
        <v>0.99616110000000002</v>
      </c>
      <c r="J41" s="62">
        <v>1.5967187000000001E-2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40.638804999999998</v>
      </c>
      <c r="Y41" s="187">
        <v>44.487029</v>
      </c>
      <c r="Z41" s="187">
        <v>0.99432949999999998</v>
      </c>
      <c r="AA41" s="62">
        <v>0.99660188999999999</v>
      </c>
      <c r="AB41" s="62">
        <v>8.0788479999999996E-3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3.0016569999999945</v>
      </c>
      <c r="AN41" s="121">
        <f t="shared" si="5"/>
        <v>2.3931759999999969</v>
      </c>
      <c r="AO41" s="121">
        <f t="shared" si="6"/>
        <v>3.8386999999995286E-4</v>
      </c>
      <c r="AP41" s="121">
        <f t="shared" si="7"/>
        <v>4.4078999999996871E-4</v>
      </c>
      <c r="AQ41" s="87">
        <f t="shared" si="8"/>
        <v>-7.8883390000000012E-3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27.324999999999999</v>
      </c>
      <c r="G43" s="96">
        <v>31.147466999999999</v>
      </c>
      <c r="H43" s="96">
        <v>0.93163490999999998</v>
      </c>
      <c r="I43" s="60">
        <v>0.96103192000000004</v>
      </c>
      <c r="J43" s="60">
        <v>8.1905560000000002E-2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27.565553000000001</v>
      </c>
      <c r="Y43" s="96">
        <v>31.405574000000001</v>
      </c>
      <c r="Z43" s="96">
        <v>0.93195119999999998</v>
      </c>
      <c r="AA43" s="60">
        <v>0.96150307999999995</v>
      </c>
      <c r="AB43" s="60">
        <v>7.7099256000000005E-2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0.24055300000000202</v>
      </c>
      <c r="AN43" s="95">
        <f t="shared" si="5"/>
        <v>0.25810700000000253</v>
      </c>
      <c r="AO43" s="95">
        <f t="shared" si="6"/>
        <v>3.1628999999999685E-4</v>
      </c>
      <c r="AP43" s="95">
        <f t="shared" si="7"/>
        <v>4.7115999999991498E-4</v>
      </c>
      <c r="AQ43" s="120">
        <f t="shared" si="8"/>
        <v>-4.8063039999999974E-3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31.962447000000001</v>
      </c>
      <c r="G44" s="187">
        <v>35.645902999999997</v>
      </c>
      <c r="H44" s="187">
        <v>0.97095136999999998</v>
      </c>
      <c r="I44" s="62">
        <v>0.98225342000000004</v>
      </c>
      <c r="J44" s="62">
        <v>4.0730637E-2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32.708387000000002</v>
      </c>
      <c r="Y44" s="187">
        <v>36.104761000000003</v>
      </c>
      <c r="Z44" s="187">
        <v>0.97128943999999995</v>
      </c>
      <c r="AA44" s="62">
        <v>0.98276686000000002</v>
      </c>
      <c r="AB44" s="62">
        <v>3.5542342999999997E-2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0.74594000000000094</v>
      </c>
      <c r="AN44" s="121">
        <f t="shared" si="5"/>
        <v>0.45885800000000643</v>
      </c>
      <c r="AO44" s="121">
        <f t="shared" si="6"/>
        <v>3.3806999999996812E-4</v>
      </c>
      <c r="AP44" s="121">
        <f t="shared" si="7"/>
        <v>5.1343999999997614E-4</v>
      </c>
      <c r="AQ44" s="87">
        <f t="shared" si="8"/>
        <v>-5.188294000000003E-3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35.896355999999997</v>
      </c>
      <c r="G45" s="187">
        <v>39.976320000000001</v>
      </c>
      <c r="H45" s="187">
        <v>0.98859485999999996</v>
      </c>
      <c r="I45" s="62">
        <v>0.99228437000000003</v>
      </c>
      <c r="J45" s="62">
        <v>2.0409824E-2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37.525632000000002</v>
      </c>
      <c r="Y45" s="187">
        <v>41.065404000000001</v>
      </c>
      <c r="Z45" s="187">
        <v>0.98887822000000003</v>
      </c>
      <c r="AA45" s="62">
        <v>0.99279536999999995</v>
      </c>
      <c r="AB45" s="62">
        <v>1.4853926999999999E-2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1.6292760000000044</v>
      </c>
      <c r="AN45" s="121">
        <f t="shared" si="5"/>
        <v>1.0890839999999997</v>
      </c>
      <c r="AO45" s="121">
        <f t="shared" si="6"/>
        <v>2.8336000000006578E-4</v>
      </c>
      <c r="AP45" s="121">
        <f t="shared" si="7"/>
        <v>5.1099999999992818E-4</v>
      </c>
      <c r="AQ45" s="87">
        <f t="shared" si="8"/>
        <v>-5.5558970000000006E-3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38.159965</v>
      </c>
      <c r="G46" s="187">
        <v>42.399807000000003</v>
      </c>
      <c r="H46" s="187">
        <v>0.99407520000000005</v>
      </c>
      <c r="I46" s="62">
        <v>0.99593271999999999</v>
      </c>
      <c r="J46" s="62">
        <v>1.1601152999999999E-2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40.866914000000001</v>
      </c>
      <c r="Y46" s="187">
        <v>44.445926</v>
      </c>
      <c r="Z46" s="187">
        <v>0.99440629999999997</v>
      </c>
      <c r="AA46" s="62">
        <v>0.99639991999999999</v>
      </c>
      <c r="AB46" s="62">
        <v>6.4522264999999999E-3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2.7069490000000016</v>
      </c>
      <c r="AN46" s="121">
        <f t="shared" si="5"/>
        <v>2.0461189999999974</v>
      </c>
      <c r="AO46" s="121">
        <f t="shared" si="6"/>
        <v>3.3109999999991757E-4</v>
      </c>
      <c r="AP46" s="121">
        <f t="shared" si="7"/>
        <v>4.6720000000000095E-4</v>
      </c>
      <c r="AQ46" s="87">
        <f t="shared" si="8"/>
        <v>-5.1489264999999996E-3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26.922664000000001</v>
      </c>
      <c r="G48" s="96">
        <v>31.806121999999998</v>
      </c>
      <c r="H48" s="96">
        <v>0.93269891000000005</v>
      </c>
      <c r="I48" s="60">
        <v>0.95910960000000001</v>
      </c>
      <c r="J48" s="60">
        <v>8.0394364999999995E-2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26.867529000000001</v>
      </c>
      <c r="Y48" s="96">
        <v>31.859936000000001</v>
      </c>
      <c r="Z48" s="96">
        <v>0.93273501000000003</v>
      </c>
      <c r="AA48" s="60">
        <v>0.95945064999999996</v>
      </c>
      <c r="AB48" s="60">
        <v>7.8877020000000006E-2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-5.5134999999999934E-2</v>
      </c>
      <c r="AN48" s="95">
        <f t="shared" si="5"/>
        <v>5.3814000000002693E-2</v>
      </c>
      <c r="AO48" s="95">
        <f t="shared" si="6"/>
        <v>3.6099999999983368E-5</v>
      </c>
      <c r="AP48" s="95">
        <f t="shared" si="7"/>
        <v>3.4104999999995389E-4</v>
      </c>
      <c r="AQ48" s="120">
        <f t="shared" si="8"/>
        <v>-1.5173449999999894E-3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31.668258999999999</v>
      </c>
      <c r="G49" s="187">
        <v>35.648497999999996</v>
      </c>
      <c r="H49" s="187">
        <v>0.97090657000000002</v>
      </c>
      <c r="I49" s="62">
        <v>0.98139116999999998</v>
      </c>
      <c r="J49" s="62">
        <v>3.7864050000000003E-2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31.650870999999999</v>
      </c>
      <c r="Y49" s="187">
        <v>35.703336999999998</v>
      </c>
      <c r="Z49" s="187">
        <v>0.97122052000000003</v>
      </c>
      <c r="AA49" s="62">
        <v>0.98171096999999996</v>
      </c>
      <c r="AB49" s="62">
        <v>3.6622755E-2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-1.7388000000000403E-2</v>
      </c>
      <c r="AN49" s="121">
        <f t="shared" si="5"/>
        <v>5.4839000000001192E-2</v>
      </c>
      <c r="AO49" s="121">
        <f t="shared" si="6"/>
        <v>3.1395000000000728E-4</v>
      </c>
      <c r="AP49" s="121">
        <f t="shared" si="7"/>
        <v>3.1979999999998121E-4</v>
      </c>
      <c r="AQ49" s="87">
        <f t="shared" si="8"/>
        <v>-1.2412950000000034E-3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36.538280999999998</v>
      </c>
      <c r="G50" s="187">
        <v>40.083598000000002</v>
      </c>
      <c r="H50" s="187">
        <v>0.98822182999999997</v>
      </c>
      <c r="I50" s="62">
        <v>0.99242624999999995</v>
      </c>
      <c r="J50" s="62">
        <v>1.7938574999999998E-2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37.022466000000001</v>
      </c>
      <c r="Y50" s="187">
        <v>40.475521000000001</v>
      </c>
      <c r="Z50" s="187">
        <v>0.98839041999999999</v>
      </c>
      <c r="AA50" s="62">
        <v>0.99260826999999996</v>
      </c>
      <c r="AB50" s="62">
        <v>1.6193488999999998E-2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0.48418500000000364</v>
      </c>
      <c r="AN50" s="121">
        <f t="shared" si="5"/>
        <v>0.39192299999999847</v>
      </c>
      <c r="AO50" s="121">
        <f t="shared" si="6"/>
        <v>1.68590000000024E-4</v>
      </c>
      <c r="AP50" s="121">
        <f t="shared" si="7"/>
        <v>1.8202000000000496E-4</v>
      </c>
      <c r="AQ50" s="87">
        <f t="shared" si="8"/>
        <v>-1.7450859999999999E-3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39.859101000000003</v>
      </c>
      <c r="G51" s="187">
        <v>43.441761</v>
      </c>
      <c r="H51" s="187">
        <v>0.99359556999999998</v>
      </c>
      <c r="I51" s="62">
        <v>0.99605604999999997</v>
      </c>
      <c r="J51" s="62">
        <v>9.3044149999999999E-3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40.898242000000003</v>
      </c>
      <c r="Y51" s="187">
        <v>44.187054000000003</v>
      </c>
      <c r="Z51" s="187">
        <v>0.99383352999999997</v>
      </c>
      <c r="AA51" s="62">
        <v>0.99637136999999998</v>
      </c>
      <c r="AB51" s="62">
        <v>7.2350566999999999E-3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1.0391410000000008</v>
      </c>
      <c r="AN51" s="121">
        <f t="shared" si="5"/>
        <v>0.74529300000000376</v>
      </c>
      <c r="AO51" s="121">
        <f t="shared" si="6"/>
        <v>2.3795999999998152E-4</v>
      </c>
      <c r="AP51" s="121">
        <f t="shared" si="7"/>
        <v>3.1532000000000782E-4</v>
      </c>
      <c r="AQ51" s="87">
        <f t="shared" si="8"/>
        <v>-2.0693583E-3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27.25225</v>
      </c>
      <c r="G53" s="96">
        <v>31.338916999999999</v>
      </c>
      <c r="H53" s="96">
        <v>0.93043507000000003</v>
      </c>
      <c r="I53" s="60">
        <v>0.96479963999999996</v>
      </c>
      <c r="J53" s="60">
        <v>8.9956289999999994E-2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27.763677999999999</v>
      </c>
      <c r="Y53" s="96">
        <v>31.895308</v>
      </c>
      <c r="Z53" s="96">
        <v>0.93049596999999995</v>
      </c>
      <c r="AA53" s="60">
        <v>0.96510631999999996</v>
      </c>
      <c r="AB53" s="60">
        <v>7.7768400000000001E-2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0.51142799999999866</v>
      </c>
      <c r="AN53" s="95">
        <f t="shared" si="5"/>
        <v>0.55639100000000141</v>
      </c>
      <c r="AO53" s="95">
        <f t="shared" si="6"/>
        <v>6.0899999999919352E-5</v>
      </c>
      <c r="AP53" s="95">
        <f t="shared" si="7"/>
        <v>3.0668000000000362E-4</v>
      </c>
      <c r="AQ53" s="120">
        <f t="shared" si="8"/>
        <v>-1.2187889999999993E-2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31.801012</v>
      </c>
      <c r="G54" s="187">
        <v>35.558472999999999</v>
      </c>
      <c r="H54" s="187">
        <v>0.97060504999999997</v>
      </c>
      <c r="I54" s="62">
        <v>0.98335220000000001</v>
      </c>
      <c r="J54" s="62">
        <v>4.314921E-2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32.820207000000003</v>
      </c>
      <c r="Y54" s="187">
        <v>36.317782000000001</v>
      </c>
      <c r="Z54" s="187">
        <v>0.97083905999999998</v>
      </c>
      <c r="AA54" s="62">
        <v>0.98387077999999994</v>
      </c>
      <c r="AB54" s="62">
        <v>3.3195413999999999E-2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1.0191950000000034</v>
      </c>
      <c r="AN54" s="121">
        <f t="shared" si="5"/>
        <v>0.75930900000000179</v>
      </c>
      <c r="AO54" s="121">
        <f t="shared" si="6"/>
        <v>2.3401000000000671E-4</v>
      </c>
      <c r="AP54" s="121">
        <f t="shared" si="7"/>
        <v>5.185799999999352E-4</v>
      </c>
      <c r="AQ54" s="87">
        <f t="shared" si="8"/>
        <v>-9.9537960000000009E-3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35.414366000000001</v>
      </c>
      <c r="G55" s="187">
        <v>39.624206000000001</v>
      </c>
      <c r="H55" s="187">
        <v>0.98825196000000004</v>
      </c>
      <c r="I55" s="62">
        <v>0.99271443000000004</v>
      </c>
      <c r="J55" s="62">
        <v>2.523531E-2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37.268844999999999</v>
      </c>
      <c r="Y55" s="187">
        <v>40.985491000000003</v>
      </c>
      <c r="Z55" s="187">
        <v>0.98860053999999997</v>
      </c>
      <c r="AA55" s="62">
        <v>0.99308487999999995</v>
      </c>
      <c r="AB55" s="62">
        <v>1.5530647E-2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1.8544789999999978</v>
      </c>
      <c r="AN55" s="121">
        <f t="shared" si="5"/>
        <v>1.3612850000000023</v>
      </c>
      <c r="AO55" s="121">
        <f t="shared" si="6"/>
        <v>3.4857999999993172E-4</v>
      </c>
      <c r="AP55" s="121">
        <f t="shared" si="7"/>
        <v>3.7044999999991113E-4</v>
      </c>
      <c r="AQ55" s="87">
        <f t="shared" si="8"/>
        <v>-9.7046630000000005E-3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37.553516999999999</v>
      </c>
      <c r="G56" s="187">
        <v>41.836832999999999</v>
      </c>
      <c r="H56" s="187">
        <v>0.99351652999999995</v>
      </c>
      <c r="I56" s="62">
        <v>0.99584494999999995</v>
      </c>
      <c r="J56" s="62">
        <v>1.43934535E-2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40.057602000000003</v>
      </c>
      <c r="Y56" s="187">
        <v>43.754629999999999</v>
      </c>
      <c r="Z56" s="187">
        <v>0.99388421999999998</v>
      </c>
      <c r="AA56" s="62">
        <v>0.99610964999999996</v>
      </c>
      <c r="AB56" s="62">
        <v>8.1572480000000006E-3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2.5040850000000034</v>
      </c>
      <c r="AN56" s="121">
        <f t="shared" si="5"/>
        <v>1.9177970000000002</v>
      </c>
      <c r="AO56" s="121">
        <f t="shared" si="6"/>
        <v>3.676900000000316E-4</v>
      </c>
      <c r="AP56" s="121">
        <f t="shared" si="7"/>
        <v>2.647000000000066E-4</v>
      </c>
      <c r="AQ56" s="87">
        <f t="shared" si="8"/>
        <v>-6.2362054999999996E-3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27.764949999999999</v>
      </c>
      <c r="G58" s="96">
        <v>31.477571000000001</v>
      </c>
      <c r="H58" s="96">
        <v>0.92988263000000004</v>
      </c>
      <c r="I58" s="60">
        <v>0.96244852000000003</v>
      </c>
      <c r="J58" s="60">
        <v>7.9899534999999994E-2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28.160791</v>
      </c>
      <c r="Y58" s="96">
        <v>31.896481000000001</v>
      </c>
      <c r="Z58" s="96">
        <v>0.93026812999999997</v>
      </c>
      <c r="AA58" s="60">
        <v>0.96290964000000001</v>
      </c>
      <c r="AB58" s="60">
        <v>7.2897375E-2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0.39584100000000078</v>
      </c>
      <c r="AN58" s="95">
        <f t="shared" si="5"/>
        <v>0.41891000000000034</v>
      </c>
      <c r="AO58" s="95">
        <f t="shared" si="6"/>
        <v>3.8549999999992757E-4</v>
      </c>
      <c r="AP58" s="95">
        <f t="shared" si="7"/>
        <v>4.6111999999998154E-4</v>
      </c>
      <c r="AQ58" s="120">
        <f t="shared" si="8"/>
        <v>-7.0021599999999934E-3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31.771449</v>
      </c>
      <c r="G59" s="187">
        <v>35.585929</v>
      </c>
      <c r="H59" s="187">
        <v>0.96812151999999996</v>
      </c>
      <c r="I59" s="62">
        <v>0.98188133</v>
      </c>
      <c r="J59" s="62">
        <v>4.2743650000000001E-2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32.766281999999997</v>
      </c>
      <c r="Y59" s="187">
        <v>36.246302999999997</v>
      </c>
      <c r="Z59" s="187">
        <v>0.96848937999999996</v>
      </c>
      <c r="AA59" s="62">
        <v>0.98227458999999995</v>
      </c>
      <c r="AB59" s="62">
        <v>3.5511220000000003E-2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0.9948329999999963</v>
      </c>
      <c r="AN59" s="121">
        <f t="shared" si="5"/>
        <v>0.66037399999999735</v>
      </c>
      <c r="AO59" s="121">
        <f t="shared" si="6"/>
        <v>3.6785999999999763E-4</v>
      </c>
      <c r="AP59" s="121">
        <f t="shared" si="7"/>
        <v>3.9325999999995087E-4</v>
      </c>
      <c r="AQ59" s="87">
        <f t="shared" si="8"/>
        <v>-7.232429999999998E-3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35.200738000000001</v>
      </c>
      <c r="G60" s="187">
        <v>39.435460999999997</v>
      </c>
      <c r="H60" s="187">
        <v>0.98738919999999997</v>
      </c>
      <c r="I60" s="62">
        <v>0.99200765999999996</v>
      </c>
      <c r="J60" s="62">
        <v>2.3623083E-2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37.216372</v>
      </c>
      <c r="Y60" s="187">
        <v>40.862484000000002</v>
      </c>
      <c r="Z60" s="187">
        <v>0.98776352999999995</v>
      </c>
      <c r="AA60" s="62">
        <v>0.99233702999999995</v>
      </c>
      <c r="AB60" s="62">
        <v>1.5066342E-2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2.0156339999999986</v>
      </c>
      <c r="AN60" s="121">
        <f t="shared" si="5"/>
        <v>1.4270230000000055</v>
      </c>
      <c r="AO60" s="121">
        <f t="shared" si="6"/>
        <v>3.7432999999997829E-4</v>
      </c>
      <c r="AP60" s="121">
        <f t="shared" si="7"/>
        <v>3.293699999999955E-4</v>
      </c>
      <c r="AQ60" s="87">
        <f t="shared" si="8"/>
        <v>-8.5567409999999997E-3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37.151327000000002</v>
      </c>
      <c r="G61" s="187">
        <v>41.490245999999999</v>
      </c>
      <c r="H61" s="187">
        <v>0.99337825999999996</v>
      </c>
      <c r="I61" s="62">
        <v>0.99564527000000003</v>
      </c>
      <c r="J61" s="62">
        <v>1.481384E-2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40.148615999999997</v>
      </c>
      <c r="Y61" s="187">
        <v>43.890675000000002</v>
      </c>
      <c r="Z61" s="187">
        <v>0.99381878999999995</v>
      </c>
      <c r="AA61" s="62">
        <v>0.99603772999999995</v>
      </c>
      <c r="AB61" s="62">
        <v>7.3557930000000002E-3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2.997288999999995</v>
      </c>
      <c r="AN61" s="121">
        <f t="shared" si="5"/>
        <v>2.4004290000000026</v>
      </c>
      <c r="AO61" s="121">
        <f t="shared" si="6"/>
        <v>4.4052999999999454E-4</v>
      </c>
      <c r="AP61" s="121">
        <f t="shared" si="7"/>
        <v>3.9245999999992787E-4</v>
      </c>
      <c r="AQ61" s="87">
        <f t="shared" si="8"/>
        <v>-7.4580469999999998E-3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27.347248</v>
      </c>
      <c r="G63" s="96">
        <v>31.569853999999999</v>
      </c>
      <c r="H63" s="96">
        <v>0.91837411999999996</v>
      </c>
      <c r="I63" s="60">
        <v>0.95960217999999997</v>
      </c>
      <c r="J63" s="60">
        <v>7.6349944000000003E-2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27.362877000000001</v>
      </c>
      <c r="Y63" s="96">
        <v>31.563351999999998</v>
      </c>
      <c r="Z63" s="96">
        <v>0.91846004999999997</v>
      </c>
      <c r="AA63" s="60">
        <v>0.95997063000000005</v>
      </c>
      <c r="AB63" s="60">
        <v>7.6266059999999997E-2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1.5629000000000559E-2</v>
      </c>
      <c r="AN63" s="95">
        <f t="shared" si="5"/>
        <v>-6.502000000001118E-3</v>
      </c>
      <c r="AO63" s="95">
        <f t="shared" si="6"/>
        <v>8.593000000001183E-5</v>
      </c>
      <c r="AP63" s="95">
        <f t="shared" si="7"/>
        <v>3.6845000000007566E-4</v>
      </c>
      <c r="AQ63" s="120">
        <f t="shared" si="8"/>
        <v>-8.3884000000006287E-5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32.548454</v>
      </c>
      <c r="G64" s="187">
        <v>36.084080999999998</v>
      </c>
      <c r="H64" s="187">
        <v>0.96706851999999999</v>
      </c>
      <c r="I64" s="62">
        <v>0.98174594999999998</v>
      </c>
      <c r="J64" s="62">
        <v>3.1812739999999999E-2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32.607959999999999</v>
      </c>
      <c r="Y64" s="187">
        <v>36.152599000000002</v>
      </c>
      <c r="Z64" s="187">
        <v>0.96742660999999996</v>
      </c>
      <c r="AA64" s="62">
        <v>0.98200938999999998</v>
      </c>
      <c r="AB64" s="62">
        <v>3.1327630000000002E-2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5.9505999999998949E-2</v>
      </c>
      <c r="AN64" s="121">
        <f t="shared" si="5"/>
        <v>6.851800000000452E-2</v>
      </c>
      <c r="AO64" s="121">
        <f t="shared" si="6"/>
        <v>3.5808999999997759E-4</v>
      </c>
      <c r="AP64" s="121">
        <f t="shared" si="7"/>
        <v>2.6344000000000367E-4</v>
      </c>
      <c r="AQ64" s="87">
        <f t="shared" si="8"/>
        <v>-4.8510999999999693E-4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37.835597</v>
      </c>
      <c r="G65" s="187">
        <v>41.177688000000003</v>
      </c>
      <c r="H65" s="187">
        <v>0.98772225999999996</v>
      </c>
      <c r="I65" s="62">
        <v>0.99269587000000004</v>
      </c>
      <c r="J65" s="62">
        <v>1.24435E-2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38.034714000000001</v>
      </c>
      <c r="Y65" s="187">
        <v>41.333536000000002</v>
      </c>
      <c r="Z65" s="187">
        <v>0.98791061000000002</v>
      </c>
      <c r="AA65" s="62">
        <v>0.99284786999999997</v>
      </c>
      <c r="AB65" s="62">
        <v>1.1955126999999999E-2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0.1991170000000011</v>
      </c>
      <c r="AN65" s="121">
        <f t="shared" si="5"/>
        <v>0.15584799999999888</v>
      </c>
      <c r="AO65" s="121">
        <f t="shared" si="6"/>
        <v>1.883500000000593E-4</v>
      </c>
      <c r="AP65" s="121">
        <f t="shared" si="7"/>
        <v>1.5199999999992997E-4</v>
      </c>
      <c r="AQ65" s="87">
        <f t="shared" si="8"/>
        <v>-4.8837300000000028E-4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41.138835999999998</v>
      </c>
      <c r="G66" s="187">
        <v>44.397858999999997</v>
      </c>
      <c r="H66" s="187">
        <v>0.99353904999999998</v>
      </c>
      <c r="I66" s="62">
        <v>0.99621707000000004</v>
      </c>
      <c r="J66" s="62">
        <v>5.8853550000000001E-3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41.648916999999997</v>
      </c>
      <c r="Y66" s="187">
        <v>44.795305999999997</v>
      </c>
      <c r="Z66" s="187">
        <v>0.99375672000000004</v>
      </c>
      <c r="AA66" s="62">
        <v>0.99639891999999997</v>
      </c>
      <c r="AB66" s="62">
        <v>5.4038074000000002E-3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0.51008099999999956</v>
      </c>
      <c r="AN66" s="121">
        <f t="shared" si="5"/>
        <v>0.39744699999999966</v>
      </c>
      <c r="AO66" s="121">
        <f t="shared" si="6"/>
        <v>2.1767000000005865E-4</v>
      </c>
      <c r="AP66" s="121">
        <f t="shared" si="7"/>
        <v>1.818499999999279E-4</v>
      </c>
      <c r="AQ66" s="87">
        <f t="shared" si="8"/>
        <v>-4.8154759999999991E-4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27.294785999999998</v>
      </c>
      <c r="G68" s="96">
        <v>31.262851999999999</v>
      </c>
      <c r="H68" s="96">
        <v>0.92335898999999999</v>
      </c>
      <c r="I68" s="60">
        <v>0.96169296000000004</v>
      </c>
      <c r="J68" s="60">
        <v>7.9643264000000005E-2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27.821698000000001</v>
      </c>
      <c r="Y68" s="96">
        <v>31.799198000000001</v>
      </c>
      <c r="Z68" s="96">
        <v>0.92363695000000001</v>
      </c>
      <c r="AA68" s="60">
        <v>0.96196417999999995</v>
      </c>
      <c r="AB68" s="60">
        <v>7.2486159999999994E-2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0.52691200000000293</v>
      </c>
      <c r="AN68" s="95">
        <f t="shared" si="5"/>
        <v>0.53634600000000177</v>
      </c>
      <c r="AO68" s="95">
        <f t="shared" si="6"/>
        <v>2.7796000000002152E-4</v>
      </c>
      <c r="AP68" s="95">
        <f t="shared" si="7"/>
        <v>2.7121999999990543E-4</v>
      </c>
      <c r="AQ68" s="120">
        <f t="shared" si="8"/>
        <v>-7.1571040000000113E-3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31.245000000000001</v>
      </c>
      <c r="G69" s="187">
        <v>35.127009999999999</v>
      </c>
      <c r="H69" s="187">
        <v>0.96469903000000001</v>
      </c>
      <c r="I69" s="62">
        <v>0.98032176000000004</v>
      </c>
      <c r="J69" s="62">
        <v>4.2656705000000003E-2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32.333457000000003</v>
      </c>
      <c r="Y69" s="187">
        <v>35.893574999999998</v>
      </c>
      <c r="Z69" s="187">
        <v>0.96508415999999997</v>
      </c>
      <c r="AA69" s="62">
        <v>0.98080230000000002</v>
      </c>
      <c r="AB69" s="62">
        <v>3.5187818000000003E-2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1.0884570000000018</v>
      </c>
      <c r="AN69" s="121">
        <f t="shared" si="5"/>
        <v>0.76656499999999994</v>
      </c>
      <c r="AO69" s="121">
        <f t="shared" si="6"/>
        <v>3.8512999999995579E-4</v>
      </c>
      <c r="AP69" s="121">
        <f t="shared" si="7"/>
        <v>4.8053999999997377E-4</v>
      </c>
      <c r="AQ69" s="87">
        <f t="shared" si="8"/>
        <v>-7.4688870000000004E-3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34.820459</v>
      </c>
      <c r="G70" s="187">
        <v>39.078360000000004</v>
      </c>
      <c r="H70" s="187">
        <v>0.98618581999999999</v>
      </c>
      <c r="I70" s="62">
        <v>0.99136939000000002</v>
      </c>
      <c r="J70" s="62">
        <v>2.3868836000000001E-2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36.934824999999996</v>
      </c>
      <c r="Y70" s="187">
        <v>40.611072999999998</v>
      </c>
      <c r="Z70" s="187">
        <v>0.98660559999999997</v>
      </c>
      <c r="AA70" s="62">
        <v>0.99179808999999997</v>
      </c>
      <c r="AB70" s="62">
        <v>1.4843345000000001E-2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2.1143659999999969</v>
      </c>
      <c r="AN70" s="121">
        <f t="shared" si="5"/>
        <v>1.532712999999994</v>
      </c>
      <c r="AO70" s="121">
        <f t="shared" si="6"/>
        <v>4.1977999999998072E-4</v>
      </c>
      <c r="AP70" s="121">
        <f t="shared" si="7"/>
        <v>4.2869999999994857E-4</v>
      </c>
      <c r="AQ70" s="87">
        <f t="shared" si="8"/>
        <v>-9.0254910000000001E-3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36.903402</v>
      </c>
      <c r="G71" s="187">
        <v>41.270712000000003</v>
      </c>
      <c r="H71" s="187">
        <v>0.99300827000000003</v>
      </c>
      <c r="I71" s="62">
        <v>0.99532105000000004</v>
      </c>
      <c r="J71" s="62">
        <v>1.5012799E-2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39.912323000000001</v>
      </c>
      <c r="Y71" s="187">
        <v>43.723125000000003</v>
      </c>
      <c r="Z71" s="187">
        <v>0.99348256000000001</v>
      </c>
      <c r="AA71" s="62">
        <v>0.99581487000000002</v>
      </c>
      <c r="AB71" s="62">
        <v>7.3401257000000001E-3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3.0089210000000008</v>
      </c>
      <c r="AN71" s="121">
        <f t="shared" si="5"/>
        <v>2.452413</v>
      </c>
      <c r="AO71" s="121">
        <f t="shared" si="6"/>
        <v>4.7428999999998833E-4</v>
      </c>
      <c r="AP71" s="121">
        <f t="shared" si="7"/>
        <v>4.9381999999997817E-4</v>
      </c>
      <c r="AQ71" s="87">
        <f t="shared" si="8"/>
        <v>-7.6726733000000002E-3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27.849122000000001</v>
      </c>
      <c r="G73" s="96">
        <v>31.941018</v>
      </c>
      <c r="H73" s="96">
        <v>0.93495119000000004</v>
      </c>
      <c r="I73" s="60">
        <v>0.96387645</v>
      </c>
      <c r="J73" s="60">
        <v>8.0608374999999996E-2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28.029630000000001</v>
      </c>
      <c r="Y73" s="96">
        <v>32.240977999999998</v>
      </c>
      <c r="Z73" s="96">
        <v>0.93514156999999998</v>
      </c>
      <c r="AA73" s="60">
        <v>0.96350382999999995</v>
      </c>
      <c r="AB73" s="60">
        <v>7.7190229999999999E-2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0.18050799999999967</v>
      </c>
      <c r="AN73" s="95">
        <f t="shared" si="5"/>
        <v>0.29995999999999867</v>
      </c>
      <c r="AO73" s="95">
        <f t="shared" si="6"/>
        <v>1.9037999999993449E-4</v>
      </c>
      <c r="AP73" s="95">
        <f t="shared" si="7"/>
        <v>-3.7262000000004569E-4</v>
      </c>
      <c r="AQ73" s="120">
        <f t="shared" si="8"/>
        <v>-3.4181449999999974E-3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32.239615999999998</v>
      </c>
      <c r="G74" s="187">
        <v>35.994971</v>
      </c>
      <c r="H74" s="187">
        <v>0.97268431</v>
      </c>
      <c r="I74" s="62">
        <v>0.98353358000000002</v>
      </c>
      <c r="J74" s="62">
        <v>3.9625782999999998E-2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32.864165</v>
      </c>
      <c r="Y74" s="187">
        <v>36.500055000000003</v>
      </c>
      <c r="Z74" s="187">
        <v>0.97286311000000003</v>
      </c>
      <c r="AA74" s="62">
        <v>0.98357872000000002</v>
      </c>
      <c r="AB74" s="62">
        <v>3.669178E-2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0.6245490000000018</v>
      </c>
      <c r="AN74" s="121">
        <f t="shared" si="5"/>
        <v>0.50508400000000364</v>
      </c>
      <c r="AO74" s="121">
        <f t="shared" si="6"/>
        <v>1.7880000000003449E-4</v>
      </c>
      <c r="AP74" s="121">
        <f t="shared" si="7"/>
        <v>4.513999999999907E-5</v>
      </c>
      <c r="AQ74" s="87">
        <f t="shared" si="8"/>
        <v>-2.9340029999999975E-3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36.312911</v>
      </c>
      <c r="G75" s="187">
        <v>40.310009000000001</v>
      </c>
      <c r="H75" s="187">
        <v>0.98956301000000002</v>
      </c>
      <c r="I75" s="62">
        <v>0.99319888000000001</v>
      </c>
      <c r="J75" s="62">
        <v>1.8913574999999998E-2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37.776667000000003</v>
      </c>
      <c r="Y75" s="187">
        <v>41.334671999999998</v>
      </c>
      <c r="Z75" s="187">
        <v>0.98978617999999996</v>
      </c>
      <c r="AA75" s="62">
        <v>0.99334756000000002</v>
      </c>
      <c r="AB75" s="62">
        <v>1.5034387999999999E-2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1.4637560000000036</v>
      </c>
      <c r="AN75" s="121">
        <f t="shared" si="5"/>
        <v>1.0246629999999968</v>
      </c>
      <c r="AO75" s="121">
        <f t="shared" si="6"/>
        <v>2.2316999999993925E-4</v>
      </c>
      <c r="AP75" s="121">
        <f t="shared" si="7"/>
        <v>1.4868000000001214E-4</v>
      </c>
      <c r="AQ75" s="87">
        <f t="shared" si="8"/>
        <v>-3.8791869999999992E-3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38.870500999999997</v>
      </c>
      <c r="G76" s="187">
        <v>43.123348</v>
      </c>
      <c r="H76" s="187">
        <v>0.99444431</v>
      </c>
      <c r="I76" s="62">
        <v>0.99632772000000003</v>
      </c>
      <c r="J76" s="62">
        <v>1.1516982E-2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41.341988999999998</v>
      </c>
      <c r="Y76" s="187">
        <v>44.939773000000002</v>
      </c>
      <c r="Z76" s="187">
        <v>0.99474490000000004</v>
      </c>
      <c r="AA76" s="62">
        <v>0.99661736999999995</v>
      </c>
      <c r="AB76" s="62">
        <v>7.1161250000000001E-3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2.4714880000000008</v>
      </c>
      <c r="AN76" s="121">
        <f t="shared" si="5"/>
        <v>1.8164250000000024</v>
      </c>
      <c r="AO76" s="121">
        <f t="shared" si="6"/>
        <v>3.0059000000004499E-4</v>
      </c>
      <c r="AP76" s="121">
        <f t="shared" si="7"/>
        <v>2.8964999999991914E-4</v>
      </c>
      <c r="AQ76" s="87">
        <f t="shared" si="8"/>
        <v>-4.4008570000000002E-3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26.775922000000001</v>
      </c>
      <c r="G78" s="96">
        <v>31.185213999999998</v>
      </c>
      <c r="H78" s="96">
        <v>0.92669657000000005</v>
      </c>
      <c r="I78" s="60">
        <v>0.95551739000000002</v>
      </c>
      <c r="J78" s="60">
        <v>8.2256965000000001E-2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26.742678999999999</v>
      </c>
      <c r="Y78" s="96">
        <v>31.194232</v>
      </c>
      <c r="Z78" s="96">
        <v>0.92656797000000002</v>
      </c>
      <c r="AA78" s="60">
        <v>0.95558650999999994</v>
      </c>
      <c r="AB78" s="60">
        <v>8.1864119999999999E-2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-3.3243000000002354E-2</v>
      </c>
      <c r="AN78" s="95">
        <f t="shared" si="5"/>
        <v>9.0180000000010807E-3</v>
      </c>
      <c r="AO78" s="95">
        <f t="shared" si="6"/>
        <v>-1.2860000000003424E-4</v>
      </c>
      <c r="AP78" s="95">
        <f t="shared" si="7"/>
        <v>6.9119999999922577E-5</v>
      </c>
      <c r="AQ78" s="120">
        <f t="shared" si="8"/>
        <v>-3.9284500000000278E-4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32.306792999999999</v>
      </c>
      <c r="G79" s="187">
        <v>35.955981000000001</v>
      </c>
      <c r="H79" s="187">
        <v>0.97081070999999997</v>
      </c>
      <c r="I79" s="62">
        <v>0.98151849999999996</v>
      </c>
      <c r="J79" s="62">
        <v>3.3848892999999998E-2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32.285933999999997</v>
      </c>
      <c r="Y79" s="187">
        <v>35.948160999999999</v>
      </c>
      <c r="Z79" s="187">
        <v>0.97100240000000004</v>
      </c>
      <c r="AA79" s="62">
        <v>0.98144169000000003</v>
      </c>
      <c r="AB79" s="62">
        <v>3.3400327E-2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-2.0859000000001515E-2</v>
      </c>
      <c r="AN79" s="121">
        <f t="shared" si="5"/>
        <v>-7.8200000000023806E-3</v>
      </c>
      <c r="AO79" s="121">
        <f t="shared" si="6"/>
        <v>1.9169000000007763E-4</v>
      </c>
      <c r="AP79" s="121">
        <f t="shared" si="7"/>
        <v>-7.6809999999927214E-5</v>
      </c>
      <c r="AQ79" s="87">
        <f t="shared" si="8"/>
        <v>-4.4856599999999747E-4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37.558241000000002</v>
      </c>
      <c r="G80" s="187">
        <v>40.963679999999997</v>
      </c>
      <c r="H80" s="187">
        <v>0.98895823999999999</v>
      </c>
      <c r="I80" s="62">
        <v>0.99268919</v>
      </c>
      <c r="J80" s="62">
        <v>1.3691103E-2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37.901437999999999</v>
      </c>
      <c r="Y80" s="187">
        <v>41.258040000000001</v>
      </c>
      <c r="Z80" s="187">
        <v>0.98918141000000004</v>
      </c>
      <c r="AA80" s="62">
        <v>0.99287901000000001</v>
      </c>
      <c r="AB80" s="62">
        <v>1.2786947E-2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0.34319699999999642</v>
      </c>
      <c r="AN80" s="121">
        <f t="shared" si="5"/>
        <v>0.29436000000000462</v>
      </c>
      <c r="AO80" s="121">
        <f t="shared" si="6"/>
        <v>2.2317000000005027E-4</v>
      </c>
      <c r="AP80" s="121">
        <f t="shared" si="7"/>
        <v>1.8982000000000721E-4</v>
      </c>
      <c r="AQ80" s="87">
        <f t="shared" si="8"/>
        <v>-9.0415599999999971E-4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41.244186999999997</v>
      </c>
      <c r="G81" s="187">
        <v>44.485581000000003</v>
      </c>
      <c r="H81" s="187">
        <v>0.99443477999999996</v>
      </c>
      <c r="I81" s="62">
        <v>0.99634275999999999</v>
      </c>
      <c r="J81" s="62">
        <v>6.1366785999999998E-3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41.936829000000003</v>
      </c>
      <c r="Y81" s="187">
        <v>45.032034000000003</v>
      </c>
      <c r="Z81" s="187">
        <v>0.99467276999999998</v>
      </c>
      <c r="AA81" s="62">
        <v>0.99654655999999997</v>
      </c>
      <c r="AB81" s="62">
        <v>5.4203280000000003E-3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0.69264200000000642</v>
      </c>
      <c r="AN81" s="121">
        <f t="shared" si="5"/>
        <v>0.54645299999999963</v>
      </c>
      <c r="AO81" s="121">
        <f t="shared" si="6"/>
        <v>2.3799000000002124E-4</v>
      </c>
      <c r="AP81" s="121">
        <f t="shared" si="7"/>
        <v>2.0379999999997622E-4</v>
      </c>
      <c r="AQ81" s="87">
        <f t="shared" si="8"/>
        <v>-7.1635059999999948E-4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28.288530000000002</v>
      </c>
      <c r="G83" s="96">
        <v>32.440278999999997</v>
      </c>
      <c r="H83" s="96">
        <v>0.93319839999999998</v>
      </c>
      <c r="I83" s="60">
        <v>0.96553328000000005</v>
      </c>
      <c r="J83" s="60">
        <v>7.3889029999999994E-2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28.279281999999998</v>
      </c>
      <c r="Y83" s="96">
        <v>32.441516</v>
      </c>
      <c r="Z83" s="96">
        <v>0.93345034000000005</v>
      </c>
      <c r="AA83" s="60">
        <v>0.96580379000000005</v>
      </c>
      <c r="AB83" s="60">
        <v>7.3456839999999995E-2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-9.2480000000030316E-3</v>
      </c>
      <c r="AN83" s="95">
        <f t="shared" si="5"/>
        <v>1.2370000000032633E-3</v>
      </c>
      <c r="AO83" s="95">
        <f t="shared" si="6"/>
        <v>2.5194000000006156E-4</v>
      </c>
      <c r="AP83" s="95">
        <f t="shared" si="7"/>
        <v>2.7051000000000158E-4</v>
      </c>
      <c r="AQ83" s="120">
        <f t="shared" si="8"/>
        <v>-4.3218999999999896E-4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33.266106999999998</v>
      </c>
      <c r="G84" s="187">
        <v>36.769525000000002</v>
      </c>
      <c r="H84" s="187">
        <v>0.97178030999999998</v>
      </c>
      <c r="I84" s="62">
        <v>0.98346182999999998</v>
      </c>
      <c r="J84" s="62">
        <v>3.2448973999999998E-2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33.328085000000002</v>
      </c>
      <c r="Y84" s="187">
        <v>36.832836</v>
      </c>
      <c r="Z84" s="187">
        <v>0.97204736999999997</v>
      </c>
      <c r="AA84" s="62">
        <v>0.98369538000000001</v>
      </c>
      <c r="AB84" s="62">
        <v>3.2248199999999998E-2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6.1978000000003419E-2</v>
      </c>
      <c r="AN84" s="121">
        <f t="shared" si="5"/>
        <v>6.3310999999998785E-2</v>
      </c>
      <c r="AO84" s="121">
        <f t="shared" si="6"/>
        <v>2.6705999999998564E-4</v>
      </c>
      <c r="AP84" s="121">
        <f t="shared" si="7"/>
        <v>2.3355000000002679E-4</v>
      </c>
      <c r="AQ84" s="87">
        <f t="shared" si="8"/>
        <v>-2.0077400000000079E-4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38.341760000000001</v>
      </c>
      <c r="G85" s="187">
        <v>41.602203000000003</v>
      </c>
      <c r="H85" s="187">
        <v>0.98910589000000004</v>
      </c>
      <c r="I85" s="62">
        <v>0.99350826999999997</v>
      </c>
      <c r="J85" s="62">
        <v>1.3328635E-2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38.583067</v>
      </c>
      <c r="Y85" s="187">
        <v>41.809275999999997</v>
      </c>
      <c r="Z85" s="187">
        <v>0.98924727999999995</v>
      </c>
      <c r="AA85" s="62">
        <v>0.99364580000000002</v>
      </c>
      <c r="AB85" s="62">
        <v>1.2827707000000001E-2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0.24130699999999905</v>
      </c>
      <c r="AN85" s="121">
        <f t="shared" si="5"/>
        <v>0.20707299999999407</v>
      </c>
      <c r="AO85" s="121">
        <f t="shared" si="6"/>
        <v>1.4138999999990798E-4</v>
      </c>
      <c r="AP85" s="121">
        <f t="shared" si="7"/>
        <v>1.3753000000005233E-4</v>
      </c>
      <c r="AQ85" s="87">
        <f t="shared" si="8"/>
        <v>-5.0092799999999944E-4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41.603386999999998</v>
      </c>
      <c r="G86" s="187">
        <v>44.775516000000003</v>
      </c>
      <c r="H86" s="187">
        <v>0.99405887000000004</v>
      </c>
      <c r="I86" s="62">
        <v>0.99670205999999995</v>
      </c>
      <c r="J86" s="62">
        <v>6.1741265999999996E-3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42.035632999999997</v>
      </c>
      <c r="Y86" s="187">
        <v>45.124468</v>
      </c>
      <c r="Z86" s="187">
        <v>0.99423324999999996</v>
      </c>
      <c r="AA86" s="62">
        <v>0.99684344999999996</v>
      </c>
      <c r="AB86" s="62">
        <v>5.9465309999999997E-3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0.43224599999999924</v>
      </c>
      <c r="AN86" s="121">
        <f t="shared" si="5"/>
        <v>0.34895199999999704</v>
      </c>
      <c r="AO86" s="121">
        <f t="shared" si="6"/>
        <v>1.7437999999991849E-4</v>
      </c>
      <c r="AP86" s="121">
        <f t="shared" si="7"/>
        <v>1.41390000000019E-4</v>
      </c>
      <c r="AQ86" s="87">
        <f t="shared" si="8"/>
        <v>-2.2759559999999991E-4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28.427371000000001</v>
      </c>
      <c r="G88" s="96">
        <v>32.359147999999998</v>
      </c>
      <c r="H88" s="96">
        <v>0.93620154</v>
      </c>
      <c r="I88" s="60">
        <v>0.96740623999999997</v>
      </c>
      <c r="J88" s="60">
        <v>8.4661769999999997E-2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28.513850000000001</v>
      </c>
      <c r="Y88" s="96">
        <v>32.677669999999999</v>
      </c>
      <c r="Z88" s="96">
        <v>0.93647124000000004</v>
      </c>
      <c r="AA88" s="60">
        <v>0.96731204999999998</v>
      </c>
      <c r="AB88" s="60">
        <v>8.0358680000000002E-2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8.6479000000000639E-2</v>
      </c>
      <c r="AN88" s="95">
        <f t="shared" si="5"/>
        <v>0.31852200000000153</v>
      </c>
      <c r="AO88" s="95">
        <f t="shared" si="6"/>
        <v>2.6970000000003935E-4</v>
      </c>
      <c r="AP88" s="95">
        <f t="shared" si="7"/>
        <v>-9.4189999999994001E-5</v>
      </c>
      <c r="AQ88" s="120">
        <f t="shared" si="8"/>
        <v>-4.3030899999999955E-3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32.625188999999999</v>
      </c>
      <c r="G89" s="187">
        <v>36.297443000000001</v>
      </c>
      <c r="H89" s="187">
        <v>0.97341898999999998</v>
      </c>
      <c r="I89" s="62">
        <v>0.98432434000000002</v>
      </c>
      <c r="J89" s="62">
        <v>4.0874003999999999E-2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33.215668999999998</v>
      </c>
      <c r="Y89" s="187">
        <v>36.858307000000003</v>
      </c>
      <c r="Z89" s="187">
        <v>0.97361600999999998</v>
      </c>
      <c r="AA89" s="62">
        <v>0.98470992999999996</v>
      </c>
      <c r="AB89" s="62">
        <v>3.7610505000000002E-2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0.59047999999999945</v>
      </c>
      <c r="AN89" s="121">
        <f t="shared" si="5"/>
        <v>0.56086400000000225</v>
      </c>
      <c r="AO89" s="121">
        <f t="shared" si="6"/>
        <v>1.970199999999922E-4</v>
      </c>
      <c r="AP89" s="121">
        <f t="shared" si="7"/>
        <v>3.8558999999993571E-4</v>
      </c>
      <c r="AQ89" s="87">
        <f t="shared" si="8"/>
        <v>-3.2634989999999961E-3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36.787436</v>
      </c>
      <c r="G90" s="187">
        <v>40.675246000000001</v>
      </c>
      <c r="H90" s="187">
        <v>0.98980895999999996</v>
      </c>
      <c r="I90" s="62">
        <v>0.99353482999999998</v>
      </c>
      <c r="J90" s="62">
        <v>1.9172129999999999E-2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38.130254999999998</v>
      </c>
      <c r="Y90" s="187">
        <v>41.598492</v>
      </c>
      <c r="Z90" s="187">
        <v>0.98999976999999995</v>
      </c>
      <c r="AA90" s="62">
        <v>0.99368500999999998</v>
      </c>
      <c r="AB90" s="62">
        <v>1.582772E-2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1.3428189999999987</v>
      </c>
      <c r="AN90" s="121">
        <f t="shared" si="5"/>
        <v>0.9232459999999989</v>
      </c>
      <c r="AO90" s="121">
        <f t="shared" si="6"/>
        <v>1.9080999999998571E-4</v>
      </c>
      <c r="AP90" s="121">
        <f t="shared" si="7"/>
        <v>1.5017999999999976E-4</v>
      </c>
      <c r="AQ90" s="87">
        <f t="shared" si="8"/>
        <v>-3.3444099999999991E-3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39.575045000000003</v>
      </c>
      <c r="G91" s="187">
        <v>43.699081999999997</v>
      </c>
      <c r="H91" s="187">
        <v>0.99435461000000003</v>
      </c>
      <c r="I91" s="62">
        <v>0.99636446999999995</v>
      </c>
      <c r="J91" s="62">
        <v>1.1083959000000001E-2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41.869402000000001</v>
      </c>
      <c r="Y91" s="187">
        <v>45.263044999999998</v>
      </c>
      <c r="Z91" s="187">
        <v>0.99460028</v>
      </c>
      <c r="AA91" s="62">
        <v>0.99681618000000005</v>
      </c>
      <c r="AB91" s="62">
        <v>7.4921550000000003E-3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2.294356999999998</v>
      </c>
      <c r="AN91" s="121">
        <f t="shared" si="5"/>
        <v>1.5639630000000011</v>
      </c>
      <c r="AO91" s="121">
        <f t="shared" si="6"/>
        <v>2.4566999999997563E-4</v>
      </c>
      <c r="AP91" s="121">
        <f t="shared" si="7"/>
        <v>4.5171000000010508E-4</v>
      </c>
      <c r="AQ91" s="87">
        <f t="shared" si="8"/>
        <v>-3.5918040000000005E-3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29.001481999999999</v>
      </c>
      <c r="G93" s="96">
        <v>32.826703999999999</v>
      </c>
      <c r="H93" s="96">
        <v>0.94019308000000001</v>
      </c>
      <c r="I93" s="60">
        <v>0.96648648000000004</v>
      </c>
      <c r="J93" s="60">
        <v>7.6625219999999994E-2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29.00103</v>
      </c>
      <c r="Y93" s="96">
        <v>32.842855</v>
      </c>
      <c r="Z93" s="96">
        <v>0.94053737000000004</v>
      </c>
      <c r="AA93" s="60">
        <v>0.96688516999999996</v>
      </c>
      <c r="AB93" s="60">
        <v>7.6232165000000005E-2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-4.5199999999923079E-4</v>
      </c>
      <c r="AN93" s="95">
        <f t="shared" si="5"/>
        <v>1.6151000000000693E-2</v>
      </c>
      <c r="AO93" s="95">
        <f t="shared" si="6"/>
        <v>3.4429000000002485E-4</v>
      </c>
      <c r="AP93" s="95">
        <f t="shared" si="7"/>
        <v>3.9868999999992383E-4</v>
      </c>
      <c r="AQ93" s="120">
        <f t="shared" si="8"/>
        <v>-3.9305499999998939E-4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33.793317000000002</v>
      </c>
      <c r="G94" s="187">
        <v>37.214562000000001</v>
      </c>
      <c r="H94" s="187">
        <v>0.97370586000000003</v>
      </c>
      <c r="I94" s="62">
        <v>0.98394504999999999</v>
      </c>
      <c r="J94" s="62">
        <v>3.5566647E-2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33.838921999999997</v>
      </c>
      <c r="Y94" s="187">
        <v>37.248939</v>
      </c>
      <c r="Z94" s="187">
        <v>0.97392500999999998</v>
      </c>
      <c r="AA94" s="62">
        <v>0.98410368999999998</v>
      </c>
      <c r="AB94" s="62">
        <v>3.5285257E-2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4.5604999999994789E-2</v>
      </c>
      <c r="AN94" s="121">
        <f t="shared" si="5"/>
        <v>3.4376999999999214E-2</v>
      </c>
      <c r="AO94" s="121">
        <f t="shared" si="6"/>
        <v>2.1914999999994578E-4</v>
      </c>
      <c r="AP94" s="121">
        <f t="shared" si="7"/>
        <v>1.5863999999998768E-4</v>
      </c>
      <c r="AQ94" s="87">
        <f t="shared" si="8"/>
        <v>-2.8138999999999942E-4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38.579943</v>
      </c>
      <c r="G95" s="187">
        <v>41.993856000000001</v>
      </c>
      <c r="H95" s="187">
        <v>0.98987824000000002</v>
      </c>
      <c r="I95" s="62">
        <v>0.99340497999999999</v>
      </c>
      <c r="J95" s="62">
        <v>1.4611213499999999E-2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38.888770999999998</v>
      </c>
      <c r="Y95" s="187">
        <v>42.256512000000001</v>
      </c>
      <c r="Z95" s="187">
        <v>0.99003070999999998</v>
      </c>
      <c r="AA95" s="62">
        <v>0.99357603000000005</v>
      </c>
      <c r="AB95" s="62">
        <v>1.4225946E-2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0.30882799999999833</v>
      </c>
      <c r="AN95" s="121">
        <f t="shared" si="5"/>
        <v>0.26265599999999978</v>
      </c>
      <c r="AO95" s="121">
        <f t="shared" si="6"/>
        <v>1.5246999999996014E-4</v>
      </c>
      <c r="AP95" s="121">
        <f t="shared" si="7"/>
        <v>1.7105000000006143E-4</v>
      </c>
      <c r="AQ95" s="87">
        <f t="shared" si="8"/>
        <v>-3.8526749999999964E-4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42.776511999999997</v>
      </c>
      <c r="G96" s="187">
        <v>45.980176</v>
      </c>
      <c r="H96" s="187">
        <v>0.99476639</v>
      </c>
      <c r="I96" s="62">
        <v>0.99686456000000001</v>
      </c>
      <c r="J96" s="62">
        <v>6.5214475999999999E-3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43.399915</v>
      </c>
      <c r="Y96" s="187">
        <v>46.483801999999997</v>
      </c>
      <c r="Z96" s="187">
        <v>0.99492601000000003</v>
      </c>
      <c r="AA96" s="62">
        <v>0.99703839000000005</v>
      </c>
      <c r="AB96" s="62">
        <v>6.1621360000000003E-3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0.62340300000000326</v>
      </c>
      <c r="AN96" s="121">
        <f t="shared" si="5"/>
        <v>0.50362599999999702</v>
      </c>
      <c r="AO96" s="121">
        <f t="shared" si="6"/>
        <v>1.5962000000002696E-4</v>
      </c>
      <c r="AP96" s="121">
        <f t="shared" si="7"/>
        <v>1.7383000000004145E-4</v>
      </c>
      <c r="AQ96" s="87">
        <f t="shared" si="8"/>
        <v>-3.5931159999999952E-4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28.272511999999999</v>
      </c>
      <c r="G98" s="96">
        <v>32.159286000000002</v>
      </c>
      <c r="H98" s="96">
        <v>0.93909255999999997</v>
      </c>
      <c r="I98" s="60">
        <v>0.96690085000000003</v>
      </c>
      <c r="J98" s="60">
        <v>7.138245E-2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28.419915</v>
      </c>
      <c r="Y98" s="96">
        <v>32.334302000000001</v>
      </c>
      <c r="Z98" s="96">
        <v>0.93912836</v>
      </c>
      <c r="AA98" s="60">
        <v>0.96712003999999996</v>
      </c>
      <c r="AB98" s="60">
        <v>6.8456485999999997E-2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0.14740300000000062</v>
      </c>
      <c r="AN98" s="95">
        <f t="shared" si="15"/>
        <v>0.17501599999999939</v>
      </c>
      <c r="AO98" s="95">
        <f t="shared" si="16"/>
        <v>3.5800000000030252E-5</v>
      </c>
      <c r="AP98" s="95">
        <f t="shared" si="17"/>
        <v>2.1918999999992472E-4</v>
      </c>
      <c r="AQ98" s="120">
        <f t="shared" si="18"/>
        <v>-2.9259640000000031E-3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32.941516</v>
      </c>
      <c r="G99" s="187">
        <v>36.420447000000003</v>
      </c>
      <c r="H99" s="187">
        <v>0.97316387000000004</v>
      </c>
      <c r="I99" s="62">
        <v>0.98402358999999995</v>
      </c>
      <c r="J99" s="62">
        <v>3.5323787000000002E-2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33.367244999999997</v>
      </c>
      <c r="Y99" s="187">
        <v>36.677624999999999</v>
      </c>
      <c r="Z99" s="187">
        <v>0.97342198999999996</v>
      </c>
      <c r="AA99" s="62">
        <v>0.98436760000000001</v>
      </c>
      <c r="AB99" s="62">
        <v>3.2282419999999999E-2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0.42572899999999692</v>
      </c>
      <c r="AN99" s="121">
        <f t="shared" si="15"/>
        <v>0.25717799999999613</v>
      </c>
      <c r="AO99" s="121">
        <f t="shared" si="16"/>
        <v>2.581199999999173E-4</v>
      </c>
      <c r="AP99" s="121">
        <f t="shared" si="17"/>
        <v>3.4401000000006121E-4</v>
      </c>
      <c r="AQ99" s="87">
        <f t="shared" si="18"/>
        <v>-3.0413670000000032E-3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37.304209</v>
      </c>
      <c r="G100" s="187">
        <v>40.959145999999997</v>
      </c>
      <c r="H100" s="187">
        <v>0.98943270999999999</v>
      </c>
      <c r="I100" s="62">
        <v>0.99319113999999997</v>
      </c>
      <c r="J100" s="62">
        <v>1.6549352999999999E-2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38.359358</v>
      </c>
      <c r="Y100" s="187">
        <v>41.644615999999999</v>
      </c>
      <c r="Z100" s="187">
        <v>0.98965910000000001</v>
      </c>
      <c r="AA100" s="62">
        <v>0.99356785999999997</v>
      </c>
      <c r="AB100" s="62">
        <v>1.2795805E-2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1.0551490000000001</v>
      </c>
      <c r="AN100" s="121">
        <f t="shared" si="15"/>
        <v>0.68547000000000224</v>
      </c>
      <c r="AO100" s="121">
        <f t="shared" si="16"/>
        <v>2.2639000000002074E-4</v>
      </c>
      <c r="AP100" s="121">
        <f t="shared" si="17"/>
        <v>3.7671999999999706E-4</v>
      </c>
      <c r="AQ100" s="87">
        <f t="shared" si="18"/>
        <v>-3.7535479999999989E-3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39.905439999999999</v>
      </c>
      <c r="G101" s="187">
        <v>43.747644999999999</v>
      </c>
      <c r="H101" s="187">
        <v>0.99422361999999997</v>
      </c>
      <c r="I101" s="62">
        <v>0.99617707</v>
      </c>
      <c r="J101" s="62">
        <v>8.9982410000000006E-3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41.646799000000001</v>
      </c>
      <c r="Y101" s="187">
        <v>44.939234999999996</v>
      </c>
      <c r="Z101" s="187">
        <v>0.99442114000000004</v>
      </c>
      <c r="AA101" s="62">
        <v>0.99666898999999998</v>
      </c>
      <c r="AB101" s="62">
        <v>6.219212E-3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1.7413590000000028</v>
      </c>
      <c r="AN101" s="121">
        <f t="shared" si="15"/>
        <v>1.1915899999999979</v>
      </c>
      <c r="AO101" s="121">
        <f t="shared" si="16"/>
        <v>1.9752000000006209E-4</v>
      </c>
      <c r="AP101" s="121">
        <f t="shared" si="17"/>
        <v>4.9191999999997904E-4</v>
      </c>
      <c r="AQ101" s="87">
        <f t="shared" si="18"/>
        <v>-2.7790290000000006E-3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27.219017000000001</v>
      </c>
      <c r="G103" s="96">
        <v>31.137539</v>
      </c>
      <c r="H103" s="96">
        <v>0.92906034000000004</v>
      </c>
      <c r="I103" s="60">
        <v>0.96281976000000002</v>
      </c>
      <c r="J103" s="60">
        <v>7.9683124999999994E-2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27.755945000000001</v>
      </c>
      <c r="Y103" s="96">
        <v>31.68252</v>
      </c>
      <c r="Z103" s="96">
        <v>0.92930729000000001</v>
      </c>
      <c r="AA103" s="60">
        <v>0.96313822999999998</v>
      </c>
      <c r="AB103" s="60">
        <v>6.9949049999999999E-2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0.53692799999999963</v>
      </c>
      <c r="AN103" s="95">
        <f t="shared" si="15"/>
        <v>0.54498099999999994</v>
      </c>
      <c r="AO103" s="95">
        <f t="shared" si="16"/>
        <v>2.4694999999996803E-4</v>
      </c>
      <c r="AP103" s="95">
        <f t="shared" si="17"/>
        <v>3.1846999999995962E-4</v>
      </c>
      <c r="AQ103" s="120">
        <f t="shared" si="18"/>
        <v>-9.7340749999999948E-3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31.239398999999999</v>
      </c>
      <c r="G104" s="187">
        <v>35.109684000000001</v>
      </c>
      <c r="H104" s="187">
        <v>0.96818749999999998</v>
      </c>
      <c r="I104" s="62">
        <v>0.98165833000000002</v>
      </c>
      <c r="J104" s="62">
        <v>4.4465579999999998E-2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32.356566000000001</v>
      </c>
      <c r="Y104" s="187">
        <v>35.884162000000003</v>
      </c>
      <c r="Z104" s="187">
        <v>0.96853668999999998</v>
      </c>
      <c r="AA104" s="62">
        <v>0.98214272999999996</v>
      </c>
      <c r="AB104" s="62">
        <v>3.5296692999999997E-2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1.117167000000002</v>
      </c>
      <c r="AN104" s="121">
        <f t="shared" si="15"/>
        <v>0.774478000000002</v>
      </c>
      <c r="AO104" s="121">
        <f t="shared" si="16"/>
        <v>3.4918999999999922E-4</v>
      </c>
      <c r="AP104" s="121">
        <f t="shared" si="17"/>
        <v>4.8439999999994043E-4</v>
      </c>
      <c r="AQ104" s="87">
        <f t="shared" si="18"/>
        <v>-9.1688870000000006E-3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34.727707000000002</v>
      </c>
      <c r="G105" s="187">
        <v>39.022717</v>
      </c>
      <c r="H105" s="187">
        <v>0.98743079</v>
      </c>
      <c r="I105" s="62">
        <v>0.99191845999999995</v>
      </c>
      <c r="J105" s="62">
        <v>2.5589556999999999E-2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36.815171999999997</v>
      </c>
      <c r="Y105" s="187">
        <v>40.516891000000001</v>
      </c>
      <c r="Z105" s="187">
        <v>0.98781286999999995</v>
      </c>
      <c r="AA105" s="62">
        <v>0.99227799000000005</v>
      </c>
      <c r="AB105" s="62">
        <v>1.5521456499999999E-2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2.0874649999999946</v>
      </c>
      <c r="AN105" s="121">
        <f t="shared" si="15"/>
        <v>1.494174000000001</v>
      </c>
      <c r="AO105" s="121">
        <f t="shared" si="16"/>
        <v>3.8207999999995135E-4</v>
      </c>
      <c r="AP105" s="121">
        <f t="shared" si="17"/>
        <v>3.5953000000010782E-4</v>
      </c>
      <c r="AQ105" s="87">
        <f t="shared" si="18"/>
        <v>-1.00681005E-2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36.769208999999996</v>
      </c>
      <c r="G106" s="187">
        <v>41.142302999999998</v>
      </c>
      <c r="H106" s="187">
        <v>0.99334920999999998</v>
      </c>
      <c r="I106" s="62">
        <v>0.99555143000000001</v>
      </c>
      <c r="J106" s="62">
        <v>1.5844845999999999E-2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39.681930000000001</v>
      </c>
      <c r="Y106" s="187">
        <v>43.475760000000001</v>
      </c>
      <c r="Z106" s="187">
        <v>0.99376894000000005</v>
      </c>
      <c r="AA106" s="62">
        <v>0.99595440000000002</v>
      </c>
      <c r="AB106" s="62">
        <v>7.5721204999999996E-3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2.9127210000000048</v>
      </c>
      <c r="AN106" s="121">
        <f t="shared" si="15"/>
        <v>2.3334570000000028</v>
      </c>
      <c r="AO106" s="121">
        <f t="shared" si="16"/>
        <v>4.1973000000006255E-4</v>
      </c>
      <c r="AP106" s="121">
        <f t="shared" si="17"/>
        <v>4.0297000000000249E-4</v>
      </c>
      <c r="AQ106" s="87">
        <f t="shared" si="18"/>
        <v>-8.2727254999999996E-3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27.634982999999998</v>
      </c>
      <c r="G108" s="96">
        <v>31.616582999999999</v>
      </c>
      <c r="H108" s="96">
        <v>0.92797328999999995</v>
      </c>
      <c r="I108" s="60">
        <v>0.96410879999999999</v>
      </c>
      <c r="J108" s="60">
        <v>7.5196949999999999E-2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28.045587000000001</v>
      </c>
      <c r="Y108" s="96">
        <v>32.119307999999997</v>
      </c>
      <c r="Z108" s="96">
        <v>0.92795125000000001</v>
      </c>
      <c r="AA108" s="60">
        <v>0.96419423000000004</v>
      </c>
      <c r="AB108" s="60">
        <v>6.8612889999999996E-2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0.41060400000000286</v>
      </c>
      <c r="AN108" s="95">
        <f t="shared" si="15"/>
        <v>0.50272499999999809</v>
      </c>
      <c r="AO108" s="95">
        <f t="shared" si="16"/>
        <v>-2.2039999999945437E-5</v>
      </c>
      <c r="AP108" s="95">
        <f t="shared" si="17"/>
        <v>8.5430000000052964E-5</v>
      </c>
      <c r="AQ108" s="120">
        <f t="shared" si="18"/>
        <v>-6.5840600000000027E-3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31.577911</v>
      </c>
      <c r="G109" s="187">
        <v>35.410705</v>
      </c>
      <c r="H109" s="187">
        <v>0.96822518000000002</v>
      </c>
      <c r="I109" s="62">
        <v>0.98188735999999999</v>
      </c>
      <c r="J109" s="62">
        <v>3.7699851999999999E-2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32.489727000000002</v>
      </c>
      <c r="Y109" s="187">
        <v>36.159982999999997</v>
      </c>
      <c r="Z109" s="187">
        <v>0.96839761999999996</v>
      </c>
      <c r="AA109" s="62">
        <v>0.98244211000000004</v>
      </c>
      <c r="AB109" s="62">
        <v>3.123277E-2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0.91181600000000174</v>
      </c>
      <c r="AN109" s="121">
        <f t="shared" si="15"/>
        <v>0.74927799999999678</v>
      </c>
      <c r="AO109" s="121">
        <f t="shared" si="16"/>
        <v>1.7243999999994042E-4</v>
      </c>
      <c r="AP109" s="121">
        <f t="shared" si="17"/>
        <v>5.5475000000004826E-4</v>
      </c>
      <c r="AQ109" s="87">
        <f t="shared" si="18"/>
        <v>-6.467081999999999E-3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35.586975000000002</v>
      </c>
      <c r="G110" s="187">
        <v>39.785708</v>
      </c>
      <c r="H110" s="187">
        <v>0.98782950000000003</v>
      </c>
      <c r="I110" s="62">
        <v>0.99231564999999999</v>
      </c>
      <c r="J110" s="62">
        <v>1.9365667999999999E-2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37.469836999999998</v>
      </c>
      <c r="Y110" s="187">
        <v>41.107576999999999</v>
      </c>
      <c r="Z110" s="187">
        <v>0.98816610000000005</v>
      </c>
      <c r="AA110" s="62">
        <v>0.99262729999999999</v>
      </c>
      <c r="AB110" s="62">
        <v>1.3314873E-2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1.8828619999999958</v>
      </c>
      <c r="AN110" s="121">
        <f t="shared" si="15"/>
        <v>1.3218689999999995</v>
      </c>
      <c r="AO110" s="121">
        <f t="shared" si="16"/>
        <v>3.3660000000002022E-4</v>
      </c>
      <c r="AP110" s="121">
        <f t="shared" si="17"/>
        <v>3.1164999999999665E-4</v>
      </c>
      <c r="AQ110" s="87">
        <f t="shared" si="18"/>
        <v>-6.0507949999999994E-3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37.878258000000002</v>
      </c>
      <c r="G111" s="187">
        <v>42.240096999999999</v>
      </c>
      <c r="H111" s="187">
        <v>0.99375603000000001</v>
      </c>
      <c r="I111" s="62">
        <v>0.99571100000000001</v>
      </c>
      <c r="J111" s="62">
        <v>1.2087036000000001E-2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40.779277</v>
      </c>
      <c r="Y111" s="187">
        <v>44.492029000000002</v>
      </c>
      <c r="Z111" s="187">
        <v>0.99414212000000002</v>
      </c>
      <c r="AA111" s="62">
        <v>0.99610381000000003</v>
      </c>
      <c r="AB111" s="62">
        <v>6.5704580000000004E-3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2.901018999999998</v>
      </c>
      <c r="AN111" s="121">
        <f t="shared" si="15"/>
        <v>2.2519320000000036</v>
      </c>
      <c r="AO111" s="121">
        <f t="shared" si="16"/>
        <v>3.860900000000056E-4</v>
      </c>
      <c r="AP111" s="121">
        <f t="shared" si="17"/>
        <v>3.928100000000212E-4</v>
      </c>
      <c r="AQ111" s="87">
        <f t="shared" si="18"/>
        <v>-5.5165780000000003E-3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26.668046</v>
      </c>
      <c r="G113" s="96">
        <v>30.762591</v>
      </c>
      <c r="H113" s="96">
        <v>0.91664725999999996</v>
      </c>
      <c r="I113" s="60">
        <v>0.95249041000000001</v>
      </c>
      <c r="J113" s="60">
        <v>7.4049555000000003E-2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26.920954999999999</v>
      </c>
      <c r="Y113" s="96">
        <v>30.991368999999999</v>
      </c>
      <c r="Z113" s="96">
        <v>0.91687942</v>
      </c>
      <c r="AA113" s="60">
        <v>0.95245762</v>
      </c>
      <c r="AB113" s="60">
        <v>7.2053820000000005E-2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0.25290899999999894</v>
      </c>
      <c r="AN113" s="95">
        <f t="shared" si="15"/>
        <v>0.22877799999999837</v>
      </c>
      <c r="AO113" s="95">
        <f t="shared" si="16"/>
        <v>2.3216000000003678E-4</v>
      </c>
      <c r="AP113" s="95">
        <f t="shared" si="17"/>
        <v>-3.279000000000476E-5</v>
      </c>
      <c r="AQ113" s="120">
        <f t="shared" si="18"/>
        <v>-1.9957349999999985E-3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31.130870999999999</v>
      </c>
      <c r="G114" s="187">
        <v>34.845519000000003</v>
      </c>
      <c r="H114" s="187">
        <v>0.95896742000000001</v>
      </c>
      <c r="I114" s="62">
        <v>0.97581163999999998</v>
      </c>
      <c r="J114" s="62">
        <v>3.8444903000000002E-2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31.662033000000001</v>
      </c>
      <c r="Y114" s="187">
        <v>35.206935999999999</v>
      </c>
      <c r="Z114" s="187">
        <v>0.95940524999999999</v>
      </c>
      <c r="AA114" s="62">
        <v>0.97619964999999997</v>
      </c>
      <c r="AB114" s="62">
        <v>3.6186792000000002E-2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0.53116200000000191</v>
      </c>
      <c r="AN114" s="121">
        <f t="shared" si="15"/>
        <v>0.36141699999999588</v>
      </c>
      <c r="AO114" s="121">
        <f t="shared" si="16"/>
        <v>4.3782999999997241E-4</v>
      </c>
      <c r="AP114" s="121">
        <f t="shared" si="17"/>
        <v>3.8800999999999419E-4</v>
      </c>
      <c r="AQ114" s="87">
        <f t="shared" si="18"/>
        <v>-2.2581110000000001E-3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35.465874999999997</v>
      </c>
      <c r="G115" s="187">
        <v>39.410400000000003</v>
      </c>
      <c r="H115" s="187">
        <v>0.98413976000000003</v>
      </c>
      <c r="I115" s="62">
        <v>0.99000452000000005</v>
      </c>
      <c r="J115" s="62">
        <v>1.812132E-2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36.699511999999999</v>
      </c>
      <c r="Y115" s="187">
        <v>40.249054000000001</v>
      </c>
      <c r="Z115" s="187">
        <v>0.98453572</v>
      </c>
      <c r="AA115" s="62">
        <v>0.99032944000000001</v>
      </c>
      <c r="AB115" s="62">
        <v>1.5369192E-2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1.2336370000000016</v>
      </c>
      <c r="AN115" s="121">
        <f t="shared" si="15"/>
        <v>0.83865399999999823</v>
      </c>
      <c r="AO115" s="121">
        <f t="shared" si="16"/>
        <v>3.95959999999973E-4</v>
      </c>
      <c r="AP115" s="121">
        <f t="shared" si="17"/>
        <v>3.249199999999508E-4</v>
      </c>
      <c r="AQ115" s="87">
        <f t="shared" si="18"/>
        <v>-2.7521279999999995E-3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38.215800000000002</v>
      </c>
      <c r="G116" s="187">
        <v>42.382660999999999</v>
      </c>
      <c r="H116" s="187">
        <v>0.99247695999999996</v>
      </c>
      <c r="I116" s="62">
        <v>0.99495960999999999</v>
      </c>
      <c r="J116" s="62">
        <v>9.6101229999999999E-3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40.506532</v>
      </c>
      <c r="Y116" s="187">
        <v>44.106292000000003</v>
      </c>
      <c r="Z116" s="187">
        <v>0.99287842000000004</v>
      </c>
      <c r="AA116" s="62">
        <v>0.99530034000000001</v>
      </c>
      <c r="AB116" s="62">
        <v>6.7271385000000003E-3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2.2907319999999984</v>
      </c>
      <c r="AN116" s="121">
        <f t="shared" si="15"/>
        <v>1.7236310000000046</v>
      </c>
      <c r="AO116" s="121">
        <f t="shared" si="16"/>
        <v>4.0146000000007565E-4</v>
      </c>
      <c r="AP116" s="121">
        <f t="shared" si="17"/>
        <v>3.407300000000113E-4</v>
      </c>
      <c r="AQ116" s="87">
        <f t="shared" si="18"/>
        <v>-2.8829844999999996E-3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27.871503000000001</v>
      </c>
      <c r="G118" s="96">
        <v>32.028606000000003</v>
      </c>
      <c r="H118" s="96">
        <v>0.93784813</v>
      </c>
      <c r="I118" s="60">
        <v>0.96502113</v>
      </c>
      <c r="J118" s="60">
        <v>8.1608324999999995E-2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28.058809</v>
      </c>
      <c r="Y118" s="96">
        <v>32.344546000000001</v>
      </c>
      <c r="Z118" s="96">
        <v>0.93811498000000004</v>
      </c>
      <c r="AA118" s="60">
        <v>0.96483702999999998</v>
      </c>
      <c r="AB118" s="60">
        <v>7.8110600000000002E-2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0.18730599999999953</v>
      </c>
      <c r="AN118" s="95">
        <f t="shared" si="15"/>
        <v>0.31593999999999767</v>
      </c>
      <c r="AO118" s="95">
        <f t="shared" si="16"/>
        <v>2.6685000000004067E-4</v>
      </c>
      <c r="AP118" s="95">
        <f t="shared" si="17"/>
        <v>-1.8410000000002036E-4</v>
      </c>
      <c r="AQ118" s="120">
        <f t="shared" si="18"/>
        <v>-3.4977249999999932E-3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32.285034000000003</v>
      </c>
      <c r="G119" s="187">
        <v>36.082895000000001</v>
      </c>
      <c r="H119" s="187">
        <v>0.97333972999999996</v>
      </c>
      <c r="I119" s="62">
        <v>0.98385564000000003</v>
      </c>
      <c r="J119" s="62">
        <v>4.0423602000000003E-2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32.880529000000003</v>
      </c>
      <c r="Y119" s="187">
        <v>36.605181999999999</v>
      </c>
      <c r="Z119" s="187">
        <v>0.97352870000000002</v>
      </c>
      <c r="AA119" s="62">
        <v>0.98403801000000002</v>
      </c>
      <c r="AB119" s="62">
        <v>3.7829675E-2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0.59549499999999966</v>
      </c>
      <c r="AN119" s="121">
        <f t="shared" si="15"/>
        <v>0.52228699999999861</v>
      </c>
      <c r="AO119" s="121">
        <f t="shared" si="16"/>
        <v>1.8897000000006603E-4</v>
      </c>
      <c r="AP119" s="121">
        <f t="shared" si="17"/>
        <v>1.8236999999998726E-4</v>
      </c>
      <c r="AQ119" s="87">
        <f t="shared" si="18"/>
        <v>-2.5939270000000028E-3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36.741233999999999</v>
      </c>
      <c r="G120" s="187">
        <v>40.631118999999998</v>
      </c>
      <c r="H120" s="187">
        <v>0.98981470000000005</v>
      </c>
      <c r="I120" s="62">
        <v>0.99344208000000001</v>
      </c>
      <c r="J120" s="62">
        <v>1.8483622000000002E-2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38.061717999999999</v>
      </c>
      <c r="Y120" s="187">
        <v>41.563282000000001</v>
      </c>
      <c r="Z120" s="187">
        <v>0.99002758999999996</v>
      </c>
      <c r="AA120" s="62">
        <v>0.99361007999999995</v>
      </c>
      <c r="AB120" s="62">
        <v>1.5170009999999999E-2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1.3204840000000004</v>
      </c>
      <c r="AN120" s="121">
        <f t="shared" si="15"/>
        <v>0.93216300000000274</v>
      </c>
      <c r="AO120" s="121">
        <f t="shared" si="16"/>
        <v>2.128899999999101E-4</v>
      </c>
      <c r="AP120" s="121">
        <f t="shared" si="17"/>
        <v>1.6799999999994597E-4</v>
      </c>
      <c r="AQ120" s="87">
        <f t="shared" si="18"/>
        <v>-3.3136120000000022E-3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39.186357999999998</v>
      </c>
      <c r="G121" s="187">
        <v>43.346876999999999</v>
      </c>
      <c r="H121" s="187">
        <v>0.99446599000000002</v>
      </c>
      <c r="I121" s="62">
        <v>0.99643082999999999</v>
      </c>
      <c r="J121" s="62">
        <v>1.1271995999999999E-2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41.442734000000002</v>
      </c>
      <c r="Y121" s="187">
        <v>44.968882999999998</v>
      </c>
      <c r="Z121" s="187">
        <v>0.99473962999999999</v>
      </c>
      <c r="AA121" s="62">
        <v>0.99667972000000005</v>
      </c>
      <c r="AB121" s="62">
        <v>7.3519859999999996E-3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2.256376000000003</v>
      </c>
      <c r="AN121" s="121">
        <f t="shared" si="15"/>
        <v>1.6220059999999989</v>
      </c>
      <c r="AO121" s="121">
        <f t="shared" si="16"/>
        <v>2.7363999999996391E-4</v>
      </c>
      <c r="AP121" s="121">
        <f t="shared" si="17"/>
        <v>2.4889000000005712E-4</v>
      </c>
      <c r="AQ121" s="87">
        <f t="shared" si="18"/>
        <v>-3.9200099999999998E-3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27.986867</v>
      </c>
      <c r="G123" s="96">
        <v>32.078310999999999</v>
      </c>
      <c r="H123" s="96">
        <v>0.93515406999999995</v>
      </c>
      <c r="I123" s="60">
        <v>0.96771300000000005</v>
      </c>
      <c r="J123" s="60">
        <v>8.3635619999999994E-2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28.214511999999999</v>
      </c>
      <c r="Y123" s="96">
        <v>32.505968000000003</v>
      </c>
      <c r="Z123" s="96">
        <v>0.93520338000000003</v>
      </c>
      <c r="AA123" s="60">
        <v>0.96778896000000003</v>
      </c>
      <c r="AB123" s="60">
        <v>7.4244889999999994E-2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0.22764499999999899</v>
      </c>
      <c r="AN123" s="95">
        <f t="shared" si="15"/>
        <v>0.42765700000000351</v>
      </c>
      <c r="AO123" s="95">
        <f t="shared" si="16"/>
        <v>4.9310000000080123E-5</v>
      </c>
      <c r="AP123" s="95">
        <f t="shared" si="17"/>
        <v>7.5959999999986039E-5</v>
      </c>
      <c r="AQ123" s="120">
        <f t="shared" si="18"/>
        <v>-9.3907299999999999E-3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32.150286999999999</v>
      </c>
      <c r="G124" s="187">
        <v>35.926735999999998</v>
      </c>
      <c r="H124" s="187">
        <v>0.97274265000000004</v>
      </c>
      <c r="I124" s="62">
        <v>0.98495882999999995</v>
      </c>
      <c r="J124" s="62">
        <v>3.8919444999999997E-2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32.846513000000002</v>
      </c>
      <c r="Y124" s="187">
        <v>36.575252999999996</v>
      </c>
      <c r="Z124" s="187">
        <v>0.97298415999999999</v>
      </c>
      <c r="AA124" s="62">
        <v>0.98506943999999996</v>
      </c>
      <c r="AB124" s="62">
        <v>3.1355216999999998E-2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0.6962260000000029</v>
      </c>
      <c r="AN124" s="121">
        <f t="shared" si="15"/>
        <v>0.64851699999999823</v>
      </c>
      <c r="AO124" s="121">
        <f t="shared" si="16"/>
        <v>2.4150999999994482E-4</v>
      </c>
      <c r="AP124" s="121">
        <f t="shared" si="17"/>
        <v>1.1061000000001098E-4</v>
      </c>
      <c r="AQ124" s="87">
        <f t="shared" si="18"/>
        <v>-7.5642279999999992E-3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36.350766</v>
      </c>
      <c r="G125" s="187">
        <v>40.304667999999999</v>
      </c>
      <c r="H125" s="187">
        <v>0.98911269000000002</v>
      </c>
      <c r="I125" s="62">
        <v>0.99337511999999994</v>
      </c>
      <c r="J125" s="62">
        <v>1.9176029000000001E-2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37.933391</v>
      </c>
      <c r="Y125" s="187">
        <v>41.384442</v>
      </c>
      <c r="Z125" s="187">
        <v>0.98942065000000001</v>
      </c>
      <c r="AA125" s="62">
        <v>0.99360137999999998</v>
      </c>
      <c r="AB125" s="62">
        <v>1.2918413E-2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1.5826250000000002</v>
      </c>
      <c r="AN125" s="121">
        <f t="shared" si="15"/>
        <v>1.0797740000000005</v>
      </c>
      <c r="AO125" s="121">
        <f t="shared" si="16"/>
        <v>3.0795999999999601E-4</v>
      </c>
      <c r="AP125" s="121">
        <f t="shared" si="17"/>
        <v>2.2626000000003366E-4</v>
      </c>
      <c r="AQ125" s="87">
        <f t="shared" si="18"/>
        <v>-6.2576160000000006E-3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38.550550000000001</v>
      </c>
      <c r="G126" s="187">
        <v>42.697291</v>
      </c>
      <c r="H126" s="187">
        <v>0.99385593000000005</v>
      </c>
      <c r="I126" s="62">
        <v>0.99615052000000004</v>
      </c>
      <c r="J126" s="62">
        <v>1.0913631E-2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40.856296999999998</v>
      </c>
      <c r="Y126" s="187">
        <v>44.368003999999999</v>
      </c>
      <c r="Z126" s="187">
        <v>0.99418808999999997</v>
      </c>
      <c r="AA126" s="62">
        <v>0.9963902</v>
      </c>
      <c r="AB126" s="62">
        <v>6.5633039999999998E-3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2.3057469999999967</v>
      </c>
      <c r="AN126" s="121">
        <f t="shared" si="15"/>
        <v>1.6707129999999992</v>
      </c>
      <c r="AO126" s="121">
        <f t="shared" si="16"/>
        <v>3.3215999999991475E-4</v>
      </c>
      <c r="AP126" s="121">
        <f t="shared" si="17"/>
        <v>2.3967999999996437E-4</v>
      </c>
      <c r="AQ126" s="87">
        <f t="shared" si="18"/>
        <v>-4.3503270000000002E-3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28.024414</v>
      </c>
      <c r="G128" s="96">
        <v>31.908144</v>
      </c>
      <c r="H128" s="96">
        <v>0.92903068</v>
      </c>
      <c r="I128" s="60">
        <v>0.96556947999999998</v>
      </c>
      <c r="J128" s="60">
        <v>7.7828369999999994E-2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28.419740000000001</v>
      </c>
      <c r="Y128" s="96">
        <v>32.350982999999999</v>
      </c>
      <c r="Z128" s="96">
        <v>0.92917625999999998</v>
      </c>
      <c r="AA128" s="60">
        <v>0.96608254000000005</v>
      </c>
      <c r="AB128" s="60">
        <v>7.3002159999999996E-2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0.39532600000000073</v>
      </c>
      <c r="AN128" s="95">
        <f t="shared" si="15"/>
        <v>0.44283899999999932</v>
      </c>
      <c r="AO128" s="95">
        <f t="shared" si="16"/>
        <v>1.455799999999785E-4</v>
      </c>
      <c r="AP128" s="95">
        <f t="shared" si="17"/>
        <v>5.1306000000006513E-4</v>
      </c>
      <c r="AQ128" s="120">
        <f t="shared" si="18"/>
        <v>-4.8262099999999974E-3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32.089956999999998</v>
      </c>
      <c r="G129" s="187">
        <v>35.897723999999997</v>
      </c>
      <c r="H129" s="187">
        <v>0.96988114000000003</v>
      </c>
      <c r="I129" s="62">
        <v>0.98313413999999999</v>
      </c>
      <c r="J129" s="62">
        <v>3.7735446999999998E-2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32.983857</v>
      </c>
      <c r="Y129" s="187">
        <v>36.574649000000001</v>
      </c>
      <c r="Z129" s="187">
        <v>0.97008216999999997</v>
      </c>
      <c r="AA129" s="62">
        <v>0.98342300000000005</v>
      </c>
      <c r="AB129" s="62">
        <v>3.3969882999999999E-2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0.89390000000000214</v>
      </c>
      <c r="AN129" s="121">
        <f t="shared" si="15"/>
        <v>0.67692500000000422</v>
      </c>
      <c r="AO129" s="121">
        <f t="shared" si="16"/>
        <v>2.0102999999993543E-4</v>
      </c>
      <c r="AP129" s="121">
        <f t="shared" si="17"/>
        <v>2.888600000000574E-4</v>
      </c>
      <c r="AQ129" s="87">
        <f t="shared" si="18"/>
        <v>-3.765563999999999E-3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35.872253999999998</v>
      </c>
      <c r="G130" s="187">
        <v>40.026378000000001</v>
      </c>
      <c r="H130" s="187">
        <v>0.98862713000000002</v>
      </c>
      <c r="I130" s="62">
        <v>0.99269275999999995</v>
      </c>
      <c r="J130" s="62">
        <v>1.8171950999999999E-2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37.728405000000002</v>
      </c>
      <c r="Y130" s="187">
        <v>41.344366000000001</v>
      </c>
      <c r="Z130" s="187">
        <v>0.98888398</v>
      </c>
      <c r="AA130" s="62">
        <v>0.99305626999999996</v>
      </c>
      <c r="AB130" s="62">
        <v>1.4261052E-2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1.8561510000000041</v>
      </c>
      <c r="AN130" s="121">
        <f t="shared" si="15"/>
        <v>1.3179879999999997</v>
      </c>
      <c r="AO130" s="121">
        <f t="shared" si="16"/>
        <v>2.5684999999997515E-4</v>
      </c>
      <c r="AP130" s="121">
        <f t="shared" si="17"/>
        <v>3.6351000000001132E-4</v>
      </c>
      <c r="AQ130" s="87">
        <f t="shared" si="18"/>
        <v>-3.9108989999999989E-3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38.164065000000001</v>
      </c>
      <c r="G131" s="187">
        <v>42.499479999999998</v>
      </c>
      <c r="H131" s="187">
        <v>0.99403724000000004</v>
      </c>
      <c r="I131" s="62">
        <v>0.99586410999999997</v>
      </c>
      <c r="J131" s="62">
        <v>1.1772126000000001E-2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41.058976000000001</v>
      </c>
      <c r="Y131" s="187">
        <v>44.737326000000003</v>
      </c>
      <c r="Z131" s="187">
        <v>0.99438771000000004</v>
      </c>
      <c r="AA131" s="62">
        <v>0.99630993999999995</v>
      </c>
      <c r="AB131" s="62">
        <v>7.0397610000000003E-3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2.8949110000000005</v>
      </c>
      <c r="AN131" s="121">
        <f t="shared" si="15"/>
        <v>2.2378460000000047</v>
      </c>
      <c r="AO131" s="121">
        <f t="shared" si="16"/>
        <v>3.5046999999999162E-4</v>
      </c>
      <c r="AP131" s="121">
        <f t="shared" si="17"/>
        <v>4.4582999999998041E-4</v>
      </c>
      <c r="AQ131" s="87">
        <f t="shared" si="18"/>
        <v>-4.7323650000000005E-3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27.267343</v>
      </c>
      <c r="G133" s="96">
        <v>31.392391</v>
      </c>
      <c r="H133" s="96">
        <v>0.92341801999999995</v>
      </c>
      <c r="I133" s="60">
        <v>0.96006243999999996</v>
      </c>
      <c r="J133" s="60">
        <v>7.0322309999999999E-2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27.331752000000002</v>
      </c>
      <c r="Y133" s="96">
        <v>31.434543999999999</v>
      </c>
      <c r="Z133" s="96">
        <v>0.92354155000000004</v>
      </c>
      <c r="AA133" s="60">
        <v>0.96029394000000001</v>
      </c>
      <c r="AB133" s="60">
        <v>6.9919764999999995E-2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6.4409000000001271E-2</v>
      </c>
      <c r="AN133" s="95">
        <f t="shared" si="15"/>
        <v>4.2152999999998997E-2</v>
      </c>
      <c r="AO133" s="95">
        <f t="shared" si="16"/>
        <v>1.2353000000009384E-4</v>
      </c>
      <c r="AP133" s="95">
        <f t="shared" si="17"/>
        <v>2.3150000000005111E-4</v>
      </c>
      <c r="AQ133" s="120">
        <f t="shared" si="18"/>
        <v>-4.0254500000000415E-4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32.315548999999997</v>
      </c>
      <c r="G134" s="187">
        <v>35.842168999999998</v>
      </c>
      <c r="H134" s="187">
        <v>0.96724471000000001</v>
      </c>
      <c r="I134" s="62">
        <v>0.98126405000000005</v>
      </c>
      <c r="J134" s="62">
        <v>3.1805093999999999E-2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32.449762999999997</v>
      </c>
      <c r="Y134" s="187">
        <v>35.932507999999999</v>
      </c>
      <c r="Z134" s="187">
        <v>0.96748166999999996</v>
      </c>
      <c r="AA134" s="62">
        <v>0.98154660000000005</v>
      </c>
      <c r="AB134" s="62">
        <v>3.1180795000000001E-2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0.13421400000000006</v>
      </c>
      <c r="AN134" s="121">
        <f t="shared" si="15"/>
        <v>9.0339000000000169E-2</v>
      </c>
      <c r="AO134" s="121">
        <f t="shared" si="16"/>
        <v>2.3695999999995276E-4</v>
      </c>
      <c r="AP134" s="121">
        <f t="shared" si="17"/>
        <v>2.8254999999999253E-4</v>
      </c>
      <c r="AQ134" s="87">
        <f t="shared" si="18"/>
        <v>-6.242989999999983E-4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37.409021000000003</v>
      </c>
      <c r="G135" s="187">
        <v>40.846406000000002</v>
      </c>
      <c r="H135" s="187">
        <v>0.98761918999999998</v>
      </c>
      <c r="I135" s="62">
        <v>0.99223452999999995</v>
      </c>
      <c r="J135" s="62">
        <v>1.2405161E-2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37.676326000000003</v>
      </c>
      <c r="Y135" s="187">
        <v>41.034016000000001</v>
      </c>
      <c r="Z135" s="187">
        <v>0.98777090000000001</v>
      </c>
      <c r="AA135" s="62">
        <v>0.99240930999999999</v>
      </c>
      <c r="AB135" s="62">
        <v>1.2025034E-2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0.26730500000000035</v>
      </c>
      <c r="AN135" s="121">
        <f t="shared" si="15"/>
        <v>0.18760999999999939</v>
      </c>
      <c r="AO135" s="121">
        <f t="shared" si="16"/>
        <v>1.517100000000271E-4</v>
      </c>
      <c r="AP135" s="121">
        <f t="shared" si="17"/>
        <v>1.7478000000004101E-4</v>
      </c>
      <c r="AQ135" s="87">
        <f t="shared" si="18"/>
        <v>-3.801269999999992E-4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40.530346000000002</v>
      </c>
      <c r="G136" s="187">
        <v>43.944268000000001</v>
      </c>
      <c r="H136" s="187">
        <v>0.99379885999999995</v>
      </c>
      <c r="I136" s="62">
        <v>0.99601795000000004</v>
      </c>
      <c r="J136" s="62">
        <v>5.8914963000000001E-3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41.129206000000003</v>
      </c>
      <c r="Y136" s="187">
        <v>44.373854000000001</v>
      </c>
      <c r="Z136" s="187">
        <v>0.99398430999999998</v>
      </c>
      <c r="AA136" s="62">
        <v>0.99623170000000005</v>
      </c>
      <c r="AB136" s="62">
        <v>5.3098104E-3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0.59886000000000195</v>
      </c>
      <c r="AN136" s="121">
        <f t="shared" si="15"/>
        <v>0.42958600000000047</v>
      </c>
      <c r="AO136" s="121">
        <f t="shared" si="16"/>
        <v>1.8545000000003142E-4</v>
      </c>
      <c r="AP136" s="121">
        <f t="shared" si="17"/>
        <v>2.1375000000001254E-4</v>
      </c>
      <c r="AQ136" s="87">
        <f t="shared" si="18"/>
        <v>-5.8168590000000006E-4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28.285053999999999</v>
      </c>
      <c r="G138" s="96">
        <v>31.968796000000001</v>
      </c>
      <c r="H138" s="96">
        <v>0.94148282999999999</v>
      </c>
      <c r="I138" s="60">
        <v>0.96870811000000001</v>
      </c>
      <c r="J138" s="60">
        <v>8.5464970000000001E-2</v>
      </c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>
        <v>28.628917999999999</v>
      </c>
      <c r="Y138" s="96">
        <v>32.374861000000003</v>
      </c>
      <c r="Z138" s="96">
        <v>0.94174082000000003</v>
      </c>
      <c r="AA138" s="60">
        <v>0.96913084999999999</v>
      </c>
      <c r="AB138" s="60">
        <v>7.6359029999999994E-2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0.34386399999999995</v>
      </c>
      <c r="AN138" s="95">
        <f t="shared" si="15"/>
        <v>0.40606500000000167</v>
      </c>
      <c r="AO138" s="95">
        <f t="shared" si="16"/>
        <v>2.5799000000004124E-4</v>
      </c>
      <c r="AP138" s="95">
        <f t="shared" si="17"/>
        <v>4.2273999999997702E-4</v>
      </c>
      <c r="AQ138" s="120">
        <f t="shared" si="18"/>
        <v>-9.1059400000000068E-3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32.062249000000001</v>
      </c>
      <c r="G139" s="187">
        <v>35.817635000000003</v>
      </c>
      <c r="H139" s="187">
        <v>0.97402179</v>
      </c>
      <c r="I139" s="62">
        <v>0.98483131999999995</v>
      </c>
      <c r="J139" s="62">
        <v>4.4257405999999999E-2</v>
      </c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>
        <v>33.029012999999999</v>
      </c>
      <c r="Y139" s="187">
        <v>36.460635000000003</v>
      </c>
      <c r="Z139" s="187">
        <v>0.97430782999999999</v>
      </c>
      <c r="AA139" s="62">
        <v>0.98515180000000002</v>
      </c>
      <c r="AB139" s="62">
        <v>3.5842337000000002E-2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0.96676399999999774</v>
      </c>
      <c r="AN139" s="121">
        <f t="shared" si="15"/>
        <v>0.64300000000000068</v>
      </c>
      <c r="AO139" s="121">
        <f t="shared" si="16"/>
        <v>2.8603999999998742E-4</v>
      </c>
      <c r="AP139" s="121">
        <f t="shared" si="17"/>
        <v>3.2048000000006738E-4</v>
      </c>
      <c r="AQ139" s="87">
        <f t="shared" si="18"/>
        <v>-8.4150689999999972E-3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35.605291000000001</v>
      </c>
      <c r="G140" s="187">
        <v>39.811281000000001</v>
      </c>
      <c r="H140" s="187">
        <v>0.98948731999999995</v>
      </c>
      <c r="I140" s="62">
        <v>0.99324330000000005</v>
      </c>
      <c r="J140" s="62">
        <v>2.60535E-2</v>
      </c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>
        <v>37.494390000000003</v>
      </c>
      <c r="Y140" s="187">
        <v>41.072069999999997</v>
      </c>
      <c r="Z140" s="187">
        <v>0.98977804999999996</v>
      </c>
      <c r="AA140" s="62">
        <v>0.99357037999999998</v>
      </c>
      <c r="AB140" s="62">
        <v>1.6481262E-2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1.8890990000000016</v>
      </c>
      <c r="AN140" s="121">
        <f t="shared" si="15"/>
        <v>1.2607889999999955</v>
      </c>
      <c r="AO140" s="121">
        <f t="shared" si="16"/>
        <v>2.9073000000001681E-4</v>
      </c>
      <c r="AP140" s="121">
        <f t="shared" si="17"/>
        <v>3.270799999999241E-4</v>
      </c>
      <c r="AQ140" s="87">
        <f t="shared" si="18"/>
        <v>-9.5722380000000003E-3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37.726869000000001</v>
      </c>
      <c r="G141" s="187">
        <v>42.072983000000001</v>
      </c>
      <c r="H141" s="187">
        <v>0.99411541999999997</v>
      </c>
      <c r="I141" s="62">
        <v>0.99625695000000003</v>
      </c>
      <c r="J141" s="62">
        <v>1.5894650999999999E-2</v>
      </c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>
        <v>40.586208999999997</v>
      </c>
      <c r="Y141" s="187">
        <v>44.270341000000002</v>
      </c>
      <c r="Z141" s="187">
        <v>0.99445132000000003</v>
      </c>
      <c r="AA141" s="62">
        <v>0.99663773</v>
      </c>
      <c r="AB141" s="62">
        <v>7.7466653000000003E-3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2.859339999999996</v>
      </c>
      <c r="AN141" s="121">
        <f t="shared" si="15"/>
        <v>2.1973580000000013</v>
      </c>
      <c r="AO141" s="121">
        <f t="shared" si="16"/>
        <v>3.359000000000556E-4</v>
      </c>
      <c r="AP141" s="121">
        <f t="shared" si="17"/>
        <v>3.8077999999996948E-4</v>
      </c>
      <c r="AQ141" s="87">
        <f t="shared" si="18"/>
        <v>-8.1479856999999989E-3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28.304888999999999</v>
      </c>
      <c r="G143" s="96">
        <v>32.056983000000002</v>
      </c>
      <c r="H143" s="96">
        <v>0.93630955000000005</v>
      </c>
      <c r="I143" s="60">
        <v>0.96486287999999998</v>
      </c>
      <c r="J143" s="60">
        <v>8.0729720000000005E-2</v>
      </c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>
        <v>28.58427</v>
      </c>
      <c r="Y143" s="96">
        <v>32.318949000000003</v>
      </c>
      <c r="Z143" s="96">
        <v>0.93667661999999996</v>
      </c>
      <c r="AA143" s="60">
        <v>0.96569998999999995</v>
      </c>
      <c r="AB143" s="60">
        <v>7.6686500000000005E-2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0.27938100000000077</v>
      </c>
      <c r="AN143" s="95">
        <f t="shared" si="15"/>
        <v>0.26196600000000103</v>
      </c>
      <c r="AO143" s="95">
        <f t="shared" si="16"/>
        <v>3.6706999999991385E-4</v>
      </c>
      <c r="AP143" s="95">
        <f t="shared" si="17"/>
        <v>8.3710999999997426E-4</v>
      </c>
      <c r="AQ143" s="120">
        <f t="shared" si="18"/>
        <v>-4.0432200000000001E-3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32.493070000000003</v>
      </c>
      <c r="G144" s="187">
        <v>36.150624999999998</v>
      </c>
      <c r="H144" s="187">
        <v>0.97187042999999995</v>
      </c>
      <c r="I144" s="62">
        <v>0.98325837000000005</v>
      </c>
      <c r="J144" s="62">
        <v>4.4290244999999999E-2</v>
      </c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>
        <v>33.196269000000001</v>
      </c>
      <c r="Y144" s="187">
        <v>36.599224</v>
      </c>
      <c r="Z144" s="187">
        <v>0.97216694999999997</v>
      </c>
      <c r="AA144" s="62">
        <v>0.98378341000000002</v>
      </c>
      <c r="AB144" s="62">
        <v>3.8644650000000003E-2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0.70319899999999791</v>
      </c>
      <c r="AN144" s="121">
        <f t="shared" si="15"/>
        <v>0.44859900000000152</v>
      </c>
      <c r="AO144" s="121">
        <f t="shared" si="16"/>
        <v>2.9652000000002232E-4</v>
      </c>
      <c r="AP144" s="121">
        <f t="shared" si="17"/>
        <v>5.2503999999997664E-4</v>
      </c>
      <c r="AQ144" s="87">
        <f t="shared" si="18"/>
        <v>-5.6455949999999963E-3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36.397537</v>
      </c>
      <c r="G145" s="187">
        <v>40.321170000000002</v>
      </c>
      <c r="H145" s="187">
        <v>0.98879877000000005</v>
      </c>
      <c r="I145" s="62">
        <v>0.99280559999999995</v>
      </c>
      <c r="J145" s="62">
        <v>2.2687294E-2</v>
      </c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>
        <v>37.76793</v>
      </c>
      <c r="Y145" s="187">
        <v>41.271006999999997</v>
      </c>
      <c r="Z145" s="187">
        <v>0.98908589000000002</v>
      </c>
      <c r="AA145" s="62">
        <v>0.99330611999999996</v>
      </c>
      <c r="AB145" s="62">
        <v>1.6181087E-2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1.370393</v>
      </c>
      <c r="AN145" s="121">
        <f t="shared" si="15"/>
        <v>0.94983699999999516</v>
      </c>
      <c r="AO145" s="121">
        <f t="shared" si="16"/>
        <v>2.8711999999997406E-4</v>
      </c>
      <c r="AP145" s="121">
        <f t="shared" si="17"/>
        <v>5.0052000000000429E-4</v>
      </c>
      <c r="AQ145" s="87">
        <f t="shared" si="18"/>
        <v>-6.506207E-3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38.868017000000002</v>
      </c>
      <c r="G146" s="187">
        <v>42.960399000000002</v>
      </c>
      <c r="H146" s="187">
        <v>0.99383798999999995</v>
      </c>
      <c r="I146" s="62">
        <v>0.99608841000000004</v>
      </c>
      <c r="J146" s="62">
        <v>1.3001840000000001E-2</v>
      </c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>
        <v>41.118434000000001</v>
      </c>
      <c r="Y146" s="187">
        <v>44.620126999999997</v>
      </c>
      <c r="Z146" s="187">
        <v>0.99413837000000005</v>
      </c>
      <c r="AA146" s="62">
        <v>0.99660629000000001</v>
      </c>
      <c r="AB146" s="62">
        <v>8.0452249999999996E-3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2.2504169999999988</v>
      </c>
      <c r="AN146" s="121">
        <f t="shared" si="15"/>
        <v>1.6597279999999941</v>
      </c>
      <c r="AO146" s="121">
        <f t="shared" si="16"/>
        <v>3.0038000000010001E-4</v>
      </c>
      <c r="AP146" s="121">
        <f t="shared" si="17"/>
        <v>5.1787999999997059E-4</v>
      </c>
      <c r="AQ146" s="87">
        <f t="shared" si="18"/>
        <v>-4.956615000000001E-3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27.010940000000002</v>
      </c>
      <c r="G148" s="96">
        <v>31.413173</v>
      </c>
      <c r="H148" s="96">
        <v>0.93056643999999999</v>
      </c>
      <c r="I148" s="60">
        <v>0.95798563000000003</v>
      </c>
      <c r="J148" s="60">
        <v>7.778525E-2</v>
      </c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>
        <v>26.986066000000001</v>
      </c>
      <c r="Y148" s="96">
        <v>31.423109</v>
      </c>
      <c r="Z148" s="96">
        <v>0.93052551999999999</v>
      </c>
      <c r="AA148" s="60">
        <v>0.95803119999999997</v>
      </c>
      <c r="AB148" s="60">
        <v>7.7458219999999994E-2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-2.4874000000000507E-2</v>
      </c>
      <c r="AN148" s="95">
        <f t="shared" si="15"/>
        <v>9.9359999999997228E-3</v>
      </c>
      <c r="AO148" s="95">
        <f t="shared" si="16"/>
        <v>-4.0919999999999845E-5</v>
      </c>
      <c r="AP148" s="95">
        <f t="shared" si="17"/>
        <v>4.556999999993927E-5</v>
      </c>
      <c r="AQ148" s="120">
        <f t="shared" si="18"/>
        <v>-3.2703000000000593E-4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32.452967000000001</v>
      </c>
      <c r="G149" s="187">
        <v>36.159205999999998</v>
      </c>
      <c r="H149" s="187">
        <v>0.97111480999999999</v>
      </c>
      <c r="I149" s="62">
        <v>0.98192290999999998</v>
      </c>
      <c r="J149" s="62">
        <v>3.2885350000000001E-2</v>
      </c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>
        <v>32.427449000000003</v>
      </c>
      <c r="Y149" s="187">
        <v>36.145145999999997</v>
      </c>
      <c r="Z149" s="187">
        <v>0.97118705999999999</v>
      </c>
      <c r="AA149" s="62">
        <v>0.98183388999999999</v>
      </c>
      <c r="AB149" s="62">
        <v>3.2779931999999998E-2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-2.5517999999998153E-2</v>
      </c>
      <c r="AN149" s="121">
        <f t="shared" si="15"/>
        <v>-1.4060000000000628E-2</v>
      </c>
      <c r="AO149" s="121">
        <f t="shared" si="16"/>
        <v>7.2249999999995929E-5</v>
      </c>
      <c r="AP149" s="121">
        <f t="shared" si="17"/>
        <v>-8.9019999999995214E-5</v>
      </c>
      <c r="AQ149" s="87">
        <f t="shared" si="18"/>
        <v>-1.0541800000000295E-4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37.739161000000003</v>
      </c>
      <c r="G150" s="187">
        <v>41.183694000000003</v>
      </c>
      <c r="H150" s="187">
        <v>0.98917582000000004</v>
      </c>
      <c r="I150" s="62">
        <v>0.99300624999999998</v>
      </c>
      <c r="J150" s="62">
        <v>1.3538451999999999E-2</v>
      </c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>
        <v>38.073403999999996</v>
      </c>
      <c r="Y150" s="187">
        <v>41.467087999999997</v>
      </c>
      <c r="Z150" s="187">
        <v>0.98936270999999998</v>
      </c>
      <c r="AA150" s="62">
        <v>0.99317073</v>
      </c>
      <c r="AB150" s="62">
        <v>1.2737572000000001E-2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0.33424299999999363</v>
      </c>
      <c r="AN150" s="121">
        <f t="shared" si="15"/>
        <v>0.28339399999999415</v>
      </c>
      <c r="AO150" s="121">
        <f t="shared" si="16"/>
        <v>1.868899999999396E-4</v>
      </c>
      <c r="AP150" s="121">
        <f t="shared" si="17"/>
        <v>1.6448000000002239E-4</v>
      </c>
      <c r="AQ150" s="87">
        <f t="shared" si="18"/>
        <v>-8.0087999999999861E-4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41.513610999999997</v>
      </c>
      <c r="G151" s="187">
        <v>44.736683999999997</v>
      </c>
      <c r="H151" s="187">
        <v>0.99459036000000001</v>
      </c>
      <c r="I151" s="62">
        <v>0.99652932000000005</v>
      </c>
      <c r="J151" s="62">
        <v>6.1612558000000003E-3</v>
      </c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>
        <v>42.142997999999999</v>
      </c>
      <c r="Y151" s="187">
        <v>45.241883000000001</v>
      </c>
      <c r="Z151" s="187">
        <v>0.99479408000000002</v>
      </c>
      <c r="AA151" s="62">
        <v>0.99669825000000001</v>
      </c>
      <c r="AB151" s="62">
        <v>5.5223694000000002E-3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0.62938700000000125</v>
      </c>
      <c r="AN151" s="121">
        <f t="shared" si="15"/>
        <v>0.50519900000000462</v>
      </c>
      <c r="AO151" s="121">
        <f t="shared" si="16"/>
        <v>2.0372000000001833E-4</v>
      </c>
      <c r="AP151" s="121">
        <f t="shared" si="17"/>
        <v>1.6892999999995606E-4</v>
      </c>
      <c r="AQ151" s="87">
        <f t="shared" si="18"/>
        <v>-6.388864000000001E-4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27.238603000000001</v>
      </c>
      <c r="G153" s="96">
        <v>31.218533000000001</v>
      </c>
      <c r="H153" s="96">
        <v>0.92435235000000004</v>
      </c>
      <c r="I153" s="60">
        <v>0.96233168999999996</v>
      </c>
      <c r="J153" s="60">
        <v>7.7776620000000005E-2</v>
      </c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>
        <v>27.677655000000001</v>
      </c>
      <c r="Y153" s="96">
        <v>31.714251000000001</v>
      </c>
      <c r="Z153" s="96">
        <v>0.92454923</v>
      </c>
      <c r="AA153" s="60">
        <v>0.96270025000000004</v>
      </c>
      <c r="AB153" s="60">
        <v>7.3438840000000005E-2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0.43905200000000022</v>
      </c>
      <c r="AN153" s="95">
        <f t="shared" si="15"/>
        <v>0.4957180000000001</v>
      </c>
      <c r="AO153" s="95">
        <f t="shared" si="16"/>
        <v>1.9687999999995487E-4</v>
      </c>
      <c r="AP153" s="95">
        <f t="shared" si="17"/>
        <v>3.6856000000007327E-4</v>
      </c>
      <c r="AQ153" s="120">
        <f t="shared" si="18"/>
        <v>-4.3377799999999994E-3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31.296731000000001</v>
      </c>
      <c r="G154" s="187">
        <v>35.184277999999999</v>
      </c>
      <c r="H154" s="187">
        <v>0.96704860000000004</v>
      </c>
      <c r="I154" s="62">
        <v>0.98189165</v>
      </c>
      <c r="J154" s="62">
        <v>3.6475908000000001E-2</v>
      </c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>
        <v>32.262625999999997</v>
      </c>
      <c r="Y154" s="187">
        <v>35.93721</v>
      </c>
      <c r="Z154" s="187">
        <v>0.96729014999999996</v>
      </c>
      <c r="AA154" s="62">
        <v>0.98235463999999995</v>
      </c>
      <c r="AB154" s="62">
        <v>3.2380079999999999E-2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0.96589499999999617</v>
      </c>
      <c r="AN154" s="121">
        <f t="shared" si="15"/>
        <v>0.75293200000000127</v>
      </c>
      <c r="AO154" s="121">
        <f t="shared" si="16"/>
        <v>2.4154999999992377E-4</v>
      </c>
      <c r="AP154" s="121">
        <f t="shared" si="17"/>
        <v>4.6298999999994095E-4</v>
      </c>
      <c r="AQ154" s="87">
        <f t="shared" si="18"/>
        <v>-4.0958280000000027E-3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35.185751000000003</v>
      </c>
      <c r="G155" s="187">
        <v>39.395104000000003</v>
      </c>
      <c r="H155" s="187">
        <v>0.98743581000000002</v>
      </c>
      <c r="I155" s="62">
        <v>0.99198374</v>
      </c>
      <c r="J155" s="62">
        <v>1.8129760000000002E-2</v>
      </c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>
        <v>37.094171000000003</v>
      </c>
      <c r="Y155" s="187">
        <v>40.769300000000001</v>
      </c>
      <c r="Z155" s="187">
        <v>0.98783220000000005</v>
      </c>
      <c r="AA155" s="62">
        <v>0.99242006000000005</v>
      </c>
      <c r="AB155" s="62">
        <v>1.3040767E-2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1.9084199999999996</v>
      </c>
      <c r="AN155" s="121">
        <f t="shared" si="15"/>
        <v>1.3741959999999978</v>
      </c>
      <c r="AO155" s="121">
        <f t="shared" si="16"/>
        <v>3.9639000000002422E-4</v>
      </c>
      <c r="AP155" s="121">
        <f t="shared" si="17"/>
        <v>4.3632000000004556E-4</v>
      </c>
      <c r="AQ155" s="87">
        <f t="shared" si="18"/>
        <v>-5.0889930000000017E-3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37.429352999999999</v>
      </c>
      <c r="G156" s="187">
        <v>41.791052999999998</v>
      </c>
      <c r="H156" s="187">
        <v>0.99371620999999999</v>
      </c>
      <c r="I156" s="62">
        <v>0.99555861999999995</v>
      </c>
      <c r="J156" s="62">
        <v>1.1188786500000001E-2</v>
      </c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>
        <v>40.323884</v>
      </c>
      <c r="Y156" s="187">
        <v>44.103431</v>
      </c>
      <c r="Z156" s="187">
        <v>0.99415871</v>
      </c>
      <c r="AA156" s="62">
        <v>0.99608704999999997</v>
      </c>
      <c r="AB156" s="62">
        <v>6.0636214999999997E-3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2.8945310000000006</v>
      </c>
      <c r="AN156" s="121">
        <f t="shared" si="15"/>
        <v>2.3123780000000025</v>
      </c>
      <c r="AO156" s="121">
        <f t="shared" si="16"/>
        <v>4.4250000000001233E-4</v>
      </c>
      <c r="AP156" s="121">
        <f t="shared" si="17"/>
        <v>5.2843000000002416E-4</v>
      </c>
      <c r="AQ156" s="87">
        <f t="shared" si="18"/>
        <v>-5.125165000000001E-3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27.277785999999999</v>
      </c>
      <c r="G158" s="96">
        <v>31.186937</v>
      </c>
      <c r="H158" s="96">
        <v>0.92401186999999996</v>
      </c>
      <c r="I158" s="60">
        <v>0.95967864000000003</v>
      </c>
      <c r="J158" s="60">
        <v>7.4561039999999995E-2</v>
      </c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>
        <v>27.379860999999998</v>
      </c>
      <c r="Y158" s="96">
        <v>31.258855000000001</v>
      </c>
      <c r="Z158" s="96">
        <v>0.92395857000000003</v>
      </c>
      <c r="AA158" s="60">
        <v>0.95977880999999998</v>
      </c>
      <c r="AB158" s="60">
        <v>7.2733309999999995E-2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0.10207499999999925</v>
      </c>
      <c r="AN158" s="95">
        <f t="shared" si="15"/>
        <v>7.1918000000000148E-2</v>
      </c>
      <c r="AO158" s="95">
        <f t="shared" si="16"/>
        <v>-5.3299999999922854E-5</v>
      </c>
      <c r="AP158" s="95">
        <f t="shared" si="17"/>
        <v>1.0016999999995502E-4</v>
      </c>
      <c r="AQ158" s="120">
        <f t="shared" si="18"/>
        <v>-1.8277299999999996E-3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31.819704999999999</v>
      </c>
      <c r="G159" s="187">
        <v>35.339478</v>
      </c>
      <c r="H159" s="187">
        <v>0.96751862</v>
      </c>
      <c r="I159" s="62">
        <v>0.980078</v>
      </c>
      <c r="J159" s="62">
        <v>3.1708411999999998E-2</v>
      </c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>
        <v>32.075192000000001</v>
      </c>
      <c r="Y159" s="187">
        <v>35.481209999999997</v>
      </c>
      <c r="Z159" s="187">
        <v>0.96767718999999996</v>
      </c>
      <c r="AA159" s="62">
        <v>0.98040623999999998</v>
      </c>
      <c r="AB159" s="62">
        <v>3.0150199999999999E-2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0.25548700000000224</v>
      </c>
      <c r="AN159" s="121">
        <f t="shared" si="15"/>
        <v>0.14173199999999753</v>
      </c>
      <c r="AO159" s="121">
        <f t="shared" si="16"/>
        <v>1.5856999999996901E-4</v>
      </c>
      <c r="AP159" s="121">
        <f t="shared" si="17"/>
        <v>3.2823999999997966E-4</v>
      </c>
      <c r="AQ159" s="87">
        <f t="shared" si="18"/>
        <v>-1.5582119999999998E-3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36.674497000000002</v>
      </c>
      <c r="G160" s="187">
        <v>40.269067999999997</v>
      </c>
      <c r="H160" s="187">
        <v>0.98726828</v>
      </c>
      <c r="I160" s="62">
        <v>0.99156365999999996</v>
      </c>
      <c r="J160" s="62">
        <v>1.4250163999999999E-2</v>
      </c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>
        <v>37.374780000000001</v>
      </c>
      <c r="Y160" s="187">
        <v>40.715825000000002</v>
      </c>
      <c r="Z160" s="187">
        <v>0.98753433999999995</v>
      </c>
      <c r="AA160" s="62">
        <v>0.99176942000000001</v>
      </c>
      <c r="AB160" s="62">
        <v>1.1995723E-2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0.70028299999999888</v>
      </c>
      <c r="AN160" s="121">
        <f t="shared" si="15"/>
        <v>0.44675700000000518</v>
      </c>
      <c r="AO160" s="121">
        <f t="shared" si="16"/>
        <v>2.6605999999995689E-4</v>
      </c>
      <c r="AP160" s="121">
        <f t="shared" si="17"/>
        <v>2.0576000000005479E-4</v>
      </c>
      <c r="AQ160" s="87">
        <f t="shared" si="18"/>
        <v>-2.2544409999999994E-3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39.523363000000003</v>
      </c>
      <c r="G161" s="187">
        <v>43.318682000000003</v>
      </c>
      <c r="H161" s="187">
        <v>0.99348656999999996</v>
      </c>
      <c r="I161" s="62">
        <v>0.99560156</v>
      </c>
      <c r="J161" s="62">
        <v>8.5541869999999996E-3</v>
      </c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>
        <v>41.042482999999997</v>
      </c>
      <c r="Y161" s="187">
        <v>44.356470999999999</v>
      </c>
      <c r="Z161" s="187">
        <v>0.99374119999999999</v>
      </c>
      <c r="AA161" s="62">
        <v>0.99599159000000004</v>
      </c>
      <c r="AB161" s="62">
        <v>5.4577994000000003E-3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1.5191199999999938</v>
      </c>
      <c r="AN161" s="121">
        <f t="shared" ref="AN161:AN224" si="20">IF(OR(Y161="",G161=""),"",Y161-G161)</f>
        <v>1.0377889999999965</v>
      </c>
      <c r="AO161" s="121">
        <f t="shared" ref="AO161:AO224" si="21">IF(OR(Z161="",H161=""),"",Z161-H161)</f>
        <v>2.5463000000003344E-4</v>
      </c>
      <c r="AP161" s="121">
        <f t="shared" ref="AP161:AP224" si="22">IF(OR(AA161="",I161=""),"",AA161-I161)</f>
        <v>3.9003000000004118E-4</v>
      </c>
      <c r="AQ161" s="87">
        <f t="shared" ref="AQ161:AQ224" si="23">IF(OR(AB161="",J161=""),"",AB161-J161)</f>
        <v>-3.0963875999999993E-3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27.639467</v>
      </c>
      <c r="G163" s="96">
        <v>32.032198999999999</v>
      </c>
      <c r="H163" s="96">
        <v>0.93267986999999997</v>
      </c>
      <c r="I163" s="60">
        <v>0.96162380000000003</v>
      </c>
      <c r="J163" s="60">
        <v>7.7987360000000006E-2</v>
      </c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>
        <v>27.616126999999999</v>
      </c>
      <c r="Y163" s="96">
        <v>32.027571999999999</v>
      </c>
      <c r="Z163" s="96">
        <v>0.93284864000000001</v>
      </c>
      <c r="AA163" s="60">
        <v>0.96173428000000005</v>
      </c>
      <c r="AB163" s="60">
        <v>7.7902490000000005E-2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-2.3340000000001027E-2</v>
      </c>
      <c r="AN163" s="95">
        <f t="shared" si="20"/>
        <v>-4.6269999999992706E-3</v>
      </c>
      <c r="AO163" s="95">
        <f t="shared" si="21"/>
        <v>1.6877000000004028E-4</v>
      </c>
      <c r="AP163" s="95">
        <f t="shared" si="22"/>
        <v>1.1048000000002389E-4</v>
      </c>
      <c r="AQ163" s="120">
        <f t="shared" si="23"/>
        <v>-8.4870000000000778E-5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32.757389000000003</v>
      </c>
      <c r="G164" s="187">
        <v>36.445011000000001</v>
      </c>
      <c r="H164" s="187">
        <v>0.97137037999999998</v>
      </c>
      <c r="I164" s="62">
        <v>0.98277163000000001</v>
      </c>
      <c r="J164" s="62">
        <v>3.4864668000000001E-2</v>
      </c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>
        <v>32.779456000000003</v>
      </c>
      <c r="Y164" s="187">
        <v>36.465401</v>
      </c>
      <c r="Z164" s="187">
        <v>0.97159123999999997</v>
      </c>
      <c r="AA164" s="62">
        <v>0.98280566000000003</v>
      </c>
      <c r="AB164" s="62">
        <v>3.4231263999999997E-2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2.2066999999999837E-2</v>
      </c>
      <c r="AN164" s="121">
        <f t="shared" si="20"/>
        <v>2.038999999999902E-2</v>
      </c>
      <c r="AO164" s="121">
        <f t="shared" si="21"/>
        <v>2.208599999999894E-4</v>
      </c>
      <c r="AP164" s="121">
        <f t="shared" si="22"/>
        <v>3.4030000000018212E-5</v>
      </c>
      <c r="AQ164" s="87">
        <f t="shared" si="23"/>
        <v>-6.3340400000000407E-4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37.858674000000001</v>
      </c>
      <c r="G165" s="187">
        <v>41.295983999999997</v>
      </c>
      <c r="H165" s="187">
        <v>0.98911640000000001</v>
      </c>
      <c r="I165" s="62">
        <v>0.99330580000000002</v>
      </c>
      <c r="J165" s="62">
        <v>1.4686309E-2</v>
      </c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>
        <v>38.120261999999997</v>
      </c>
      <c r="Y165" s="187">
        <v>41.491345000000003</v>
      </c>
      <c r="Z165" s="187">
        <v>0.98930940000000001</v>
      </c>
      <c r="AA165" s="62">
        <v>0.99337998000000005</v>
      </c>
      <c r="AB165" s="62">
        <v>1.387335E-2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0.26158799999999616</v>
      </c>
      <c r="AN165" s="121">
        <f t="shared" si="20"/>
        <v>0.19536100000000545</v>
      </c>
      <c r="AO165" s="121">
        <f t="shared" si="21"/>
        <v>1.9299999999999873E-4</v>
      </c>
      <c r="AP165" s="121">
        <f t="shared" si="22"/>
        <v>7.4180000000034774E-5</v>
      </c>
      <c r="AQ165" s="87">
        <f t="shared" si="23"/>
        <v>-8.1295900000000025E-4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41.497456</v>
      </c>
      <c r="G166" s="187">
        <v>44.703995999999997</v>
      </c>
      <c r="H166" s="187">
        <v>0.99413669999999998</v>
      </c>
      <c r="I166" s="62">
        <v>0.99661233000000005</v>
      </c>
      <c r="J166" s="62">
        <v>7.5189200000000001E-3</v>
      </c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>
        <v>42.051150999999997</v>
      </c>
      <c r="Y166" s="187">
        <v>45.121428000000002</v>
      </c>
      <c r="Z166" s="187">
        <v>0.99436206000000005</v>
      </c>
      <c r="AA166" s="62">
        <v>0.99674985999999999</v>
      </c>
      <c r="AB166" s="62">
        <v>6.7097440000000001E-3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0.55369499999999761</v>
      </c>
      <c r="AN166" s="121">
        <f t="shared" si="20"/>
        <v>0.41743200000000513</v>
      </c>
      <c r="AO166" s="121">
        <f t="shared" si="21"/>
        <v>2.2536000000006329E-4</v>
      </c>
      <c r="AP166" s="121">
        <f t="shared" si="22"/>
        <v>1.3752999999994131E-4</v>
      </c>
      <c r="AQ166" s="87">
        <f t="shared" si="23"/>
        <v>-8.0917599999999999E-4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28.013347</v>
      </c>
      <c r="G168" s="96">
        <v>31.842403999999998</v>
      </c>
      <c r="H168" s="96">
        <v>0.92993930999999996</v>
      </c>
      <c r="I168" s="60">
        <v>0.96497805000000003</v>
      </c>
      <c r="J168" s="60">
        <v>7.8149280000000002E-2</v>
      </c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>
        <v>28.352367999999998</v>
      </c>
      <c r="Y168" s="96">
        <v>32.187882999999999</v>
      </c>
      <c r="Z168" s="96">
        <v>0.93016525000000005</v>
      </c>
      <c r="AA168" s="60">
        <v>0.96538654999999995</v>
      </c>
      <c r="AB168" s="60">
        <v>7.0806430000000004E-2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0.33902099999999891</v>
      </c>
      <c r="AN168" s="95">
        <f t="shared" si="20"/>
        <v>0.34547900000000098</v>
      </c>
      <c r="AO168" s="95">
        <f t="shared" si="21"/>
        <v>2.2594000000009107E-4</v>
      </c>
      <c r="AP168" s="95">
        <f t="shared" si="22"/>
        <v>4.0849999999992281E-4</v>
      </c>
      <c r="AQ168" s="120">
        <f t="shared" si="23"/>
        <v>-7.342849999999998E-3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32.158828999999997</v>
      </c>
      <c r="G169" s="187">
        <v>35.790396999999999</v>
      </c>
      <c r="H169" s="187">
        <v>0.96941456999999998</v>
      </c>
      <c r="I169" s="62">
        <v>0.98256275999999998</v>
      </c>
      <c r="J169" s="62">
        <v>3.9769935999999999E-2</v>
      </c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>
        <v>32.911479</v>
      </c>
      <c r="Y169" s="187">
        <v>36.301214000000002</v>
      </c>
      <c r="Z169" s="187">
        <v>0.96965959000000002</v>
      </c>
      <c r="AA169" s="62">
        <v>0.98288147999999997</v>
      </c>
      <c r="AB169" s="62">
        <v>3.3476930000000002E-2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0.75265000000000271</v>
      </c>
      <c r="AN169" s="121">
        <f t="shared" si="20"/>
        <v>0.51081700000000296</v>
      </c>
      <c r="AO169" s="121">
        <f t="shared" si="21"/>
        <v>2.4502000000004021E-4</v>
      </c>
      <c r="AP169" s="121">
        <f t="shared" si="22"/>
        <v>3.1871999999999456E-4</v>
      </c>
      <c r="AQ169" s="87">
        <f t="shared" si="23"/>
        <v>-6.2930059999999968E-3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36.046807999999999</v>
      </c>
      <c r="G170" s="187">
        <v>40.054698999999999</v>
      </c>
      <c r="H170" s="187">
        <v>0.98790191000000005</v>
      </c>
      <c r="I170" s="62">
        <v>0.99234374999999997</v>
      </c>
      <c r="J170" s="62">
        <v>2.2139757999999999E-2</v>
      </c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>
        <v>37.642794000000002</v>
      </c>
      <c r="Y170" s="187">
        <v>41.137641000000002</v>
      </c>
      <c r="Z170" s="187">
        <v>0.98819665999999995</v>
      </c>
      <c r="AA170" s="62">
        <v>0.99280261999999997</v>
      </c>
      <c r="AB170" s="62">
        <v>1.4399680999999999E-2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1.5959860000000035</v>
      </c>
      <c r="AN170" s="121">
        <f t="shared" si="20"/>
        <v>1.0829420000000027</v>
      </c>
      <c r="AO170" s="121">
        <f t="shared" si="21"/>
        <v>2.9474999999989926E-4</v>
      </c>
      <c r="AP170" s="121">
        <f t="shared" si="22"/>
        <v>4.5887000000000011E-4</v>
      </c>
      <c r="AQ170" s="87">
        <f t="shared" si="23"/>
        <v>-7.7400769999999997E-3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38.093451999999999</v>
      </c>
      <c r="G171" s="187">
        <v>42.293680000000002</v>
      </c>
      <c r="H171" s="187">
        <v>0.99355744999999995</v>
      </c>
      <c r="I171" s="62">
        <v>0.99585239000000003</v>
      </c>
      <c r="J171" s="62">
        <v>1.3181500000000001E-2</v>
      </c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>
        <v>40.528162000000002</v>
      </c>
      <c r="Y171" s="187">
        <v>44.094203</v>
      </c>
      <c r="Z171" s="187">
        <v>0.99386498999999995</v>
      </c>
      <c r="AA171" s="62">
        <v>0.99622244000000004</v>
      </c>
      <c r="AB171" s="62">
        <v>7.1190754E-3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2.4347100000000026</v>
      </c>
      <c r="AN171" s="121">
        <f t="shared" si="20"/>
        <v>1.8005229999999983</v>
      </c>
      <c r="AO171" s="121">
        <f t="shared" si="21"/>
        <v>3.0753999999999504E-4</v>
      </c>
      <c r="AP171" s="121">
        <f t="shared" si="22"/>
        <v>3.7005000000001065E-4</v>
      </c>
      <c r="AQ171" s="87">
        <f t="shared" si="23"/>
        <v>-6.0624246000000005E-3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27.344467999999999</v>
      </c>
      <c r="G173" s="96">
        <v>31.802250999999998</v>
      </c>
      <c r="H173" s="96">
        <v>0.92328770000000004</v>
      </c>
      <c r="I173" s="60">
        <v>0.96026999999999996</v>
      </c>
      <c r="J173" s="60">
        <v>8.3661780000000005E-2</v>
      </c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>
        <v>27.312519000000002</v>
      </c>
      <c r="Y173" s="96">
        <v>31.791851999999999</v>
      </c>
      <c r="Z173" s="96">
        <v>0.92347182999999999</v>
      </c>
      <c r="AA173" s="60">
        <v>0.96003653</v>
      </c>
      <c r="AB173" s="60">
        <v>8.306268E-2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-3.1948999999997341E-2</v>
      </c>
      <c r="AN173" s="95">
        <f t="shared" si="20"/>
        <v>-1.0398999999999603E-2</v>
      </c>
      <c r="AO173" s="95">
        <f t="shared" si="21"/>
        <v>1.8412999999994906E-4</v>
      </c>
      <c r="AP173" s="95">
        <f t="shared" si="22"/>
        <v>-2.3346999999995788E-4</v>
      </c>
      <c r="AQ173" s="120">
        <f t="shared" si="23"/>
        <v>-5.9910000000000518E-4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32.730283</v>
      </c>
      <c r="G174" s="187">
        <v>36.382064999999997</v>
      </c>
      <c r="H174" s="187">
        <v>0.9701244</v>
      </c>
      <c r="I174" s="62">
        <v>0.98249142</v>
      </c>
      <c r="J174" s="62">
        <v>3.6133416000000002E-2</v>
      </c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>
        <v>32.772827999999997</v>
      </c>
      <c r="Y174" s="187">
        <v>36.435267000000003</v>
      </c>
      <c r="Z174" s="187">
        <v>0.97034540000000002</v>
      </c>
      <c r="AA174" s="62">
        <v>0.98263745000000002</v>
      </c>
      <c r="AB174" s="62">
        <v>3.5655952999999997E-2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4.2544999999996946E-2</v>
      </c>
      <c r="AN174" s="121">
        <f t="shared" si="20"/>
        <v>5.3202000000005967E-2</v>
      </c>
      <c r="AO174" s="121">
        <f t="shared" si="21"/>
        <v>2.2100000000002673E-4</v>
      </c>
      <c r="AP174" s="121">
        <f t="shared" si="22"/>
        <v>1.460300000000192E-4</v>
      </c>
      <c r="AQ174" s="87">
        <f t="shared" si="23"/>
        <v>-4.7746300000000436E-4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37.993003000000002</v>
      </c>
      <c r="G175" s="187">
        <v>41.403934999999997</v>
      </c>
      <c r="H175" s="187">
        <v>0.98886236999999999</v>
      </c>
      <c r="I175" s="62">
        <v>0.99329683000000002</v>
      </c>
      <c r="J175" s="62">
        <v>1.5012207E-2</v>
      </c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>
        <v>38.261507000000002</v>
      </c>
      <c r="Y175" s="187">
        <v>41.614798999999998</v>
      </c>
      <c r="Z175" s="187">
        <v>0.98905578000000005</v>
      </c>
      <c r="AA175" s="62">
        <v>0.99344732999999996</v>
      </c>
      <c r="AB175" s="62">
        <v>1.4163455E-2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0.26850400000000008</v>
      </c>
      <c r="AN175" s="121">
        <f t="shared" si="20"/>
        <v>0.21086400000000083</v>
      </c>
      <c r="AO175" s="121">
        <f t="shared" si="21"/>
        <v>1.9341000000006048E-4</v>
      </c>
      <c r="AP175" s="121">
        <f t="shared" si="22"/>
        <v>1.5049999999994235E-4</v>
      </c>
      <c r="AQ175" s="87">
        <f t="shared" si="23"/>
        <v>-8.4875199999999949E-4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41.493738</v>
      </c>
      <c r="G176" s="187">
        <v>44.680779000000001</v>
      </c>
      <c r="H176" s="187">
        <v>0.99402811999999996</v>
      </c>
      <c r="I176" s="62">
        <v>0.99651369999999995</v>
      </c>
      <c r="J176" s="62">
        <v>7.5126532000000003E-3</v>
      </c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>
        <v>41.984181999999997</v>
      </c>
      <c r="Y176" s="187">
        <v>45.056801999999998</v>
      </c>
      <c r="Z176" s="187">
        <v>0.99425355999999998</v>
      </c>
      <c r="AA176" s="62">
        <v>0.99666407999999995</v>
      </c>
      <c r="AB176" s="62">
        <v>6.870335E-3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0.49044399999999655</v>
      </c>
      <c r="AN176" s="121">
        <f t="shared" si="20"/>
        <v>0.37602299999999644</v>
      </c>
      <c r="AO176" s="121">
        <f t="shared" si="21"/>
        <v>2.2544000000002118E-4</v>
      </c>
      <c r="AP176" s="121">
        <f t="shared" si="22"/>
        <v>1.5038000000000551E-4</v>
      </c>
      <c r="AQ176" s="87">
        <f t="shared" si="23"/>
        <v>-6.423182000000003E-4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26.791905</v>
      </c>
      <c r="G178" s="96">
        <v>31.032499999999999</v>
      </c>
      <c r="H178" s="96">
        <v>0.91927391000000003</v>
      </c>
      <c r="I178" s="60">
        <v>0.95343244000000005</v>
      </c>
      <c r="J178" s="60">
        <v>7.4881080000000003E-2</v>
      </c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>
        <v>26.766759</v>
      </c>
      <c r="Y178" s="96">
        <v>31.029012999999999</v>
      </c>
      <c r="Z178" s="96">
        <v>0.91923431</v>
      </c>
      <c r="AA178" s="60">
        <v>0.95359039000000001</v>
      </c>
      <c r="AB178" s="60">
        <v>7.5082003999999994E-2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-2.5145999999999447E-2</v>
      </c>
      <c r="AN178" s="95">
        <f t="shared" si="20"/>
        <v>-3.4869999999997958E-3</v>
      </c>
      <c r="AO178" s="95">
        <f t="shared" si="21"/>
        <v>-3.9600000000028501E-5</v>
      </c>
      <c r="AP178" s="95">
        <f t="shared" si="22"/>
        <v>1.5794999999996229E-4</v>
      </c>
      <c r="AQ178" s="120">
        <f t="shared" si="23"/>
        <v>2.0092399999999122E-4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32.196173000000002</v>
      </c>
      <c r="G179" s="187">
        <v>35.736322999999999</v>
      </c>
      <c r="H179" s="187">
        <v>0.96645621000000004</v>
      </c>
      <c r="I179" s="62">
        <v>0.97953129999999999</v>
      </c>
      <c r="J179" s="62">
        <v>3.1716912999999999E-2</v>
      </c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>
        <v>32.232956000000001</v>
      </c>
      <c r="Y179" s="187">
        <v>35.780253999999999</v>
      </c>
      <c r="Z179" s="187">
        <v>0.96661490000000005</v>
      </c>
      <c r="AA179" s="62">
        <v>0.97965648000000005</v>
      </c>
      <c r="AB179" s="62">
        <v>3.1601509999999999E-2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3.6782999999999788E-2</v>
      </c>
      <c r="AN179" s="121">
        <f t="shared" si="20"/>
        <v>4.3931000000000608E-2</v>
      </c>
      <c r="AO179" s="121">
        <f t="shared" si="21"/>
        <v>1.5869000000001687E-4</v>
      </c>
      <c r="AP179" s="121">
        <f t="shared" si="22"/>
        <v>1.2518000000005802E-4</v>
      </c>
      <c r="AQ179" s="87">
        <f t="shared" si="23"/>
        <v>-1.1540300000000003E-4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37.542903000000003</v>
      </c>
      <c r="G180" s="187">
        <v>40.89593</v>
      </c>
      <c r="H180" s="187">
        <v>0.98783007</v>
      </c>
      <c r="I180" s="62">
        <v>0.99212027000000003</v>
      </c>
      <c r="J180" s="62">
        <v>1.2350486000000001E-2</v>
      </c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>
        <v>37.731422999999999</v>
      </c>
      <c r="Y180" s="187">
        <v>41.095882000000003</v>
      </c>
      <c r="Z180" s="187">
        <v>0.98802780999999995</v>
      </c>
      <c r="AA180" s="62">
        <v>0.99227650000000001</v>
      </c>
      <c r="AB180" s="62">
        <v>1.1915548E-2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0.18851999999999691</v>
      </c>
      <c r="AN180" s="121">
        <f t="shared" si="20"/>
        <v>0.19995200000000324</v>
      </c>
      <c r="AO180" s="121">
        <f t="shared" si="21"/>
        <v>1.9773999999994629E-4</v>
      </c>
      <c r="AP180" s="121">
        <f t="shared" si="22"/>
        <v>1.5622999999997944E-4</v>
      </c>
      <c r="AQ180" s="87">
        <f t="shared" si="23"/>
        <v>-4.3493800000000103E-4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41.615329000000003</v>
      </c>
      <c r="G181" s="187">
        <v>44.719675000000002</v>
      </c>
      <c r="H181" s="187">
        <v>0.99416731000000003</v>
      </c>
      <c r="I181" s="62">
        <v>0.99630863000000003</v>
      </c>
      <c r="J181" s="62">
        <v>5.3076874000000003E-3</v>
      </c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>
        <v>42.052056</v>
      </c>
      <c r="Y181" s="187">
        <v>45.106158000000001</v>
      </c>
      <c r="Z181" s="187">
        <v>0.99441170000000001</v>
      </c>
      <c r="AA181" s="62">
        <v>0.99646168000000002</v>
      </c>
      <c r="AB181" s="62">
        <v>4.9493903999999998E-3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0.43672699999999764</v>
      </c>
      <c r="AN181" s="121">
        <f t="shared" si="20"/>
        <v>0.38648299999999836</v>
      </c>
      <c r="AO181" s="121">
        <f t="shared" si="21"/>
        <v>2.4438999999998323E-4</v>
      </c>
      <c r="AP181" s="121">
        <f t="shared" si="22"/>
        <v>1.5304999999998792E-4</v>
      </c>
      <c r="AQ181" s="87">
        <f t="shared" si="23"/>
        <v>-3.5829700000000048E-4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26.863969000000001</v>
      </c>
      <c r="G183" s="96">
        <v>31.135057</v>
      </c>
      <c r="H183" s="96">
        <v>0.92212941000000004</v>
      </c>
      <c r="I183" s="60">
        <v>0.95897509000000003</v>
      </c>
      <c r="J183" s="60">
        <v>8.0864770000000002E-2</v>
      </c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>
        <v>26.833608000000002</v>
      </c>
      <c r="Y183" s="96">
        <v>31.101728999999999</v>
      </c>
      <c r="Z183" s="96">
        <v>0.92220164999999998</v>
      </c>
      <c r="AA183" s="60">
        <v>0.95884051999999997</v>
      </c>
      <c r="AB183" s="60">
        <v>8.0796290000000007E-2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-3.0360999999999194E-2</v>
      </c>
      <c r="AN183" s="95">
        <f t="shared" si="20"/>
        <v>-3.3328000000000912E-2</v>
      </c>
      <c r="AO183" s="95">
        <f t="shared" si="21"/>
        <v>7.2239999999945681E-5</v>
      </c>
      <c r="AP183" s="95">
        <f t="shared" si="22"/>
        <v>-1.3457000000005603E-4</v>
      </c>
      <c r="AQ183" s="120">
        <f t="shared" si="23"/>
        <v>-6.8479999999995766E-5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31.633346</v>
      </c>
      <c r="G184" s="187">
        <v>35.315882000000002</v>
      </c>
      <c r="H184" s="187">
        <v>0.96775820999999995</v>
      </c>
      <c r="I184" s="62">
        <v>0.98057136</v>
      </c>
      <c r="J184" s="62">
        <v>3.7672404E-2</v>
      </c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>
        <v>31.641528000000001</v>
      </c>
      <c r="Y184" s="187">
        <v>35.330125000000002</v>
      </c>
      <c r="Z184" s="187">
        <v>0.96807008000000005</v>
      </c>
      <c r="AA184" s="62">
        <v>0.98079620000000001</v>
      </c>
      <c r="AB184" s="62">
        <v>3.7329946000000003E-2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8.1820000000014659E-3</v>
      </c>
      <c r="AN184" s="121">
        <f t="shared" si="20"/>
        <v>1.424300000000045E-2</v>
      </c>
      <c r="AO184" s="121">
        <f t="shared" si="21"/>
        <v>3.118700000001029E-4</v>
      </c>
      <c r="AP184" s="121">
        <f t="shared" si="22"/>
        <v>2.2484000000000393E-4</v>
      </c>
      <c r="AQ184" s="87">
        <f t="shared" si="23"/>
        <v>-3.4245799999999688E-4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36.884239999999998</v>
      </c>
      <c r="G185" s="187">
        <v>40.505035999999997</v>
      </c>
      <c r="H185" s="187">
        <v>0.98804683999999998</v>
      </c>
      <c r="I185" s="62">
        <v>0.99240596999999997</v>
      </c>
      <c r="J185" s="62">
        <v>1.5221607E-2</v>
      </c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>
        <v>37.133837999999997</v>
      </c>
      <c r="Y185" s="187">
        <v>40.747706000000001</v>
      </c>
      <c r="Z185" s="187">
        <v>0.98830691000000004</v>
      </c>
      <c r="AA185" s="62">
        <v>0.99265391999999997</v>
      </c>
      <c r="AB185" s="62">
        <v>1.4935356E-2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0.24959799999999888</v>
      </c>
      <c r="AN185" s="121">
        <f t="shared" si="20"/>
        <v>0.24267000000000394</v>
      </c>
      <c r="AO185" s="121">
        <f t="shared" si="21"/>
        <v>2.6007000000005664E-4</v>
      </c>
      <c r="AP185" s="121">
        <f t="shared" si="22"/>
        <v>2.4794999999999678E-4</v>
      </c>
      <c r="AQ185" s="87">
        <f t="shared" si="23"/>
        <v>-2.8625099999999952E-4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41.247024000000003</v>
      </c>
      <c r="G186" s="187">
        <v>44.464844999999997</v>
      </c>
      <c r="H186" s="187">
        <v>0.99392077999999995</v>
      </c>
      <c r="I186" s="62">
        <v>0.99631755</v>
      </c>
      <c r="J186" s="62">
        <v>6.3150832E-3</v>
      </c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>
        <v>41.662554999999998</v>
      </c>
      <c r="Y186" s="187">
        <v>44.844583</v>
      </c>
      <c r="Z186" s="187">
        <v>0.99418379999999995</v>
      </c>
      <c r="AA186" s="62">
        <v>0.99649315000000005</v>
      </c>
      <c r="AB186" s="62">
        <v>5.8902907000000001E-3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0.41553099999999432</v>
      </c>
      <c r="AN186" s="121">
        <f t="shared" si="20"/>
        <v>0.37973800000000324</v>
      </c>
      <c r="AO186" s="121">
        <f t="shared" si="21"/>
        <v>2.630200000000027E-4</v>
      </c>
      <c r="AP186" s="121">
        <f t="shared" si="22"/>
        <v>1.7560000000005349E-4</v>
      </c>
      <c r="AQ186" s="87">
        <f t="shared" si="23"/>
        <v>-4.2479249999999996E-4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27.464791999999999</v>
      </c>
      <c r="G188" s="96">
        <v>31.313670999999999</v>
      </c>
      <c r="H188" s="96">
        <v>0.92588934000000001</v>
      </c>
      <c r="I188" s="60">
        <v>0.96313340000000003</v>
      </c>
      <c r="J188" s="60">
        <v>8.7088150000000003E-2</v>
      </c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>
        <v>28.030322999999999</v>
      </c>
      <c r="Y188" s="96">
        <v>31.883334000000001</v>
      </c>
      <c r="Z188" s="96">
        <v>0.92629150000000005</v>
      </c>
      <c r="AA188" s="60">
        <v>0.96385553999999996</v>
      </c>
      <c r="AB188" s="60">
        <v>7.926677E-2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0.56553100000000001</v>
      </c>
      <c r="AN188" s="95">
        <f t="shared" si="20"/>
        <v>0.56966300000000203</v>
      </c>
      <c r="AO188" s="95">
        <f t="shared" si="21"/>
        <v>4.0216000000004026E-4</v>
      </c>
      <c r="AP188" s="95">
        <f t="shared" si="22"/>
        <v>7.2213999999992673E-4</v>
      </c>
      <c r="AQ188" s="120">
        <f t="shared" si="23"/>
        <v>-7.8213800000000028E-3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31.411349000000001</v>
      </c>
      <c r="G189" s="187">
        <v>35.292467000000002</v>
      </c>
      <c r="H189" s="187">
        <v>0.96769192999999998</v>
      </c>
      <c r="I189" s="62">
        <v>0.98153944000000004</v>
      </c>
      <c r="J189" s="62">
        <v>4.5092486000000001E-2</v>
      </c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>
        <v>32.484589999999997</v>
      </c>
      <c r="Y189" s="187">
        <v>36.070118000000001</v>
      </c>
      <c r="Z189" s="187">
        <v>0.96798059000000003</v>
      </c>
      <c r="AA189" s="62">
        <v>0.98195878999999997</v>
      </c>
      <c r="AB189" s="62">
        <v>3.8082045000000002E-2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1.0732409999999959</v>
      </c>
      <c r="AN189" s="121">
        <f t="shared" si="20"/>
        <v>0.77765099999999876</v>
      </c>
      <c r="AO189" s="121">
        <f t="shared" si="21"/>
        <v>2.8866000000005165E-4</v>
      </c>
      <c r="AP189" s="121">
        <f t="shared" si="22"/>
        <v>4.193499999999295E-4</v>
      </c>
      <c r="AQ189" s="87">
        <f t="shared" si="23"/>
        <v>-7.0104409999999992E-3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35.088746</v>
      </c>
      <c r="G190" s="187">
        <v>39.389536999999997</v>
      </c>
      <c r="H190" s="187">
        <v>0.98765510000000001</v>
      </c>
      <c r="I190" s="62">
        <v>0.99211901000000002</v>
      </c>
      <c r="J190" s="62">
        <v>2.2861104E-2</v>
      </c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>
        <v>37.244743</v>
      </c>
      <c r="Y190" s="187">
        <v>40.939445999999997</v>
      </c>
      <c r="Z190" s="187">
        <v>0.98804466999999996</v>
      </c>
      <c r="AA190" s="62">
        <v>0.99249728999999998</v>
      </c>
      <c r="AB190" s="62">
        <v>1.5847417999999999E-2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2.1559969999999993</v>
      </c>
      <c r="AN190" s="121">
        <f t="shared" si="20"/>
        <v>1.5499089999999995</v>
      </c>
      <c r="AO190" s="121">
        <f t="shared" si="21"/>
        <v>3.8956999999995023E-4</v>
      </c>
      <c r="AP190" s="121">
        <f t="shared" si="22"/>
        <v>3.782799999999531E-4</v>
      </c>
      <c r="AQ190" s="87">
        <f t="shared" si="23"/>
        <v>-7.0136860000000016E-3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37.150682000000003</v>
      </c>
      <c r="G191" s="187">
        <v>41.599148</v>
      </c>
      <c r="H191" s="187">
        <v>0.99360196000000001</v>
      </c>
      <c r="I191" s="62">
        <v>0.99561421000000005</v>
      </c>
      <c r="J191" s="62">
        <v>1.4648757E-2</v>
      </c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>
        <v>40.26276</v>
      </c>
      <c r="Y191" s="187">
        <v>44.102922999999997</v>
      </c>
      <c r="Z191" s="187">
        <v>0.99403947000000004</v>
      </c>
      <c r="AA191" s="62">
        <v>0.99611139999999998</v>
      </c>
      <c r="AB191" s="62">
        <v>7.9754030000000007E-3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3.1120779999999968</v>
      </c>
      <c r="AN191" s="121">
        <f t="shared" si="20"/>
        <v>2.5037749999999974</v>
      </c>
      <c r="AO191" s="121">
        <f t="shared" si="21"/>
        <v>4.3751000000002982E-4</v>
      </c>
      <c r="AP191" s="121">
        <f t="shared" si="22"/>
        <v>4.9718999999992519E-4</v>
      </c>
      <c r="AQ191" s="87">
        <f t="shared" si="23"/>
        <v>-6.6733539999999994E-3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26.474685999999998</v>
      </c>
      <c r="G641" s="135">
        <f t="shared" si="59"/>
        <v>30.62199</v>
      </c>
      <c r="H641" s="135">
        <f t="shared" si="59"/>
        <v>0.91664725999999996</v>
      </c>
      <c r="I641" s="135">
        <f t="shared" si="59"/>
        <v>0.95231180999999998</v>
      </c>
      <c r="J641" s="135">
        <f t="shared" si="59"/>
        <v>7.0322309999999999E-2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26.742678999999999</v>
      </c>
      <c r="Y641" s="135">
        <f t="shared" si="60"/>
        <v>30.918444000000001</v>
      </c>
      <c r="Z641" s="135">
        <f t="shared" si="60"/>
        <v>0.91687942</v>
      </c>
      <c r="AA641" s="135">
        <f t="shared" si="60"/>
        <v>0.95231812999999998</v>
      </c>
      <c r="AB641" s="135">
        <f t="shared" si="60"/>
        <v>6.8456485999999997E-2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30.886320999999999</v>
      </c>
      <c r="G642" s="18">
        <f t="shared" si="59"/>
        <v>34.679296000000001</v>
      </c>
      <c r="H642" s="18">
        <f t="shared" si="59"/>
        <v>0.95896742000000001</v>
      </c>
      <c r="I642" s="18">
        <f t="shared" si="59"/>
        <v>0.97581163999999998</v>
      </c>
      <c r="J642" s="18">
        <f t="shared" si="59"/>
        <v>3.1708411999999998E-2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31.556994</v>
      </c>
      <c r="Y642" s="18">
        <f t="shared" si="60"/>
        <v>35.144255999999999</v>
      </c>
      <c r="Z642" s="18">
        <f t="shared" si="60"/>
        <v>0.95940524999999999</v>
      </c>
      <c r="AA642" s="18">
        <f t="shared" si="60"/>
        <v>0.97619964999999997</v>
      </c>
      <c r="AB642" s="18">
        <f t="shared" si="60"/>
        <v>3.0150199999999999E-2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34.727707000000002</v>
      </c>
      <c r="G643" s="18">
        <f t="shared" si="59"/>
        <v>38.997549999999997</v>
      </c>
      <c r="H643" s="18">
        <f t="shared" si="59"/>
        <v>0.98413976000000003</v>
      </c>
      <c r="I643" s="18">
        <f t="shared" si="59"/>
        <v>0.98993008000000005</v>
      </c>
      <c r="J643" s="18">
        <f t="shared" si="59"/>
        <v>1.2350486000000001E-2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36.414769999999997</v>
      </c>
      <c r="Y643" s="18">
        <f t="shared" si="60"/>
        <v>40.019410999999998</v>
      </c>
      <c r="Z643" s="18">
        <f t="shared" si="60"/>
        <v>0.98453572</v>
      </c>
      <c r="AA643" s="18">
        <f t="shared" si="60"/>
        <v>0.99032944000000001</v>
      </c>
      <c r="AB643" s="18">
        <f t="shared" si="60"/>
        <v>1.1915548E-2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36.769208999999996</v>
      </c>
      <c r="G644" s="18">
        <f t="shared" si="59"/>
        <v>41.142302999999998</v>
      </c>
      <c r="H644" s="18">
        <f t="shared" si="59"/>
        <v>0.99247695999999996</v>
      </c>
      <c r="I644" s="18">
        <f t="shared" si="59"/>
        <v>0.99483820000000001</v>
      </c>
      <c r="J644" s="18">
        <f t="shared" si="59"/>
        <v>5.3076874000000003E-3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39.681930000000001</v>
      </c>
      <c r="Y644" s="18">
        <f t="shared" si="60"/>
        <v>43.475760000000001</v>
      </c>
      <c r="Z644" s="18">
        <f t="shared" si="60"/>
        <v>0.99287842000000004</v>
      </c>
      <c r="AA644" s="18">
        <f t="shared" si="60"/>
        <v>0.99529343000000003</v>
      </c>
      <c r="AB644" s="18">
        <f t="shared" si="60"/>
        <v>4.9493903999999998E-3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29.001481999999999</v>
      </c>
      <c r="G646" s="135">
        <f t="shared" si="61"/>
        <v>32.826703999999999</v>
      </c>
      <c r="H646" s="135">
        <f t="shared" si="61"/>
        <v>0.94148282999999999</v>
      </c>
      <c r="I646" s="135">
        <f t="shared" si="61"/>
        <v>0.96894431999999997</v>
      </c>
      <c r="J646" s="135">
        <f t="shared" si="61"/>
        <v>8.9956289999999994E-2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29.00103</v>
      </c>
      <c r="Y646" s="135">
        <f t="shared" si="62"/>
        <v>32.866790999999999</v>
      </c>
      <c r="Z646" s="135">
        <f t="shared" si="62"/>
        <v>0.94174082000000003</v>
      </c>
      <c r="AA646" s="135">
        <f t="shared" si="62"/>
        <v>0.96928044999999996</v>
      </c>
      <c r="AB646" s="135">
        <f t="shared" si="62"/>
        <v>8.306268E-2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33.793317000000002</v>
      </c>
      <c r="G647" s="18">
        <f t="shared" si="61"/>
        <v>37.214562000000001</v>
      </c>
      <c r="H647" s="18">
        <f t="shared" si="61"/>
        <v>0.97402179</v>
      </c>
      <c r="I647" s="18">
        <f t="shared" si="61"/>
        <v>0.98495882999999995</v>
      </c>
      <c r="J647" s="18">
        <f t="shared" si="61"/>
        <v>4.5640979999999998E-2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33.838921999999997</v>
      </c>
      <c r="Y647" s="18">
        <f t="shared" si="62"/>
        <v>37.248939</v>
      </c>
      <c r="Z647" s="18">
        <f t="shared" si="62"/>
        <v>0.97430782999999999</v>
      </c>
      <c r="AA647" s="18">
        <f t="shared" si="62"/>
        <v>0.98515180000000002</v>
      </c>
      <c r="AB647" s="18">
        <f t="shared" si="62"/>
        <v>3.8644650000000003E-2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38.579943</v>
      </c>
      <c r="G648" s="18">
        <f t="shared" si="61"/>
        <v>41.993856000000001</v>
      </c>
      <c r="H648" s="18">
        <f t="shared" si="61"/>
        <v>0.98987824000000002</v>
      </c>
      <c r="I648" s="18">
        <f t="shared" si="61"/>
        <v>0.99353482999999998</v>
      </c>
      <c r="J648" s="18">
        <f t="shared" si="61"/>
        <v>2.60535E-2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38.888770999999998</v>
      </c>
      <c r="Y648" s="18">
        <f t="shared" si="62"/>
        <v>42.256512000000001</v>
      </c>
      <c r="Z648" s="18">
        <f t="shared" si="62"/>
        <v>0.99003070999999998</v>
      </c>
      <c r="AA648" s="18">
        <f t="shared" si="62"/>
        <v>0.99382751000000003</v>
      </c>
      <c r="AB648" s="18">
        <f t="shared" si="62"/>
        <v>1.6481262E-2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42.776511999999997</v>
      </c>
      <c r="G649" s="18">
        <f t="shared" si="61"/>
        <v>45.980176</v>
      </c>
      <c r="H649" s="18">
        <f t="shared" si="61"/>
        <v>0.99476639</v>
      </c>
      <c r="I649" s="18">
        <f t="shared" si="61"/>
        <v>0.99686456000000001</v>
      </c>
      <c r="J649" s="18">
        <f t="shared" si="61"/>
        <v>1.5967187000000001E-2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43.399915</v>
      </c>
      <c r="Y649" s="18">
        <f t="shared" si="62"/>
        <v>46.483801999999997</v>
      </c>
      <c r="Z649" s="18">
        <f t="shared" si="62"/>
        <v>0.99492601000000003</v>
      </c>
      <c r="AA649" s="18">
        <f t="shared" si="62"/>
        <v>0.99703839000000005</v>
      </c>
      <c r="AB649" s="18">
        <f t="shared" si="62"/>
        <v>8.1572480000000006E-3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2.5267960000000009</v>
      </c>
      <c r="G651" s="135">
        <f t="shared" si="63"/>
        <v>2.2047139999999992</v>
      </c>
      <c r="H651" s="135">
        <f t="shared" si="63"/>
        <v>2.4835570000000029E-2</v>
      </c>
      <c r="I651" s="135">
        <f t="shared" si="63"/>
        <v>1.6632509999999989E-2</v>
      </c>
      <c r="J651" s="135">
        <f t="shared" si="63"/>
        <v>1.9633979999999995E-2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2.2583510000000011</v>
      </c>
      <c r="Y651" s="135">
        <f t="shared" si="64"/>
        <v>1.9483469999999983</v>
      </c>
      <c r="Z651" s="135">
        <f t="shared" si="64"/>
        <v>2.4861400000000033E-2</v>
      </c>
      <c r="AA651" s="135">
        <f t="shared" si="64"/>
        <v>1.6962319999999975E-2</v>
      </c>
      <c r="AB651" s="135">
        <f t="shared" si="64"/>
        <v>1.4606194000000003E-2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2.906996000000003</v>
      </c>
      <c r="G652" s="18">
        <f t="shared" si="63"/>
        <v>2.535266</v>
      </c>
      <c r="H652" s="18">
        <f t="shared" si="63"/>
        <v>1.5054369999999984E-2</v>
      </c>
      <c r="I652" s="18">
        <f t="shared" si="63"/>
        <v>9.1471899999999717E-3</v>
      </c>
      <c r="J652" s="18">
        <f t="shared" si="63"/>
        <v>1.3932567999999999E-2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2.2819279999999971</v>
      </c>
      <c r="Y652" s="18">
        <f t="shared" si="64"/>
        <v>2.1046830000000014</v>
      </c>
      <c r="Z652" s="18">
        <f t="shared" si="64"/>
        <v>1.4902579999999999E-2</v>
      </c>
      <c r="AA652" s="18">
        <f t="shared" si="64"/>
        <v>8.9521500000000476E-3</v>
      </c>
      <c r="AB652" s="18">
        <f t="shared" si="64"/>
        <v>8.4944500000000041E-3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3.8522359999999978</v>
      </c>
      <c r="G653" s="18">
        <f t="shared" si="63"/>
        <v>2.9963060000000041</v>
      </c>
      <c r="H653" s="18">
        <f t="shared" si="63"/>
        <v>5.7384799999999903E-3</v>
      </c>
      <c r="I653" s="18">
        <f t="shared" si="63"/>
        <v>3.6047499999999344E-3</v>
      </c>
      <c r="J653" s="18">
        <f t="shared" si="63"/>
        <v>1.3703013999999999E-2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2.4740010000000012</v>
      </c>
      <c r="Y653" s="18">
        <f t="shared" si="64"/>
        <v>2.2371010000000027</v>
      </c>
      <c r="Z653" s="18">
        <f t="shared" si="64"/>
        <v>5.4949899999999774E-3</v>
      </c>
      <c r="AA653" s="18">
        <f t="shared" si="64"/>
        <v>3.4980700000000198E-3</v>
      </c>
      <c r="AB653" s="18">
        <f t="shared" si="64"/>
        <v>4.5657140000000002E-3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6.0073030000000003</v>
      </c>
      <c r="G654" s="18">
        <f t="shared" si="63"/>
        <v>4.8378730000000019</v>
      </c>
      <c r="H654" s="18">
        <f t="shared" si="63"/>
        <v>2.2894300000000367E-3</v>
      </c>
      <c r="I654" s="18">
        <f t="shared" si="63"/>
        <v>2.0263600000000048E-3</v>
      </c>
      <c r="J654" s="18">
        <f t="shared" si="63"/>
        <v>1.06594996E-2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3.7179849999999988</v>
      </c>
      <c r="Y654" s="18">
        <f t="shared" si="64"/>
        <v>3.0080419999999961</v>
      </c>
      <c r="Z654" s="18">
        <f t="shared" si="64"/>
        <v>2.047589999999988E-3</v>
      </c>
      <c r="AA654" s="18">
        <f t="shared" si="64"/>
        <v>1.7449600000000176E-3</v>
      </c>
      <c r="AB654" s="18">
        <f t="shared" si="64"/>
        <v>3.2078576000000008E-3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topLeftCell="L1" workbookViewId="0">
      <selection activeCell="AA26" sqref="AA26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37948.527999999998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31.755635095238102</v>
      </c>
      <c r="G5" s="30">
        <f t="shared" si="0"/>
        <v>34.971935000000002</v>
      </c>
      <c r="H5" s="30">
        <f t="shared" si="0"/>
        <v>0.97019467904761891</v>
      </c>
      <c r="I5" s="90">
        <f t="shared" si="0"/>
        <v>0.97618636761904753</v>
      </c>
      <c r="J5" s="90">
        <f t="shared" si="0"/>
        <v>6.1267784095238094E-2</v>
      </c>
      <c r="K5" s="55"/>
      <c r="L5" s="55"/>
      <c r="M5" s="55"/>
      <c r="N5" s="26"/>
      <c r="O5" s="56"/>
      <c r="P5" s="130">
        <f t="shared" ref="P5:Q8" si="1">P16</f>
        <v>36.295999999999999</v>
      </c>
      <c r="Q5" s="151">
        <f t="shared" si="1"/>
        <v>9.4209999999999994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37905.008000000002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31.964024952380957</v>
      </c>
      <c r="Y5" s="30">
        <f t="shared" si="2"/>
        <v>35.389460142857146</v>
      </c>
      <c r="Z5" s="30">
        <f t="shared" si="2"/>
        <v>0.97020567047619066</v>
      </c>
      <c r="AA5" s="90">
        <f t="shared" si="2"/>
        <v>0.9762760047619049</v>
      </c>
      <c r="AB5" s="90">
        <f t="shared" si="2"/>
        <v>5.7675885809523812E-2</v>
      </c>
      <c r="AC5" s="55"/>
      <c r="AD5" s="55"/>
      <c r="AE5" s="55"/>
      <c r="AF5" s="26"/>
      <c r="AG5" s="238"/>
      <c r="AH5" s="130">
        <f t="shared" ref="AH5:AI8" si="3">AH16</f>
        <v>38.125</v>
      </c>
      <c r="AI5" s="151">
        <f t="shared" si="3"/>
        <v>10.561999999999999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-0.11742238679110728</v>
      </c>
      <c r="AN5" s="240">
        <f>bdrate($E5:$E8,G5:G8,$W5:$W8,Y5:Y8)</f>
        <v>-7.9839977450382738E-2</v>
      </c>
      <c r="AO5" s="240">
        <f>bdrate($E5:$E8,H5:H8,$W5:$W8,Z5:Z8)</f>
        <v>-7.8324315122259014E-3</v>
      </c>
      <c r="AP5" s="240">
        <f>bdrate($E5:$E8,I5:I8,$W5:$W8,AA5:AA8)</f>
        <v>-1.6769043607510303E-2</v>
      </c>
      <c r="AQ5" s="241">
        <f>bdrateInverted($E5:$E8,J5:J8,$W5:$W8,AB5:AB8)</f>
        <v>-8.1103245435591664E-2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56081.432000000001</v>
      </c>
      <c r="F6" s="90">
        <f t="shared" si="0"/>
        <v>34.329895857142851</v>
      </c>
      <c r="G6" s="90">
        <f t="shared" si="0"/>
        <v>37.957441523809521</v>
      </c>
      <c r="H6" s="90">
        <f t="shared" si="0"/>
        <v>0.98123514571428549</v>
      </c>
      <c r="I6" s="90">
        <f t="shared" si="0"/>
        <v>0.98590186619047637</v>
      </c>
      <c r="J6" s="90">
        <f t="shared" si="0"/>
        <v>4.1539619095238095E-2</v>
      </c>
      <c r="K6" s="56"/>
      <c r="L6" s="56"/>
      <c r="M6" s="56"/>
      <c r="N6" s="28"/>
      <c r="O6" s="56"/>
      <c r="P6" s="130">
        <f t="shared" si="1"/>
        <v>37.234000000000002</v>
      </c>
      <c r="Q6" s="130">
        <f t="shared" si="1"/>
        <v>9.859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56027.464000000007</v>
      </c>
      <c r="X6" s="90">
        <f t="shared" si="2"/>
        <v>35.053491809523813</v>
      </c>
      <c r="Y6" s="90">
        <f t="shared" si="2"/>
        <v>38.49110566666667</v>
      </c>
      <c r="Z6" s="90">
        <f t="shared" si="2"/>
        <v>0.9813871961904761</v>
      </c>
      <c r="AA6" s="90">
        <f t="shared" si="2"/>
        <v>0.98620675761904741</v>
      </c>
      <c r="AB6" s="90">
        <f t="shared" si="2"/>
        <v>3.7954281714285713E-2</v>
      </c>
      <c r="AC6" s="56"/>
      <c r="AD6" s="56"/>
      <c r="AE6" s="56"/>
      <c r="AF6" s="28"/>
      <c r="AG6" s="238"/>
      <c r="AH6" s="130">
        <f t="shared" si="3"/>
        <v>38.328000000000003</v>
      </c>
      <c r="AI6" s="130">
        <f t="shared" si="3"/>
        <v>10.811999999999999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83899.415999999997</v>
      </c>
      <c r="F7" s="90">
        <f t="shared" si="0"/>
        <v>37.467606095238089</v>
      </c>
      <c r="G7" s="90">
        <f t="shared" si="0"/>
        <v>41.642704333333349</v>
      </c>
      <c r="H7" s="90">
        <f t="shared" si="0"/>
        <v>0.99006418190476186</v>
      </c>
      <c r="I7" s="90">
        <f t="shared" si="0"/>
        <v>0.99313430571428574</v>
      </c>
      <c r="J7" s="90">
        <f t="shared" si="0"/>
        <v>2.2487464095238094E-2</v>
      </c>
      <c r="K7" s="56"/>
      <c r="L7" s="56"/>
      <c r="M7" s="56"/>
      <c r="N7" s="28"/>
      <c r="O7" s="56"/>
      <c r="P7" s="130">
        <f t="shared" si="1"/>
        <v>38.670999999999999</v>
      </c>
      <c r="Q7" s="130">
        <f t="shared" si="1"/>
        <v>9.875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83834.888000000006</v>
      </c>
      <c r="X7" s="90">
        <f t="shared" si="2"/>
        <v>38.903972095238103</v>
      </c>
      <c r="Y7" s="90">
        <f t="shared" si="2"/>
        <v>42.502674666666657</v>
      </c>
      <c r="Z7" s="90">
        <f t="shared" si="2"/>
        <v>0.99022562952380966</v>
      </c>
      <c r="AA7" s="90">
        <f t="shared" si="2"/>
        <v>0.99340392952380929</v>
      </c>
      <c r="AB7" s="90">
        <f t="shared" si="2"/>
        <v>1.8927670190476184E-2</v>
      </c>
      <c r="AC7" s="56"/>
      <c r="AD7" s="56"/>
      <c r="AE7" s="56"/>
      <c r="AF7" s="28"/>
      <c r="AG7" s="238"/>
      <c r="AH7" s="130">
        <f t="shared" si="3"/>
        <v>38.780999999999999</v>
      </c>
      <c r="AI7" s="130">
        <f t="shared" si="3"/>
        <v>11.186999999999999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121390.568</v>
      </c>
      <c r="F8" s="90">
        <f t="shared" si="0"/>
        <v>39.933718476190471</v>
      </c>
      <c r="G8" s="90">
        <f t="shared" si="0"/>
        <v>44.420052047619052</v>
      </c>
      <c r="H8" s="90">
        <f t="shared" si="0"/>
        <v>0.99394777333333351</v>
      </c>
      <c r="I8" s="90">
        <f t="shared" si="0"/>
        <v>0.99616589142857137</v>
      </c>
      <c r="J8" s="90">
        <f t="shared" si="0"/>
        <v>1.2618574619047621E-2</v>
      </c>
      <c r="K8" s="56"/>
      <c r="L8" s="56"/>
      <c r="M8" s="56"/>
      <c r="N8" s="28"/>
      <c r="O8" s="56"/>
      <c r="P8" s="130">
        <f t="shared" si="1"/>
        <v>38.061999999999998</v>
      </c>
      <c r="Q8" s="130">
        <f t="shared" si="1"/>
        <v>10.25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121330.01599999999</v>
      </c>
      <c r="X8" s="90">
        <f t="shared" si="2"/>
        <v>42.286908714285715</v>
      </c>
      <c r="Y8" s="90">
        <f t="shared" si="2"/>
        <v>45.985555523809523</v>
      </c>
      <c r="Z8" s="90">
        <f t="shared" si="2"/>
        <v>0.99412937142857127</v>
      </c>
      <c r="AA8" s="90">
        <f t="shared" si="2"/>
        <v>0.99658263190476204</v>
      </c>
      <c r="AB8" s="90">
        <f t="shared" si="2"/>
        <v>8.8028058095238094E-3</v>
      </c>
      <c r="AC8" s="56"/>
      <c r="AD8" s="56"/>
      <c r="AE8" s="56"/>
      <c r="AF8" s="28"/>
      <c r="AG8" s="238"/>
      <c r="AH8" s="130">
        <f t="shared" si="3"/>
        <v>39.203000000000003</v>
      </c>
      <c r="AI8" s="130">
        <f t="shared" si="3"/>
        <v>11.281000000000001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37.555095186824758</v>
      </c>
      <c r="Q10" s="154">
        <f>GEOMEAN(Q5:Q8)</f>
        <v>9.8468587924928812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38.607002087095545</v>
      </c>
      <c r="AI10" s="154">
        <f>GEOMEAN(AI5:AI8)</f>
        <v>10.956664396320788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5841.6</v>
      </c>
      <c r="F16" s="166">
        <v>7652.5360000000001</v>
      </c>
      <c r="G16" s="166">
        <v>2354.136</v>
      </c>
      <c r="H16" s="166">
        <v>798.68</v>
      </c>
      <c r="I16" s="166">
        <v>228.32</v>
      </c>
      <c r="J16" s="166">
        <v>11434.832</v>
      </c>
      <c r="K16" s="60">
        <v>7192.424</v>
      </c>
      <c r="L16" s="60">
        <v>2446</v>
      </c>
      <c r="M16" s="60">
        <v>7.8879999999999999</v>
      </c>
      <c r="N16" s="55"/>
      <c r="O16" s="252"/>
      <c r="P16" s="129">
        <v>36.295999999999999</v>
      </c>
      <c r="Q16" s="129">
        <v>9.4209999999999994</v>
      </c>
      <c r="R16" s="142"/>
      <c r="S16" s="214"/>
      <c r="T16" s="300"/>
      <c r="U16" s="25" t="s">
        <v>33</v>
      </c>
      <c r="V16" s="26"/>
      <c r="W16" s="128">
        <v>5841.6</v>
      </c>
      <c r="X16" s="166">
        <v>7610.2960000000003</v>
      </c>
      <c r="Y16" s="166">
        <v>2353.752</v>
      </c>
      <c r="Z16" s="166">
        <v>798.54399999999998</v>
      </c>
      <c r="AA16" s="166">
        <v>227.85599999999999</v>
      </c>
      <c r="AB16" s="166">
        <v>11434.776</v>
      </c>
      <c r="AC16" s="60">
        <v>7192.1679999999997</v>
      </c>
      <c r="AD16" s="60">
        <v>2446.0160000000001</v>
      </c>
      <c r="AE16" s="60">
        <v>7.8879999999999999</v>
      </c>
      <c r="AF16" s="55"/>
      <c r="AG16" s="252"/>
      <c r="AH16" s="129">
        <v>38.125</v>
      </c>
      <c r="AI16" s="129">
        <v>10.561999999999999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5841.6</v>
      </c>
      <c r="F17" s="167">
        <v>10136.487999999999</v>
      </c>
      <c r="G17" s="167">
        <v>6796.3040000000001</v>
      </c>
      <c r="H17" s="167">
        <v>3527.424</v>
      </c>
      <c r="I17" s="167">
        <v>2013.9839999999999</v>
      </c>
      <c r="J17" s="167">
        <v>14807.672</v>
      </c>
      <c r="K17" s="62">
        <v>9696.3919999999998</v>
      </c>
      <c r="L17" s="62">
        <v>3261.5680000000002</v>
      </c>
      <c r="M17" s="62">
        <v>7.88</v>
      </c>
      <c r="N17" s="56"/>
      <c r="O17" s="238"/>
      <c r="P17" s="144">
        <v>37.234000000000002</v>
      </c>
      <c r="Q17" s="144">
        <v>9.859</v>
      </c>
      <c r="R17" s="145"/>
      <c r="S17" s="214"/>
      <c r="T17" s="285"/>
      <c r="U17" s="27" t="s">
        <v>34</v>
      </c>
      <c r="V17" s="28"/>
      <c r="W17" s="143">
        <v>5841.6</v>
      </c>
      <c r="X17" s="167">
        <v>10088.352000000001</v>
      </c>
      <c r="Y17" s="167">
        <v>6793.4880000000003</v>
      </c>
      <c r="Z17" s="167">
        <v>3526.5439999999999</v>
      </c>
      <c r="AA17" s="167">
        <v>2012.664</v>
      </c>
      <c r="AB17" s="167">
        <v>14807.136</v>
      </c>
      <c r="AC17" s="62">
        <v>9696.1200000000008</v>
      </c>
      <c r="AD17" s="62">
        <v>3261.56</v>
      </c>
      <c r="AE17" s="62">
        <v>7.88</v>
      </c>
      <c r="AF17" s="56"/>
      <c r="AG17" s="238"/>
      <c r="AH17" s="144">
        <v>38.328000000000003</v>
      </c>
      <c r="AI17" s="144">
        <v>10.811999999999999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5841.6</v>
      </c>
      <c r="F18" s="167">
        <v>12719.752</v>
      </c>
      <c r="G18" s="167">
        <v>13026.328</v>
      </c>
      <c r="H18" s="167">
        <v>9536.84</v>
      </c>
      <c r="I18" s="167">
        <v>8083.1440000000002</v>
      </c>
      <c r="J18" s="167">
        <v>18293.495999999999</v>
      </c>
      <c r="K18" s="62">
        <v>12290.712</v>
      </c>
      <c r="L18" s="62">
        <v>4107.5439999999999</v>
      </c>
      <c r="M18" s="62">
        <v>7.8639999999999999</v>
      </c>
      <c r="N18" s="56"/>
      <c r="O18" s="238"/>
      <c r="P18" s="144">
        <v>38.670999999999999</v>
      </c>
      <c r="Q18" s="144">
        <v>9.875</v>
      </c>
      <c r="R18" s="145"/>
      <c r="S18" s="214"/>
      <c r="T18" s="285"/>
      <c r="U18" s="27" t="s">
        <v>35</v>
      </c>
      <c r="V18" s="28"/>
      <c r="W18" s="143">
        <v>5841.6</v>
      </c>
      <c r="X18" s="167">
        <v>12664.04</v>
      </c>
      <c r="Y18" s="167">
        <v>13023.008</v>
      </c>
      <c r="Z18" s="167">
        <v>9533.9840000000004</v>
      </c>
      <c r="AA18" s="167">
        <v>8080.9920000000002</v>
      </c>
      <c r="AB18" s="167">
        <v>18293.304</v>
      </c>
      <c r="AC18" s="62">
        <v>12290.424000000001</v>
      </c>
      <c r="AD18" s="62">
        <v>4107.5360000000001</v>
      </c>
      <c r="AE18" s="62">
        <v>7.8639999999999999</v>
      </c>
      <c r="AF18" s="56"/>
      <c r="AG18" s="238"/>
      <c r="AH18" s="144">
        <v>38.780999999999999</v>
      </c>
      <c r="AI18" s="144">
        <v>11.186999999999999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5841.6</v>
      </c>
      <c r="F19" s="167">
        <v>15194.368</v>
      </c>
      <c r="G19" s="167">
        <v>19983.295999999998</v>
      </c>
      <c r="H19" s="167">
        <v>18827.400000000001</v>
      </c>
      <c r="I19" s="167">
        <v>19622.727999999999</v>
      </c>
      <c r="J19" s="167">
        <v>21915.168000000001</v>
      </c>
      <c r="K19" s="62">
        <v>15010.368</v>
      </c>
      <c r="L19" s="62">
        <v>4995.6400000000003</v>
      </c>
      <c r="M19" s="62">
        <v>7.7359999999999998</v>
      </c>
      <c r="N19" s="56"/>
      <c r="O19" s="238"/>
      <c r="P19" s="144">
        <v>38.061999999999998</v>
      </c>
      <c r="Q19" s="144">
        <v>10.25</v>
      </c>
      <c r="R19" s="145"/>
      <c r="S19" s="214"/>
      <c r="T19" s="285"/>
      <c r="U19" s="27" t="s">
        <v>37</v>
      </c>
      <c r="V19" s="28"/>
      <c r="W19" s="143">
        <v>5841.6</v>
      </c>
      <c r="X19" s="167">
        <v>15132.88</v>
      </c>
      <c r="Y19" s="167">
        <v>19984.648000000001</v>
      </c>
      <c r="Z19" s="167">
        <v>18826.263999999999</v>
      </c>
      <c r="AA19" s="167">
        <v>19623.383999999998</v>
      </c>
      <c r="AB19" s="167">
        <v>21915.312000000002</v>
      </c>
      <c r="AC19" s="62">
        <v>15010.328</v>
      </c>
      <c r="AD19" s="62">
        <v>4995.6000000000004</v>
      </c>
      <c r="AE19" s="62">
        <v>7.7359999999999998</v>
      </c>
      <c r="AF19" s="56"/>
      <c r="AG19" s="238"/>
      <c r="AH19" s="144">
        <v>39.203000000000003</v>
      </c>
      <c r="AI19" s="144">
        <v>11.281000000000001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37948.527999999998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37905.008000000002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56081.432000000001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56027.464000000007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83899.415999999997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83834.888000000006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121390.568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121330.01599999999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30.627144999999999</v>
      </c>
      <c r="G33" s="96">
        <v>33.654103999999997</v>
      </c>
      <c r="H33" s="96">
        <v>0.96910246</v>
      </c>
      <c r="I33" s="60">
        <v>0.97199323999999998</v>
      </c>
      <c r="J33" s="60">
        <v>7.1138610000000005E-2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31.075137999999999</v>
      </c>
      <c r="Y33" s="96">
        <v>34.359859</v>
      </c>
      <c r="Z33" s="96">
        <v>0.96918099999999996</v>
      </c>
      <c r="AA33" s="60">
        <v>0.97183134000000004</v>
      </c>
      <c r="AB33" s="60">
        <v>6.2902029999999998E-2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0.44799300000000031</v>
      </c>
      <c r="AN33" s="95">
        <f t="shared" ref="AN33:AN96" si="5">IF(OR(Y33="",G33=""),"",Y33-G33)</f>
        <v>0.70575500000000346</v>
      </c>
      <c r="AO33" s="95">
        <f t="shared" ref="AO33:AO96" si="6">IF(OR(Z33="",H33=""),"",Z33-H33)</f>
        <v>7.8539999999960308E-5</v>
      </c>
      <c r="AP33" s="95">
        <f t="shared" ref="AP33:AP96" si="7">IF(OR(AA33="",I33=""),"",AA33-I33)</f>
        <v>-1.6189999999993709E-4</v>
      </c>
      <c r="AQ33" s="120">
        <f t="shared" ref="AQ33:AQ96" si="8">IF(OR(AB33="",J33=""),"",AB33-J33)</f>
        <v>-8.2365800000000072E-3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33.375081000000002</v>
      </c>
      <c r="G34" s="187">
        <v>36.891778000000002</v>
      </c>
      <c r="H34" s="187">
        <v>0.98115781999999996</v>
      </c>
      <c r="I34" s="62">
        <v>0.98371333999999999</v>
      </c>
      <c r="J34" s="62">
        <v>4.6053186000000003E-2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34.319598999999997</v>
      </c>
      <c r="Y34" s="187">
        <v>37.539901</v>
      </c>
      <c r="Z34" s="187">
        <v>0.98123011000000004</v>
      </c>
      <c r="AA34" s="62">
        <v>0.98413229999999996</v>
      </c>
      <c r="AB34" s="62">
        <v>3.9757050000000002E-2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0.94451799999999508</v>
      </c>
      <c r="AN34" s="121">
        <f t="shared" si="5"/>
        <v>0.64812299999999823</v>
      </c>
      <c r="AO34" s="121">
        <f t="shared" si="6"/>
        <v>7.2290000000085897E-5</v>
      </c>
      <c r="AP34" s="121">
        <f t="shared" si="7"/>
        <v>4.1895999999996825E-4</v>
      </c>
      <c r="AQ34" s="87">
        <f t="shared" si="8"/>
        <v>-6.2961360000000008E-3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36.749667000000002</v>
      </c>
      <c r="G35" s="187">
        <v>41.155943999999998</v>
      </c>
      <c r="H35" s="187">
        <v>0.99007679000000004</v>
      </c>
      <c r="I35" s="62">
        <v>0.99271005000000001</v>
      </c>
      <c r="J35" s="62">
        <v>2.4628988000000001E-2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38.786645999999998</v>
      </c>
      <c r="Y35" s="187">
        <v>42.157276000000003</v>
      </c>
      <c r="Z35" s="187">
        <v>0.99027169999999998</v>
      </c>
      <c r="AA35" s="62">
        <v>0.99293849999999995</v>
      </c>
      <c r="AB35" s="62">
        <v>1.8958550000000001E-2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2.0369789999999952</v>
      </c>
      <c r="AN35" s="121">
        <f t="shared" si="5"/>
        <v>1.001332000000005</v>
      </c>
      <c r="AO35" s="121">
        <f t="shared" si="6"/>
        <v>1.9490999999993708E-4</v>
      </c>
      <c r="AP35" s="121">
        <f t="shared" si="7"/>
        <v>2.2844999999993565E-4</v>
      </c>
      <c r="AQ35" s="87">
        <f t="shared" si="8"/>
        <v>-5.6704379999999999E-3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38.812691999999998</v>
      </c>
      <c r="G36" s="187">
        <v>43.487045000000002</v>
      </c>
      <c r="H36" s="187">
        <v>0.99388832000000005</v>
      </c>
      <c r="I36" s="62">
        <v>0.99608187999999998</v>
      </c>
      <c r="J36" s="62">
        <v>1.4835922E-2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41.679527999999998</v>
      </c>
      <c r="Y36" s="187">
        <v>45.619143999999999</v>
      </c>
      <c r="Z36" s="187">
        <v>0.99410509999999996</v>
      </c>
      <c r="AA36" s="62">
        <v>0.99641661000000004</v>
      </c>
      <c r="AB36" s="62">
        <v>8.9508939999999992E-3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2.8668359999999993</v>
      </c>
      <c r="AN36" s="121">
        <f t="shared" si="5"/>
        <v>2.1320989999999966</v>
      </c>
      <c r="AO36" s="121">
        <f t="shared" si="6"/>
        <v>2.1677999999991648E-4</v>
      </c>
      <c r="AP36" s="121">
        <f t="shared" si="7"/>
        <v>3.3473000000006081E-4</v>
      </c>
      <c r="AQ36" s="87">
        <f t="shared" si="8"/>
        <v>-5.8850280000000005E-3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31.199984000000001</v>
      </c>
      <c r="G38" s="96">
        <v>34.371468</v>
      </c>
      <c r="H38" s="96">
        <v>0.97068518000000004</v>
      </c>
      <c r="I38" s="60">
        <v>0.97451690000000002</v>
      </c>
      <c r="J38" s="60">
        <v>6.4037899999999995E-2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31.555759999999999</v>
      </c>
      <c r="Y38" s="96">
        <v>34.966513999999997</v>
      </c>
      <c r="Z38" s="96">
        <v>0.97076837000000005</v>
      </c>
      <c r="AA38" s="60">
        <v>0.97432125000000003</v>
      </c>
      <c r="AB38" s="60">
        <v>5.8364890000000003E-2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0.35577599999999876</v>
      </c>
      <c r="AN38" s="95">
        <f t="shared" si="5"/>
        <v>0.59504599999999641</v>
      </c>
      <c r="AO38" s="95">
        <f t="shared" si="6"/>
        <v>8.3190000000010755E-5</v>
      </c>
      <c r="AP38" s="95">
        <f t="shared" si="7"/>
        <v>-1.9564999999999166E-4</v>
      </c>
      <c r="AQ38" s="120">
        <f t="shared" si="8"/>
        <v>-5.6730099999999922E-3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33.780332999999999</v>
      </c>
      <c r="G39" s="187">
        <v>37.485148000000002</v>
      </c>
      <c r="H39" s="187">
        <v>0.98165190999999996</v>
      </c>
      <c r="I39" s="62">
        <v>0.98468476000000005</v>
      </c>
      <c r="J39" s="62">
        <v>4.2864369999999999E-2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34.620294000000001</v>
      </c>
      <c r="Y39" s="187">
        <v>38.076262</v>
      </c>
      <c r="Z39" s="187">
        <v>0.98173094999999999</v>
      </c>
      <c r="AA39" s="62">
        <v>0.98484174000000002</v>
      </c>
      <c r="AB39" s="62">
        <v>3.8538450000000002E-2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0.8399610000000024</v>
      </c>
      <c r="AN39" s="121">
        <f t="shared" si="5"/>
        <v>0.59111399999999747</v>
      </c>
      <c r="AO39" s="121">
        <f t="shared" si="6"/>
        <v>7.9040000000030197E-5</v>
      </c>
      <c r="AP39" s="121">
        <f t="shared" si="7"/>
        <v>1.5697999999997325E-4</v>
      </c>
      <c r="AQ39" s="87">
        <f t="shared" si="8"/>
        <v>-4.325919999999997E-3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36.904045000000004</v>
      </c>
      <c r="G40" s="187">
        <v>41.184108000000002</v>
      </c>
      <c r="H40" s="187">
        <v>0.99008631999999996</v>
      </c>
      <c r="I40" s="62">
        <v>0.99297849000000005</v>
      </c>
      <c r="J40" s="62">
        <v>2.3278585000000001E-2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38.719141</v>
      </c>
      <c r="Y40" s="187">
        <v>42.345263000000003</v>
      </c>
      <c r="Z40" s="187">
        <v>0.99028536</v>
      </c>
      <c r="AA40" s="62">
        <v>0.99316097999999997</v>
      </c>
      <c r="AB40" s="62">
        <v>1.8334966000000001E-2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1.8150959999999969</v>
      </c>
      <c r="AN40" s="121">
        <f t="shared" si="5"/>
        <v>1.1611550000000008</v>
      </c>
      <c r="AO40" s="121">
        <f t="shared" si="6"/>
        <v>1.9904000000003919E-4</v>
      </c>
      <c r="AP40" s="121">
        <f t="shared" si="7"/>
        <v>1.824899999999241E-4</v>
      </c>
      <c r="AQ40" s="87">
        <f t="shared" si="8"/>
        <v>-4.9436189999999998E-3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39.127370999999997</v>
      </c>
      <c r="G41" s="187">
        <v>43.700366000000002</v>
      </c>
      <c r="H41" s="187">
        <v>0.99394433999999998</v>
      </c>
      <c r="I41" s="62">
        <v>0.99618065</v>
      </c>
      <c r="J41" s="62">
        <v>1.4180632E-2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41.923603</v>
      </c>
      <c r="Y41" s="187">
        <v>45.769444</v>
      </c>
      <c r="Z41" s="187">
        <v>0.99413932999999999</v>
      </c>
      <c r="AA41" s="62">
        <v>0.99639175000000002</v>
      </c>
      <c r="AB41" s="62">
        <v>8.6121129999999994E-3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2.7962320000000034</v>
      </c>
      <c r="AN41" s="121">
        <f t="shared" si="5"/>
        <v>2.0690779999999975</v>
      </c>
      <c r="AO41" s="121">
        <f t="shared" si="6"/>
        <v>1.9499000000000599E-4</v>
      </c>
      <c r="AP41" s="121">
        <f t="shared" si="7"/>
        <v>2.1110000000001961E-4</v>
      </c>
      <c r="AQ41" s="87">
        <f t="shared" si="8"/>
        <v>-5.5685190000000009E-3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30.982371000000001</v>
      </c>
      <c r="G43" s="96">
        <v>34.060940000000002</v>
      </c>
      <c r="H43" s="96">
        <v>0.97162294000000005</v>
      </c>
      <c r="I43" s="60">
        <v>0.97553080000000003</v>
      </c>
      <c r="J43" s="60">
        <v>6.2681559999999997E-2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31.389983999999998</v>
      </c>
      <c r="Y43" s="96">
        <v>34.512582000000002</v>
      </c>
      <c r="Z43" s="96">
        <v>0.97164488999999998</v>
      </c>
      <c r="AA43" s="60">
        <v>0.97543186999999998</v>
      </c>
      <c r="AB43" s="60">
        <v>5.6004024999999999E-2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0.40761299999999778</v>
      </c>
      <c r="AN43" s="95">
        <f t="shared" si="5"/>
        <v>0.45164199999999965</v>
      </c>
      <c r="AO43" s="95">
        <f t="shared" si="6"/>
        <v>2.1949999999937297E-5</v>
      </c>
      <c r="AP43" s="95">
        <f t="shared" si="7"/>
        <v>-9.8930000000052587E-5</v>
      </c>
      <c r="AQ43" s="120">
        <f t="shared" si="8"/>
        <v>-6.6775349999999983E-3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33.306395999999999</v>
      </c>
      <c r="G44" s="187">
        <v>37.108282000000003</v>
      </c>
      <c r="H44" s="187">
        <v>0.98161944999999995</v>
      </c>
      <c r="I44" s="62">
        <v>0.98502471999999996</v>
      </c>
      <c r="J44" s="62">
        <v>4.4957083000000002E-2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34.142187</v>
      </c>
      <c r="Y44" s="187">
        <v>37.607036000000001</v>
      </c>
      <c r="Z44" s="187">
        <v>0.98175495000000002</v>
      </c>
      <c r="AA44" s="62">
        <v>0.98496125000000001</v>
      </c>
      <c r="AB44" s="62">
        <v>3.9260360000000001E-2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0.83579100000000039</v>
      </c>
      <c r="AN44" s="121">
        <f t="shared" si="5"/>
        <v>0.49875399999999814</v>
      </c>
      <c r="AO44" s="121">
        <f t="shared" si="6"/>
        <v>1.3550000000006612E-4</v>
      </c>
      <c r="AP44" s="121">
        <f t="shared" si="7"/>
        <v>-6.3469999999954396E-5</v>
      </c>
      <c r="AQ44" s="87">
        <f t="shared" si="8"/>
        <v>-5.6967230000000008E-3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36.507210000000001</v>
      </c>
      <c r="G45" s="187">
        <v>40.988062999999997</v>
      </c>
      <c r="H45" s="187">
        <v>0.98998180000000002</v>
      </c>
      <c r="I45" s="62">
        <v>0.99300732000000003</v>
      </c>
      <c r="J45" s="62">
        <v>2.4987927E-2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38.027878999999999</v>
      </c>
      <c r="Y45" s="187">
        <v>41.963330999999997</v>
      </c>
      <c r="Z45" s="187">
        <v>0.99016188000000005</v>
      </c>
      <c r="AA45" s="62">
        <v>0.99330808999999998</v>
      </c>
      <c r="AB45" s="62">
        <v>1.9643870000000001E-2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1.5206689999999981</v>
      </c>
      <c r="AN45" s="121">
        <f t="shared" si="5"/>
        <v>0.9752679999999998</v>
      </c>
      <c r="AO45" s="121">
        <f t="shared" si="6"/>
        <v>1.8008000000002689E-4</v>
      </c>
      <c r="AP45" s="121">
        <f t="shared" si="7"/>
        <v>3.0076999999995024E-4</v>
      </c>
      <c r="AQ45" s="87">
        <f t="shared" si="8"/>
        <v>-5.3440569999999993E-3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38.812629999999999</v>
      </c>
      <c r="G46" s="187">
        <v>43.612067000000003</v>
      </c>
      <c r="H46" s="187">
        <v>0.99389576999999996</v>
      </c>
      <c r="I46" s="62">
        <v>0.99602243999999995</v>
      </c>
      <c r="J46" s="62">
        <v>1.5111492000000001E-2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41.352483999999997</v>
      </c>
      <c r="Y46" s="187">
        <v>45.371972999999997</v>
      </c>
      <c r="Z46" s="187">
        <v>0.99406492000000002</v>
      </c>
      <c r="AA46" s="62">
        <v>0.99638565999999995</v>
      </c>
      <c r="AB46" s="62">
        <v>9.4570669999999996E-3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2.5398539999999983</v>
      </c>
      <c r="AN46" s="121">
        <f t="shared" si="5"/>
        <v>1.7599059999999938</v>
      </c>
      <c r="AO46" s="121">
        <f t="shared" si="6"/>
        <v>1.6915000000006231E-4</v>
      </c>
      <c r="AP46" s="121">
        <f t="shared" si="7"/>
        <v>3.6321999999999743E-4</v>
      </c>
      <c r="AQ46" s="87">
        <f t="shared" si="8"/>
        <v>-5.6544250000000011E-3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31.525745000000001</v>
      </c>
      <c r="G48" s="96">
        <v>34.147168999999998</v>
      </c>
      <c r="H48" s="96">
        <v>0.97098653000000001</v>
      </c>
      <c r="I48" s="60">
        <v>0.97634111000000001</v>
      </c>
      <c r="J48" s="60">
        <v>5.5875577000000003E-2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31.407564000000001</v>
      </c>
      <c r="Y48" s="96">
        <v>34.639963000000002</v>
      </c>
      <c r="Z48" s="96">
        <v>0.97107001000000004</v>
      </c>
      <c r="AA48" s="60">
        <v>0.97656796000000001</v>
      </c>
      <c r="AB48" s="60">
        <v>5.1666459999999997E-2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-0.11818099999999987</v>
      </c>
      <c r="AN48" s="95">
        <f t="shared" si="5"/>
        <v>0.49279400000000351</v>
      </c>
      <c r="AO48" s="95">
        <f t="shared" si="6"/>
        <v>8.3480000000024646E-5</v>
      </c>
      <c r="AP48" s="95">
        <f t="shared" si="7"/>
        <v>2.2685000000000066E-4</v>
      </c>
      <c r="AQ48" s="120">
        <f t="shared" si="8"/>
        <v>-4.2091170000000053E-3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34.367755000000002</v>
      </c>
      <c r="G49" s="187">
        <v>37.508856000000002</v>
      </c>
      <c r="H49" s="187">
        <v>0.98116228999999999</v>
      </c>
      <c r="I49" s="62">
        <v>0.98568568999999995</v>
      </c>
      <c r="J49" s="62">
        <v>3.9224833000000001E-2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34.949449000000001</v>
      </c>
      <c r="Y49" s="187">
        <v>38.046503999999999</v>
      </c>
      <c r="Z49" s="187">
        <v>0.98127284000000004</v>
      </c>
      <c r="AA49" s="62">
        <v>0.98584530999999997</v>
      </c>
      <c r="AB49" s="62">
        <v>3.5161365E-2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0.58169399999999882</v>
      </c>
      <c r="AN49" s="121">
        <f t="shared" si="5"/>
        <v>0.53764799999999724</v>
      </c>
      <c r="AO49" s="121">
        <f t="shared" si="6"/>
        <v>1.1055000000004256E-4</v>
      </c>
      <c r="AP49" s="121">
        <f t="shared" si="7"/>
        <v>1.5962000000002696E-4</v>
      </c>
      <c r="AQ49" s="87">
        <f t="shared" si="8"/>
        <v>-4.0634680000000006E-3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37.750833</v>
      </c>
      <c r="G50" s="187">
        <v>41.738880000000002</v>
      </c>
      <c r="H50" s="187">
        <v>0.98973438000000002</v>
      </c>
      <c r="I50" s="62">
        <v>0.99295283000000001</v>
      </c>
      <c r="J50" s="62">
        <v>2.0384983999999998E-2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39.199961999999999</v>
      </c>
      <c r="Y50" s="187">
        <v>42.373618</v>
      </c>
      <c r="Z50" s="187">
        <v>0.98991457000000005</v>
      </c>
      <c r="AA50" s="62">
        <v>0.99307369000000001</v>
      </c>
      <c r="AB50" s="62">
        <v>1.7222444999999999E-2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1.4491289999999992</v>
      </c>
      <c r="AN50" s="121">
        <f t="shared" si="5"/>
        <v>0.63473799999999869</v>
      </c>
      <c r="AO50" s="121">
        <f t="shared" si="6"/>
        <v>1.801900000000245E-4</v>
      </c>
      <c r="AP50" s="121">
        <f t="shared" si="7"/>
        <v>1.2086000000000041E-4</v>
      </c>
      <c r="AQ50" s="87">
        <f t="shared" si="8"/>
        <v>-3.1625389999999989E-3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39.906131000000002</v>
      </c>
      <c r="G51" s="187">
        <v>44.341990000000003</v>
      </c>
      <c r="H51" s="187">
        <v>0.99370225000000001</v>
      </c>
      <c r="I51" s="62">
        <v>0.99574764999999998</v>
      </c>
      <c r="J51" s="62">
        <v>1.1532534000000001E-2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42.481707999999998</v>
      </c>
      <c r="Y51" s="187">
        <v>45.953296000000002</v>
      </c>
      <c r="Z51" s="187">
        <v>0.99390325000000002</v>
      </c>
      <c r="AA51" s="62">
        <v>0.99638970999999998</v>
      </c>
      <c r="AB51" s="62">
        <v>7.8653500000000001E-3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2.5755769999999956</v>
      </c>
      <c r="AN51" s="121">
        <f t="shared" si="5"/>
        <v>1.611305999999999</v>
      </c>
      <c r="AO51" s="121">
        <f t="shared" si="6"/>
        <v>2.0100000000000673E-4</v>
      </c>
      <c r="AP51" s="121">
        <f t="shared" si="7"/>
        <v>6.4205999999999985E-4</v>
      </c>
      <c r="AQ51" s="87">
        <f t="shared" si="8"/>
        <v>-3.6671840000000004E-3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31.769103999999999</v>
      </c>
      <c r="G53" s="96">
        <v>34.283330999999997</v>
      </c>
      <c r="H53" s="96">
        <v>0.97146907999999998</v>
      </c>
      <c r="I53" s="60">
        <v>0.97757209</v>
      </c>
      <c r="J53" s="60">
        <v>5.7170569999999997E-2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31.776568999999999</v>
      </c>
      <c r="Y53" s="96">
        <v>34.662255999999999</v>
      </c>
      <c r="Z53" s="96">
        <v>0.97154744999999998</v>
      </c>
      <c r="AA53" s="60">
        <v>0.97764965000000004</v>
      </c>
      <c r="AB53" s="60">
        <v>5.3239897000000001E-2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7.4649999999998329E-3</v>
      </c>
      <c r="AN53" s="95">
        <f t="shared" si="5"/>
        <v>0.3789250000000024</v>
      </c>
      <c r="AO53" s="95">
        <f t="shared" si="6"/>
        <v>7.8369999999994278E-5</v>
      </c>
      <c r="AP53" s="95">
        <f t="shared" si="7"/>
        <v>7.7560000000032048E-5</v>
      </c>
      <c r="AQ53" s="120">
        <f t="shared" si="8"/>
        <v>-3.9306729999999956E-3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34.306956999999997</v>
      </c>
      <c r="G54" s="187">
        <v>37.570573000000003</v>
      </c>
      <c r="H54" s="187">
        <v>0.98126952999999995</v>
      </c>
      <c r="I54" s="62">
        <v>0.98590063999999999</v>
      </c>
      <c r="J54" s="62">
        <v>3.9739344000000003E-2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35.034526</v>
      </c>
      <c r="Y54" s="187">
        <v>38.076433000000002</v>
      </c>
      <c r="Z54" s="187">
        <v>0.98143077999999995</v>
      </c>
      <c r="AA54" s="62">
        <v>0.98627208</v>
      </c>
      <c r="AB54" s="62">
        <v>3.5744749999999999E-2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0.72756900000000257</v>
      </c>
      <c r="AN54" s="121">
        <f t="shared" si="5"/>
        <v>0.50585999999999842</v>
      </c>
      <c r="AO54" s="121">
        <f t="shared" si="6"/>
        <v>1.6125000000000167E-4</v>
      </c>
      <c r="AP54" s="121">
        <f t="shared" si="7"/>
        <v>3.7144000000000066E-4</v>
      </c>
      <c r="AQ54" s="87">
        <f t="shared" si="8"/>
        <v>-3.9945940000000041E-3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37.832439000000001</v>
      </c>
      <c r="G55" s="187">
        <v>41.898353999999998</v>
      </c>
      <c r="H55" s="187">
        <v>0.98973469000000003</v>
      </c>
      <c r="I55" s="62">
        <v>0.99299137000000004</v>
      </c>
      <c r="J55" s="62">
        <v>2.0164103999999999E-2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39.212555000000002</v>
      </c>
      <c r="Y55" s="187">
        <v>42.587255999999996</v>
      </c>
      <c r="Z55" s="187">
        <v>0.98988087999999996</v>
      </c>
      <c r="AA55" s="62">
        <v>0.99310635000000003</v>
      </c>
      <c r="AB55" s="62">
        <v>1.7529579999999999E-2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1.380116000000001</v>
      </c>
      <c r="AN55" s="121">
        <f t="shared" si="5"/>
        <v>0.68890199999999879</v>
      </c>
      <c r="AO55" s="121">
        <f t="shared" si="6"/>
        <v>1.4618999999993498E-4</v>
      </c>
      <c r="AP55" s="121">
        <f t="shared" si="7"/>
        <v>1.1497999999998676E-4</v>
      </c>
      <c r="AQ55" s="87">
        <f t="shared" si="8"/>
        <v>-2.6345239999999992E-3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39.6601</v>
      </c>
      <c r="G56" s="187">
        <v>44.376734999999996</v>
      </c>
      <c r="H56" s="187">
        <v>0.99379627999999998</v>
      </c>
      <c r="I56" s="62">
        <v>0.99593430999999999</v>
      </c>
      <c r="J56" s="62">
        <v>1.2291318000000001E-2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42.174922000000002</v>
      </c>
      <c r="Y56" s="187">
        <v>45.874491999999996</v>
      </c>
      <c r="Z56" s="187">
        <v>0.99398741000000002</v>
      </c>
      <c r="AA56" s="62">
        <v>0.99650234000000004</v>
      </c>
      <c r="AB56" s="62">
        <v>8.3571840000000001E-3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2.5148220000000023</v>
      </c>
      <c r="AN56" s="121">
        <f t="shared" si="5"/>
        <v>1.497757</v>
      </c>
      <c r="AO56" s="121">
        <f t="shared" si="6"/>
        <v>1.9113000000003932E-4</v>
      </c>
      <c r="AP56" s="121">
        <f t="shared" si="7"/>
        <v>5.6803000000005266E-4</v>
      </c>
      <c r="AQ56" s="87">
        <f t="shared" si="8"/>
        <v>-3.9341340000000006E-3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31.567695000000001</v>
      </c>
      <c r="G58" s="96">
        <v>34.462153000000001</v>
      </c>
      <c r="H58" s="96">
        <v>0.97157908999999998</v>
      </c>
      <c r="I58" s="60">
        <v>0.97756016000000001</v>
      </c>
      <c r="J58" s="60">
        <v>6.1020214000000003E-2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31.826218000000001</v>
      </c>
      <c r="Y58" s="96">
        <v>34.609316999999997</v>
      </c>
      <c r="Z58" s="96">
        <v>0.97162113000000006</v>
      </c>
      <c r="AA58" s="60">
        <v>0.97776742000000005</v>
      </c>
      <c r="AB58" s="60">
        <v>5.6907675999999997E-2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0.25852300000000028</v>
      </c>
      <c r="AN58" s="95">
        <f t="shared" si="5"/>
        <v>0.14716399999999652</v>
      </c>
      <c r="AO58" s="95">
        <f t="shared" si="6"/>
        <v>4.2040000000076461E-5</v>
      </c>
      <c r="AP58" s="95">
        <f t="shared" si="7"/>
        <v>2.0726000000004241E-4</v>
      </c>
      <c r="AQ58" s="120">
        <f t="shared" si="8"/>
        <v>-4.1125380000000059E-3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33.684824999999996</v>
      </c>
      <c r="G59" s="187">
        <v>37.524697000000003</v>
      </c>
      <c r="H59" s="187">
        <v>0.98144016999999995</v>
      </c>
      <c r="I59" s="62">
        <v>0.98596463999999995</v>
      </c>
      <c r="J59" s="62">
        <v>4.3232220000000002E-2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34.339227999999999</v>
      </c>
      <c r="Y59" s="187">
        <v>37.884549</v>
      </c>
      <c r="Z59" s="187">
        <v>0.98164680000000004</v>
      </c>
      <c r="AA59" s="62">
        <v>0.98624250000000002</v>
      </c>
      <c r="AB59" s="62">
        <v>3.9090957000000003E-2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0.65440300000000207</v>
      </c>
      <c r="AN59" s="121">
        <f t="shared" si="5"/>
        <v>0.35985199999999651</v>
      </c>
      <c r="AO59" s="121">
        <f t="shared" si="6"/>
        <v>2.0663000000009646E-4</v>
      </c>
      <c r="AP59" s="121">
        <f t="shared" si="7"/>
        <v>2.7786000000007416E-4</v>
      </c>
      <c r="AQ59" s="87">
        <f t="shared" si="8"/>
        <v>-4.1412629999999992E-3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37.233274999999999</v>
      </c>
      <c r="G60" s="187">
        <v>41.674750000000003</v>
      </c>
      <c r="H60" s="187">
        <v>0.98999234999999997</v>
      </c>
      <c r="I60" s="62">
        <v>0.99316786999999995</v>
      </c>
      <c r="J60" s="62">
        <v>2.2832432999999999E-2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38.438800000000001</v>
      </c>
      <c r="Y60" s="187">
        <v>42.274849000000003</v>
      </c>
      <c r="Z60" s="187">
        <v>0.99009681999999999</v>
      </c>
      <c r="AA60" s="62">
        <v>0.99329299000000004</v>
      </c>
      <c r="AB60" s="62">
        <v>1.9267056000000001E-2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1.2055250000000015</v>
      </c>
      <c r="AN60" s="121">
        <f t="shared" si="5"/>
        <v>0.60009900000000016</v>
      </c>
      <c r="AO60" s="121">
        <f t="shared" si="6"/>
        <v>1.0447000000002316E-4</v>
      </c>
      <c r="AP60" s="121">
        <f t="shared" si="7"/>
        <v>1.251200000000896E-4</v>
      </c>
      <c r="AQ60" s="87">
        <f t="shared" si="8"/>
        <v>-3.565376999999998E-3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39.958139000000003</v>
      </c>
      <c r="G61" s="187">
        <v>44.646968999999999</v>
      </c>
      <c r="H61" s="187">
        <v>0.99397508000000001</v>
      </c>
      <c r="I61" s="62">
        <v>0.99613439999999998</v>
      </c>
      <c r="J61" s="62">
        <v>1.1735719E-2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42.281529999999997</v>
      </c>
      <c r="Y61" s="187">
        <v>45.993813000000003</v>
      </c>
      <c r="Z61" s="187">
        <v>0.99411295</v>
      </c>
      <c r="AA61" s="62">
        <v>0.99661597000000002</v>
      </c>
      <c r="AB61" s="62">
        <v>8.4030489999999992E-3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2.3233909999999938</v>
      </c>
      <c r="AN61" s="121">
        <f t="shared" si="5"/>
        <v>1.3468440000000044</v>
      </c>
      <c r="AO61" s="121">
        <f t="shared" si="6"/>
        <v>1.3786999999998439E-4</v>
      </c>
      <c r="AP61" s="121">
        <f t="shared" si="7"/>
        <v>4.8157000000004224E-4</v>
      </c>
      <c r="AQ61" s="87">
        <f t="shared" si="8"/>
        <v>-3.3326700000000011E-3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32.711374999999997</v>
      </c>
      <c r="G63" s="96">
        <v>36.087051000000002</v>
      </c>
      <c r="H63" s="96">
        <v>0.96976631999999996</v>
      </c>
      <c r="I63" s="60">
        <v>0.97864901000000004</v>
      </c>
      <c r="J63" s="60">
        <v>5.7249769999999998E-2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32.778871000000002</v>
      </c>
      <c r="Y63" s="96">
        <v>36.310175999999998</v>
      </c>
      <c r="Z63" s="96">
        <v>0.96973801999999998</v>
      </c>
      <c r="AA63" s="60">
        <v>0.97862188999999999</v>
      </c>
      <c r="AB63" s="60">
        <v>5.6547300000000002E-2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6.7496000000005552E-2</v>
      </c>
      <c r="AN63" s="95">
        <f t="shared" si="5"/>
        <v>0.22312499999999602</v>
      </c>
      <c r="AO63" s="95">
        <f t="shared" si="6"/>
        <v>-2.8299999999981118E-5</v>
      </c>
      <c r="AP63" s="95">
        <f t="shared" si="7"/>
        <v>-2.7120000000047106E-5</v>
      </c>
      <c r="AQ63" s="120">
        <f t="shared" si="8"/>
        <v>-7.0246999999999671E-4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35.255183000000002</v>
      </c>
      <c r="G64" s="187">
        <v>38.689394999999998</v>
      </c>
      <c r="H64" s="187">
        <v>0.98082502999999999</v>
      </c>
      <c r="I64" s="62">
        <v>0.98655090000000001</v>
      </c>
      <c r="J64" s="62">
        <v>3.9031163000000001E-2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35.589865000000003</v>
      </c>
      <c r="Y64" s="187">
        <v>38.988281000000001</v>
      </c>
      <c r="Z64" s="187">
        <v>0.98099968000000004</v>
      </c>
      <c r="AA64" s="62">
        <v>0.98663546000000002</v>
      </c>
      <c r="AB64" s="62">
        <v>3.814857E-2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0.33468200000000081</v>
      </c>
      <c r="AN64" s="121">
        <f t="shared" si="5"/>
        <v>0.29888600000000309</v>
      </c>
      <c r="AO64" s="121">
        <f t="shared" si="6"/>
        <v>1.7465000000005393E-4</v>
      </c>
      <c r="AP64" s="121">
        <f t="shared" si="7"/>
        <v>8.4560000000011293E-5</v>
      </c>
      <c r="AQ64" s="87">
        <f t="shared" si="8"/>
        <v>-8.8259300000000096E-4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38.821005999999997</v>
      </c>
      <c r="G65" s="187">
        <v>42.558416000000001</v>
      </c>
      <c r="H65" s="187">
        <v>0.98985402</v>
      </c>
      <c r="I65" s="62">
        <v>0.99312151999999998</v>
      </c>
      <c r="J65" s="62">
        <v>1.9833380000000001E-2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39.648068000000002</v>
      </c>
      <c r="Y65" s="187">
        <v>43.017617999999999</v>
      </c>
      <c r="Z65" s="187">
        <v>0.98996870000000003</v>
      </c>
      <c r="AA65" s="62">
        <v>0.99332586</v>
      </c>
      <c r="AB65" s="62">
        <v>1.8782515E-2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0.82706200000000507</v>
      </c>
      <c r="AN65" s="121">
        <f t="shared" si="5"/>
        <v>0.45920199999999767</v>
      </c>
      <c r="AO65" s="121">
        <f t="shared" si="6"/>
        <v>1.1468000000003364E-4</v>
      </c>
      <c r="AP65" s="121">
        <f t="shared" si="7"/>
        <v>2.0434000000002506E-4</v>
      </c>
      <c r="AQ65" s="87">
        <f t="shared" si="8"/>
        <v>-1.0508650000000015E-3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41.659484999999997</v>
      </c>
      <c r="G66" s="187">
        <v>45.524918</v>
      </c>
      <c r="H66" s="187">
        <v>0.99386945000000004</v>
      </c>
      <c r="I66" s="62">
        <v>0.99604362000000002</v>
      </c>
      <c r="J66" s="62">
        <v>9.3011689999999998E-3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43.191083999999996</v>
      </c>
      <c r="Y66" s="187">
        <v>46.433993999999998</v>
      </c>
      <c r="Z66" s="187">
        <v>0.99402683000000003</v>
      </c>
      <c r="AA66" s="62">
        <v>0.99651562999999999</v>
      </c>
      <c r="AB66" s="62">
        <v>8.0699120000000003E-3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1.5315989999999999</v>
      </c>
      <c r="AN66" s="121">
        <f t="shared" si="5"/>
        <v>0.90907599999999888</v>
      </c>
      <c r="AO66" s="121">
        <f t="shared" si="6"/>
        <v>1.5737999999998475E-4</v>
      </c>
      <c r="AP66" s="121">
        <f t="shared" si="7"/>
        <v>4.7200999999996718E-4</v>
      </c>
      <c r="AQ66" s="87">
        <f t="shared" si="8"/>
        <v>-1.2312569999999995E-3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30.398133999999999</v>
      </c>
      <c r="G68" s="96">
        <v>33.733097999999998</v>
      </c>
      <c r="H68" s="96">
        <v>0.96639260999999999</v>
      </c>
      <c r="I68" s="60">
        <v>0.97105370000000002</v>
      </c>
      <c r="J68" s="60">
        <v>7.0964009999999994E-2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30.991251999999999</v>
      </c>
      <c r="Y68" s="96">
        <v>34.320911000000002</v>
      </c>
      <c r="Z68" s="96">
        <v>0.96646476000000003</v>
      </c>
      <c r="AA68" s="60">
        <v>0.97133703000000005</v>
      </c>
      <c r="AB68" s="60">
        <v>6.3351260000000006E-2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0.59311800000000048</v>
      </c>
      <c r="AN68" s="95">
        <f t="shared" si="5"/>
        <v>0.58781300000000414</v>
      </c>
      <c r="AO68" s="95">
        <f t="shared" si="6"/>
        <v>7.2150000000048564E-5</v>
      </c>
      <c r="AP68" s="95">
        <f t="shared" si="7"/>
        <v>2.8333000000002606E-4</v>
      </c>
      <c r="AQ68" s="120">
        <f t="shared" si="8"/>
        <v>-7.6127499999999876E-3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32.964004000000003</v>
      </c>
      <c r="G69" s="187">
        <v>36.927545000000002</v>
      </c>
      <c r="H69" s="187">
        <v>0.98028727000000004</v>
      </c>
      <c r="I69" s="62">
        <v>0.98395484</v>
      </c>
      <c r="J69" s="62">
        <v>4.7331209999999999E-2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34.049759999999999</v>
      </c>
      <c r="Y69" s="187">
        <v>37.584879000000001</v>
      </c>
      <c r="Z69" s="187">
        <v>0.98044319999999996</v>
      </c>
      <c r="AA69" s="62">
        <v>0.98435488999999998</v>
      </c>
      <c r="AB69" s="62">
        <v>4.0230293E-2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1.0857559999999964</v>
      </c>
      <c r="AN69" s="121">
        <f t="shared" si="5"/>
        <v>0.65733399999999875</v>
      </c>
      <c r="AO69" s="121">
        <f t="shared" si="6"/>
        <v>1.559299999999153E-4</v>
      </c>
      <c r="AP69" s="121">
        <f t="shared" si="7"/>
        <v>4.0004999999998514E-4</v>
      </c>
      <c r="AQ69" s="87">
        <f t="shared" si="8"/>
        <v>-7.1009169999999983E-3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36.326689000000002</v>
      </c>
      <c r="G70" s="187">
        <v>40.922449</v>
      </c>
      <c r="H70" s="187">
        <v>0.98996434</v>
      </c>
      <c r="I70" s="62">
        <v>0.99245320000000004</v>
      </c>
      <c r="J70" s="62">
        <v>2.5141150000000001E-2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38.154676000000002</v>
      </c>
      <c r="Y70" s="187">
        <v>41.912869999999998</v>
      </c>
      <c r="Z70" s="187">
        <v>0.99016702000000001</v>
      </c>
      <c r="AA70" s="62">
        <v>0.99282079999999995</v>
      </c>
      <c r="AB70" s="62">
        <v>1.9184586E-2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1.8279870000000003</v>
      </c>
      <c r="AN70" s="121">
        <f t="shared" si="5"/>
        <v>0.99042099999999778</v>
      </c>
      <c r="AO70" s="121">
        <f t="shared" si="6"/>
        <v>2.0268000000001063E-4</v>
      </c>
      <c r="AP70" s="121">
        <f t="shared" si="7"/>
        <v>3.6759999999991244E-4</v>
      </c>
      <c r="AQ70" s="87">
        <f t="shared" si="8"/>
        <v>-5.956564000000001E-3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38.623103</v>
      </c>
      <c r="G71" s="187">
        <v>43.421472999999999</v>
      </c>
      <c r="H71" s="187">
        <v>0.99389238999999996</v>
      </c>
      <c r="I71" s="62">
        <v>0.99609789000000004</v>
      </c>
      <c r="J71" s="62">
        <v>1.5029035499999999E-2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41.577179999999998</v>
      </c>
      <c r="Y71" s="187">
        <v>45.588835000000003</v>
      </c>
      <c r="Z71" s="187">
        <v>0.99414195999999999</v>
      </c>
      <c r="AA71" s="62">
        <v>0.99644681999999996</v>
      </c>
      <c r="AB71" s="62">
        <v>8.8226090000000004E-3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2.9540769999999981</v>
      </c>
      <c r="AN71" s="121">
        <f t="shared" si="5"/>
        <v>2.1673620000000042</v>
      </c>
      <c r="AO71" s="121">
        <f t="shared" si="6"/>
        <v>2.4957000000003227E-4</v>
      </c>
      <c r="AP71" s="121">
        <f t="shared" si="7"/>
        <v>3.4892999999991403E-4</v>
      </c>
      <c r="AQ71" s="87">
        <f t="shared" si="8"/>
        <v>-6.206426499999999E-3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31.873574999999999</v>
      </c>
      <c r="G73" s="96">
        <v>35.060625000000002</v>
      </c>
      <c r="H73" s="96">
        <v>0.96927213000000001</v>
      </c>
      <c r="I73" s="60">
        <v>0.97578553000000001</v>
      </c>
      <c r="J73" s="60">
        <v>5.7861414E-2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31.826927000000001</v>
      </c>
      <c r="Y73" s="96">
        <v>35.576402000000002</v>
      </c>
      <c r="Z73" s="96">
        <v>0.96934715000000005</v>
      </c>
      <c r="AA73" s="60">
        <v>0.97585328999999998</v>
      </c>
      <c r="AB73" s="60">
        <v>5.4525517000000003E-2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-4.664799999999758E-2</v>
      </c>
      <c r="AN73" s="95">
        <f t="shared" si="5"/>
        <v>0.51577699999999993</v>
      </c>
      <c r="AO73" s="95">
        <f t="shared" si="6"/>
        <v>7.5020000000036724E-5</v>
      </c>
      <c r="AP73" s="95">
        <f t="shared" si="7"/>
        <v>6.7759999999972287E-5</v>
      </c>
      <c r="AQ73" s="120">
        <f t="shared" si="8"/>
        <v>-3.3358969999999974E-3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34.727798</v>
      </c>
      <c r="G74" s="187">
        <v>38.314132000000001</v>
      </c>
      <c r="H74" s="187">
        <v>0.98131157999999996</v>
      </c>
      <c r="I74" s="62">
        <v>0.98591408999999997</v>
      </c>
      <c r="J74" s="62">
        <v>3.9271029999999998E-2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35.341974999999998</v>
      </c>
      <c r="Y74" s="187">
        <v>38.841048000000001</v>
      </c>
      <c r="Z74" s="187">
        <v>0.98150362999999996</v>
      </c>
      <c r="AA74" s="62">
        <v>0.98622964999999996</v>
      </c>
      <c r="AB74" s="62">
        <v>3.6569326999999999E-2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0.61417699999999797</v>
      </c>
      <c r="AN74" s="121">
        <f t="shared" si="5"/>
        <v>0.52691599999999994</v>
      </c>
      <c r="AO74" s="121">
        <f t="shared" si="6"/>
        <v>1.9204999999999917E-4</v>
      </c>
      <c r="AP74" s="121">
        <f t="shared" si="7"/>
        <v>3.1555999999999251E-4</v>
      </c>
      <c r="AQ74" s="87">
        <f t="shared" si="8"/>
        <v>-2.7017029999999997E-3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37.985798000000003</v>
      </c>
      <c r="G75" s="187">
        <v>41.975071</v>
      </c>
      <c r="H75" s="187">
        <v>0.99022690000000002</v>
      </c>
      <c r="I75" s="62">
        <v>0.99314124000000004</v>
      </c>
      <c r="J75" s="62">
        <v>1.9663391999999998E-2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39.594864000000001</v>
      </c>
      <c r="Y75" s="187">
        <v>42.982084999999998</v>
      </c>
      <c r="Z75" s="187">
        <v>0.99044118000000003</v>
      </c>
      <c r="AA75" s="62">
        <v>0.99343382999999996</v>
      </c>
      <c r="AB75" s="62">
        <v>1.6391143E-2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1.6090659999999986</v>
      </c>
      <c r="AN75" s="121">
        <f t="shared" si="5"/>
        <v>1.0070139999999981</v>
      </c>
      <c r="AO75" s="121">
        <f t="shared" si="6"/>
        <v>2.1428000000001113E-4</v>
      </c>
      <c r="AP75" s="121">
        <f t="shared" si="7"/>
        <v>2.9258999999992596E-4</v>
      </c>
      <c r="AQ75" s="87">
        <f t="shared" si="8"/>
        <v>-3.2722489999999979E-3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39.487130000000001</v>
      </c>
      <c r="G76" s="187">
        <v>44.007078</v>
      </c>
      <c r="H76" s="187">
        <v>0.99398562000000001</v>
      </c>
      <c r="I76" s="62">
        <v>0.99617977999999996</v>
      </c>
      <c r="J76" s="62">
        <v>1.3585445E-2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42.468245000000003</v>
      </c>
      <c r="Y76" s="187">
        <v>46.094434999999997</v>
      </c>
      <c r="Z76" s="187">
        <v>0.99426956</v>
      </c>
      <c r="AA76" s="62">
        <v>0.99649010999999998</v>
      </c>
      <c r="AB76" s="62">
        <v>8.0831979999999998E-3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2.9811150000000026</v>
      </c>
      <c r="AN76" s="121">
        <f t="shared" si="5"/>
        <v>2.0873569999999972</v>
      </c>
      <c r="AO76" s="121">
        <f t="shared" si="6"/>
        <v>2.8393999999998254E-4</v>
      </c>
      <c r="AP76" s="121">
        <f t="shared" si="7"/>
        <v>3.1033000000002531E-4</v>
      </c>
      <c r="AQ76" s="87">
        <f t="shared" si="8"/>
        <v>-5.502247E-3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31.419723999999999</v>
      </c>
      <c r="G78" s="96">
        <v>34.682445999999999</v>
      </c>
      <c r="H78" s="96">
        <v>0.96940786999999995</v>
      </c>
      <c r="I78" s="60">
        <v>0.97500865999999997</v>
      </c>
      <c r="J78" s="60">
        <v>5.9105699999999997E-2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31.664145000000001</v>
      </c>
      <c r="Y78" s="96">
        <v>35.088307</v>
      </c>
      <c r="Z78" s="96">
        <v>0.96948250000000002</v>
      </c>
      <c r="AA78" s="60">
        <v>0.97555060000000005</v>
      </c>
      <c r="AB78" s="60">
        <v>5.4554116E-2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0.24442100000000266</v>
      </c>
      <c r="AN78" s="95">
        <f t="shared" si="5"/>
        <v>0.40586100000000158</v>
      </c>
      <c r="AO78" s="95">
        <f t="shared" si="6"/>
        <v>7.4630000000075469E-5</v>
      </c>
      <c r="AP78" s="95">
        <f t="shared" si="7"/>
        <v>5.4194000000007403E-4</v>
      </c>
      <c r="AQ78" s="120">
        <f t="shared" si="8"/>
        <v>-4.5515839999999974E-3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33.911895999999999</v>
      </c>
      <c r="G79" s="187">
        <v>37.754103000000001</v>
      </c>
      <c r="H79" s="187">
        <v>0.98101771000000004</v>
      </c>
      <c r="I79" s="62">
        <v>0.98591211999999995</v>
      </c>
      <c r="J79" s="62">
        <v>4.0575154000000002E-2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34.767428000000002</v>
      </c>
      <c r="Y79" s="187">
        <v>38.356886000000003</v>
      </c>
      <c r="Z79" s="187">
        <v>0.98117273999999999</v>
      </c>
      <c r="AA79" s="62">
        <v>0.98631371000000001</v>
      </c>
      <c r="AB79" s="62">
        <v>3.6168249999999999E-2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0.85553200000000373</v>
      </c>
      <c r="AN79" s="121">
        <f t="shared" si="5"/>
        <v>0.60278300000000229</v>
      </c>
      <c r="AO79" s="121">
        <f t="shared" si="6"/>
        <v>1.5502999999994493E-4</v>
      </c>
      <c r="AP79" s="121">
        <f t="shared" si="7"/>
        <v>4.0159000000006273E-4</v>
      </c>
      <c r="AQ79" s="87">
        <f t="shared" si="8"/>
        <v>-4.4069040000000032E-3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36.678038000000001</v>
      </c>
      <c r="G80" s="187">
        <v>40.950789999999998</v>
      </c>
      <c r="H80" s="187">
        <v>0.98989483</v>
      </c>
      <c r="I80" s="62">
        <v>0.99318565000000003</v>
      </c>
      <c r="J80" s="62">
        <v>2.250222E-2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38.370455999999997</v>
      </c>
      <c r="Y80" s="187">
        <v>42.189433000000001</v>
      </c>
      <c r="Z80" s="187">
        <v>0.99005231000000005</v>
      </c>
      <c r="AA80" s="62">
        <v>0.99332370000000003</v>
      </c>
      <c r="AB80" s="62">
        <v>1.7987131999999999E-2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1.6924179999999964</v>
      </c>
      <c r="AN80" s="121">
        <f t="shared" si="5"/>
        <v>1.2386430000000033</v>
      </c>
      <c r="AO80" s="121">
        <f t="shared" si="6"/>
        <v>1.5748000000004314E-4</v>
      </c>
      <c r="AP80" s="121">
        <f t="shared" si="7"/>
        <v>1.3805000000000067E-4</v>
      </c>
      <c r="AQ80" s="87">
        <f t="shared" si="8"/>
        <v>-4.5150880000000004E-3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38.949638999999998</v>
      </c>
      <c r="G81" s="187">
        <v>43.674332</v>
      </c>
      <c r="H81" s="187">
        <v>0.99378032999999999</v>
      </c>
      <c r="I81" s="62">
        <v>0.99612650000000003</v>
      </c>
      <c r="J81" s="62">
        <v>1.4699283E-2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41.565426000000002</v>
      </c>
      <c r="Y81" s="187">
        <v>45.533310999999998</v>
      </c>
      <c r="Z81" s="187">
        <v>0.99402937000000002</v>
      </c>
      <c r="AA81" s="62">
        <v>0.99640311999999998</v>
      </c>
      <c r="AB81" s="62">
        <v>9.1998970000000003E-3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2.6157870000000045</v>
      </c>
      <c r="AN81" s="121">
        <f t="shared" si="5"/>
        <v>1.8589789999999979</v>
      </c>
      <c r="AO81" s="121">
        <f t="shared" si="6"/>
        <v>2.4904000000003368E-4</v>
      </c>
      <c r="AP81" s="121">
        <f t="shared" si="7"/>
        <v>2.7661999999994968E-4</v>
      </c>
      <c r="AQ81" s="87">
        <f t="shared" si="8"/>
        <v>-5.4993860000000002E-3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31.541339000000001</v>
      </c>
      <c r="G83" s="96">
        <v>34.442867</v>
      </c>
      <c r="H83" s="96">
        <v>0.96926685999999995</v>
      </c>
      <c r="I83" s="60">
        <v>0.97565226999999999</v>
      </c>
      <c r="J83" s="60">
        <v>5.9649889999999997E-2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31.701795000000001</v>
      </c>
      <c r="Y83" s="96">
        <v>34.841712999999999</v>
      </c>
      <c r="Z83" s="96">
        <v>0.96934392999999996</v>
      </c>
      <c r="AA83" s="60">
        <v>0.97582553000000005</v>
      </c>
      <c r="AB83" s="60">
        <v>5.5765322999999999E-2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0.16045599999999993</v>
      </c>
      <c r="AN83" s="95">
        <f t="shared" si="5"/>
        <v>0.39884599999999892</v>
      </c>
      <c r="AO83" s="95">
        <f t="shared" si="6"/>
        <v>7.7070000000012406E-5</v>
      </c>
      <c r="AP83" s="95">
        <f t="shared" si="7"/>
        <v>1.7326000000006392E-4</v>
      </c>
      <c r="AQ83" s="120">
        <f t="shared" si="8"/>
        <v>-3.8845669999999985E-3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34.221224999999997</v>
      </c>
      <c r="G84" s="187">
        <v>37.776105999999999</v>
      </c>
      <c r="H84" s="187">
        <v>0.98092106000000001</v>
      </c>
      <c r="I84" s="62">
        <v>0.98601516</v>
      </c>
      <c r="J84" s="62">
        <v>4.0242154000000002E-2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35.05104</v>
      </c>
      <c r="Y84" s="187">
        <v>38.357990000000001</v>
      </c>
      <c r="Z84" s="187">
        <v>0.98107591000000005</v>
      </c>
      <c r="AA84" s="62">
        <v>0.98642211000000002</v>
      </c>
      <c r="AB84" s="62">
        <v>3.6155003999999998E-2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0.82981500000000352</v>
      </c>
      <c r="AN84" s="121">
        <f t="shared" si="5"/>
        <v>0.58188400000000229</v>
      </c>
      <c r="AO84" s="121">
        <f t="shared" si="6"/>
        <v>1.5485000000003968E-4</v>
      </c>
      <c r="AP84" s="121">
        <f t="shared" si="7"/>
        <v>4.0695000000001702E-4</v>
      </c>
      <c r="AQ84" s="87">
        <f t="shared" si="8"/>
        <v>-4.0871500000000047E-3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37.183152</v>
      </c>
      <c r="G85" s="187">
        <v>41.496212</v>
      </c>
      <c r="H85" s="187">
        <v>0.98984755999999996</v>
      </c>
      <c r="I85" s="62">
        <v>0.99307630999999996</v>
      </c>
      <c r="J85" s="62">
        <v>2.1646479999999999E-2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38.735072000000002</v>
      </c>
      <c r="Y85" s="187">
        <v>42.321461999999997</v>
      </c>
      <c r="Z85" s="187">
        <v>0.99000593999999997</v>
      </c>
      <c r="AA85" s="62">
        <v>0.99337542000000001</v>
      </c>
      <c r="AB85" s="62">
        <v>1.8019500000000001E-2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1.5519200000000026</v>
      </c>
      <c r="AN85" s="121">
        <f t="shared" si="5"/>
        <v>0.82524999999999693</v>
      </c>
      <c r="AO85" s="121">
        <f t="shared" si="6"/>
        <v>1.5838000000001351E-4</v>
      </c>
      <c r="AP85" s="121">
        <f t="shared" si="7"/>
        <v>2.9911000000004684E-4</v>
      </c>
      <c r="AQ85" s="87">
        <f t="shared" si="8"/>
        <v>-3.6269799999999984E-3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39.279578999999998</v>
      </c>
      <c r="G86" s="187">
        <v>43.854771</v>
      </c>
      <c r="H86" s="187">
        <v>0.99370665999999996</v>
      </c>
      <c r="I86" s="62">
        <v>0.99587210999999998</v>
      </c>
      <c r="J86" s="62">
        <v>1.2787015000000001E-2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41.744692999999998</v>
      </c>
      <c r="Y86" s="187">
        <v>45.488722000000003</v>
      </c>
      <c r="Z86" s="187">
        <v>0.99387362999999995</v>
      </c>
      <c r="AA86" s="62">
        <v>0.99637609999999999</v>
      </c>
      <c r="AB86" s="62">
        <v>8.7335309999999992E-3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2.4651139999999998</v>
      </c>
      <c r="AN86" s="121">
        <f t="shared" si="5"/>
        <v>1.6339510000000033</v>
      </c>
      <c r="AO86" s="121">
        <f t="shared" si="6"/>
        <v>1.6696999999998852E-4</v>
      </c>
      <c r="AP86" s="121">
        <f t="shared" si="7"/>
        <v>5.0399000000000971E-4</v>
      </c>
      <c r="AQ86" s="87">
        <f t="shared" si="8"/>
        <v>-4.0534840000000013E-3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32.105583000000003</v>
      </c>
      <c r="G88" s="96">
        <v>35.213870999999997</v>
      </c>
      <c r="H88" s="96">
        <v>0.96976143000000004</v>
      </c>
      <c r="I88" s="60">
        <v>0.97681010999999995</v>
      </c>
      <c r="J88" s="60">
        <v>5.7078324E-2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32.151173</v>
      </c>
      <c r="Y88" s="96">
        <v>35.554741</v>
      </c>
      <c r="Z88" s="96">
        <v>0.96973491999999994</v>
      </c>
      <c r="AA88" s="60">
        <v>0.97665343999999998</v>
      </c>
      <c r="AB88" s="60">
        <v>5.4880209999999999E-2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4.5589999999997133E-2</v>
      </c>
      <c r="AN88" s="95">
        <f t="shared" si="5"/>
        <v>0.34087000000000245</v>
      </c>
      <c r="AO88" s="95">
        <f t="shared" si="6"/>
        <v>-2.6510000000090628E-5</v>
      </c>
      <c r="AP88" s="95">
        <f t="shared" si="7"/>
        <v>-1.5666999999996989E-4</v>
      </c>
      <c r="AQ88" s="120">
        <f t="shared" si="8"/>
        <v>-2.198114000000001E-3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34.872824000000001</v>
      </c>
      <c r="G89" s="187">
        <v>38.458309</v>
      </c>
      <c r="H89" s="187">
        <v>0.98122536000000005</v>
      </c>
      <c r="I89" s="62">
        <v>0.98646513999999996</v>
      </c>
      <c r="J89" s="62">
        <v>3.8109129999999998E-2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35.627287000000003</v>
      </c>
      <c r="Y89" s="187">
        <v>39.038395999999999</v>
      </c>
      <c r="Z89" s="187">
        <v>0.98133271</v>
      </c>
      <c r="AA89" s="62">
        <v>0.98686620000000003</v>
      </c>
      <c r="AB89" s="62">
        <v>3.5473327999999998E-2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0.75446300000000122</v>
      </c>
      <c r="AN89" s="121">
        <f t="shared" si="5"/>
        <v>0.58008699999999891</v>
      </c>
      <c r="AO89" s="121">
        <f t="shared" si="6"/>
        <v>1.0734999999995054E-4</v>
      </c>
      <c r="AP89" s="121">
        <f t="shared" si="7"/>
        <v>4.0106000000006414E-4</v>
      </c>
      <c r="AQ89" s="87">
        <f t="shared" si="8"/>
        <v>-2.6358019999999996E-3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38.120409000000002</v>
      </c>
      <c r="G90" s="187">
        <v>42.221496000000002</v>
      </c>
      <c r="H90" s="187">
        <v>0.99000823999999998</v>
      </c>
      <c r="I90" s="62">
        <v>0.99322686999999998</v>
      </c>
      <c r="J90" s="62">
        <v>1.9632941000000001E-2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39.549382000000001</v>
      </c>
      <c r="Y90" s="187">
        <v>43.032589999999999</v>
      </c>
      <c r="Z90" s="187">
        <v>0.99016135999999999</v>
      </c>
      <c r="AA90" s="62">
        <v>0.99354341000000002</v>
      </c>
      <c r="AB90" s="62">
        <v>1.7133599999999999E-2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1.4289729999999992</v>
      </c>
      <c r="AN90" s="121">
        <f t="shared" si="5"/>
        <v>0.8110939999999971</v>
      </c>
      <c r="AO90" s="121">
        <f t="shared" si="6"/>
        <v>1.5312000000000658E-4</v>
      </c>
      <c r="AP90" s="121">
        <f t="shared" si="7"/>
        <v>3.165400000000318E-4</v>
      </c>
      <c r="AQ90" s="87">
        <f t="shared" si="8"/>
        <v>-2.4993410000000021E-3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39.786042000000002</v>
      </c>
      <c r="G91" s="187">
        <v>44.450481000000003</v>
      </c>
      <c r="H91" s="187">
        <v>0.99394757</v>
      </c>
      <c r="I91" s="62">
        <v>0.99603401999999996</v>
      </c>
      <c r="J91" s="62">
        <v>1.2380430499999999E-2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42.283231999999998</v>
      </c>
      <c r="Y91" s="187">
        <v>46.009188999999999</v>
      </c>
      <c r="Z91" s="187">
        <v>0.99410637999999996</v>
      </c>
      <c r="AA91" s="62">
        <v>0.99662729999999999</v>
      </c>
      <c r="AB91" s="62">
        <v>8.4797469999999993E-3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2.4971899999999962</v>
      </c>
      <c r="AN91" s="121">
        <f t="shared" si="5"/>
        <v>1.5587079999999958</v>
      </c>
      <c r="AO91" s="121">
        <f t="shared" si="6"/>
        <v>1.5880999999995371E-4</v>
      </c>
      <c r="AP91" s="121">
        <f t="shared" si="7"/>
        <v>5.9328000000002934E-4</v>
      </c>
      <c r="AQ91" s="87">
        <f t="shared" si="8"/>
        <v>-3.9006835E-3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32.018259</v>
      </c>
      <c r="G93" s="96">
        <v>35.420046999999997</v>
      </c>
      <c r="H93" s="96">
        <v>0.96943126999999996</v>
      </c>
      <c r="I93" s="60">
        <v>0.97700113</v>
      </c>
      <c r="J93" s="60">
        <v>5.9556934999999998E-2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32.289825</v>
      </c>
      <c r="Y93" s="96">
        <v>35.648183000000003</v>
      </c>
      <c r="Z93" s="96">
        <v>0.96944383000000001</v>
      </c>
      <c r="AA93" s="60">
        <v>0.97712091000000001</v>
      </c>
      <c r="AB93" s="60">
        <v>5.7194716999999999E-2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0.27156599999999997</v>
      </c>
      <c r="AN93" s="95">
        <f t="shared" si="5"/>
        <v>0.22813600000000633</v>
      </c>
      <c r="AO93" s="95">
        <f t="shared" si="6"/>
        <v>1.2560000000050309E-5</v>
      </c>
      <c r="AP93" s="95">
        <f t="shared" si="7"/>
        <v>1.1978000000001376E-4</v>
      </c>
      <c r="AQ93" s="120">
        <f t="shared" si="8"/>
        <v>-2.3622179999999993E-3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34.232444000000001</v>
      </c>
      <c r="G94" s="187">
        <v>38.051313</v>
      </c>
      <c r="H94" s="187">
        <v>0.98074402999999999</v>
      </c>
      <c r="I94" s="62">
        <v>0.98601786999999996</v>
      </c>
      <c r="J94" s="62">
        <v>3.9899677000000001E-2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34.879745</v>
      </c>
      <c r="Y94" s="187">
        <v>38.520705999999997</v>
      </c>
      <c r="Z94" s="187">
        <v>0.98096572000000004</v>
      </c>
      <c r="AA94" s="62">
        <v>0.98640673999999995</v>
      </c>
      <c r="AB94" s="62">
        <v>3.7464740000000003E-2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0.64730099999999879</v>
      </c>
      <c r="AN94" s="121">
        <f t="shared" si="5"/>
        <v>0.46939299999999662</v>
      </c>
      <c r="AO94" s="121">
        <f t="shared" si="6"/>
        <v>2.2169000000005212E-4</v>
      </c>
      <c r="AP94" s="121">
        <f t="shared" si="7"/>
        <v>3.8886999999998562E-4</v>
      </c>
      <c r="AQ94" s="87">
        <f t="shared" si="8"/>
        <v>-2.4349369999999981E-3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37.636941999999998</v>
      </c>
      <c r="G95" s="187">
        <v>41.867640999999999</v>
      </c>
      <c r="H95" s="187">
        <v>0.98998938000000003</v>
      </c>
      <c r="I95" s="62">
        <v>0.99308430000000003</v>
      </c>
      <c r="J95" s="62">
        <v>2.0997943000000002E-2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38.878090999999998</v>
      </c>
      <c r="Y95" s="187">
        <v>42.656711000000001</v>
      </c>
      <c r="Z95" s="187">
        <v>0.99014455000000001</v>
      </c>
      <c r="AA95" s="62">
        <v>0.99323311000000003</v>
      </c>
      <c r="AB95" s="62">
        <v>1.8250722E-2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1.2411490000000001</v>
      </c>
      <c r="AN95" s="121">
        <f t="shared" si="5"/>
        <v>0.78907000000000238</v>
      </c>
      <c r="AO95" s="121">
        <f t="shared" si="6"/>
        <v>1.5516999999998227E-4</v>
      </c>
      <c r="AP95" s="121">
        <f t="shared" si="7"/>
        <v>1.4880999999999922E-4</v>
      </c>
      <c r="AQ95" s="87">
        <f t="shared" si="8"/>
        <v>-2.7472210000000011E-3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40.364167000000002</v>
      </c>
      <c r="G96" s="187">
        <v>44.802982999999998</v>
      </c>
      <c r="H96" s="187">
        <v>0.99398191000000002</v>
      </c>
      <c r="I96" s="62">
        <v>0.99599691999999995</v>
      </c>
      <c r="J96" s="62">
        <v>1.0986671E-2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42.573070000000001</v>
      </c>
      <c r="Y96" s="187">
        <v>46.211827999999997</v>
      </c>
      <c r="Z96" s="187">
        <v>0.99413662999999997</v>
      </c>
      <c r="AA96" s="62">
        <v>0.99659032000000003</v>
      </c>
      <c r="AB96" s="62">
        <v>8.2022980000000002E-3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2.2089029999999994</v>
      </c>
      <c r="AN96" s="121">
        <f t="shared" si="5"/>
        <v>1.4088449999999995</v>
      </c>
      <c r="AO96" s="121">
        <f t="shared" si="6"/>
        <v>1.5471999999994157E-4</v>
      </c>
      <c r="AP96" s="121">
        <f t="shared" si="7"/>
        <v>5.934000000000772E-4</v>
      </c>
      <c r="AQ96" s="87">
        <f t="shared" si="8"/>
        <v>-2.7843729999999997E-3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32.322293000000002</v>
      </c>
      <c r="G98" s="96">
        <v>35.842236999999997</v>
      </c>
      <c r="H98" s="96">
        <v>0.96802178999999999</v>
      </c>
      <c r="I98" s="60">
        <v>0.97652541000000004</v>
      </c>
      <c r="J98" s="60">
        <v>5.9748320000000001E-2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32.511133999999998</v>
      </c>
      <c r="Y98" s="96">
        <v>36.089033000000001</v>
      </c>
      <c r="Z98" s="96">
        <v>0.96792544999999997</v>
      </c>
      <c r="AA98" s="60">
        <v>0.97601932999999996</v>
      </c>
      <c r="AB98" s="60">
        <v>5.8840535999999999E-2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0.18884099999999648</v>
      </c>
      <c r="AN98" s="95">
        <f t="shared" si="15"/>
        <v>0.24679600000000335</v>
      </c>
      <c r="AO98" s="95">
        <f t="shared" si="16"/>
        <v>-9.634000000002807E-5</v>
      </c>
      <c r="AP98" s="95">
        <f t="shared" si="17"/>
        <v>-5.0608000000007536E-4</v>
      </c>
      <c r="AQ98" s="120">
        <f t="shared" si="18"/>
        <v>-9.0778400000000176E-4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34.912751</v>
      </c>
      <c r="G99" s="187">
        <v>38.452083999999999</v>
      </c>
      <c r="H99" s="187">
        <v>0.98035797999999996</v>
      </c>
      <c r="I99" s="62">
        <v>0.98583368999999998</v>
      </c>
      <c r="J99" s="62">
        <v>3.9156537999999998E-2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35.419209000000002</v>
      </c>
      <c r="Y99" s="187">
        <v>38.837898000000003</v>
      </c>
      <c r="Z99" s="187">
        <v>0.98047801999999995</v>
      </c>
      <c r="AA99" s="62">
        <v>0.98619597000000003</v>
      </c>
      <c r="AB99" s="62">
        <v>3.8160159999999999E-2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0.50645800000000207</v>
      </c>
      <c r="AN99" s="121">
        <f t="shared" si="15"/>
        <v>0.38581400000000343</v>
      </c>
      <c r="AO99" s="121">
        <f t="shared" si="16"/>
        <v>1.2003999999998793E-4</v>
      </c>
      <c r="AP99" s="121">
        <f t="shared" si="17"/>
        <v>3.6228000000004812E-4</v>
      </c>
      <c r="AQ99" s="87">
        <f t="shared" si="18"/>
        <v>-9.9637799999999915E-4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38.262551000000002</v>
      </c>
      <c r="G100" s="187">
        <v>42.177270999999998</v>
      </c>
      <c r="H100" s="187">
        <v>0.98979680000000003</v>
      </c>
      <c r="I100" s="62">
        <v>0.99287241000000004</v>
      </c>
      <c r="J100" s="62">
        <v>2.0178212000000001E-2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39.313720000000004</v>
      </c>
      <c r="Y100" s="187">
        <v>42.829073000000001</v>
      </c>
      <c r="Z100" s="187">
        <v>0.98995314999999995</v>
      </c>
      <c r="AA100" s="62">
        <v>0.99312347999999995</v>
      </c>
      <c r="AB100" s="62">
        <v>1.862552E-2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1.0511690000000016</v>
      </c>
      <c r="AN100" s="121">
        <f t="shared" si="15"/>
        <v>0.65180200000000355</v>
      </c>
      <c r="AO100" s="121">
        <f t="shared" si="16"/>
        <v>1.5634999999991628E-4</v>
      </c>
      <c r="AP100" s="121">
        <f t="shared" si="17"/>
        <v>2.5106999999990887E-4</v>
      </c>
      <c r="AQ100" s="87">
        <f t="shared" si="18"/>
        <v>-1.5526920000000013E-3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41.399588000000001</v>
      </c>
      <c r="G101" s="187">
        <v>45.329070999999999</v>
      </c>
      <c r="H101" s="187">
        <v>0.99390652999999995</v>
      </c>
      <c r="I101" s="62">
        <v>0.99595317999999999</v>
      </c>
      <c r="J101" s="62">
        <v>9.2363129999999995E-3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43.059168</v>
      </c>
      <c r="Y101" s="187">
        <v>46.358908</v>
      </c>
      <c r="Z101" s="187">
        <v>0.99404296999999997</v>
      </c>
      <c r="AA101" s="62">
        <v>0.99642995000000001</v>
      </c>
      <c r="AB101" s="62">
        <v>7.9261039999999998E-3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1.6595799999999983</v>
      </c>
      <c r="AN101" s="121">
        <f t="shared" si="15"/>
        <v>1.0298370000000006</v>
      </c>
      <c r="AO101" s="121">
        <f t="shared" si="16"/>
        <v>1.3644000000001544E-4</v>
      </c>
      <c r="AP101" s="121">
        <f t="shared" si="17"/>
        <v>4.7677000000001524E-4</v>
      </c>
      <c r="AQ101" s="87">
        <f t="shared" si="18"/>
        <v>-1.3102089999999997E-3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31.441094</v>
      </c>
      <c r="G103" s="96">
        <v>34.605598000000001</v>
      </c>
      <c r="H103" s="96">
        <v>0.96975694999999995</v>
      </c>
      <c r="I103" s="60">
        <v>0.97452958999999995</v>
      </c>
      <c r="J103" s="60">
        <v>6.7585640000000002E-2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31.762025000000001</v>
      </c>
      <c r="Y103" s="96">
        <v>35.223137000000001</v>
      </c>
      <c r="Z103" s="96">
        <v>0.96977665999999996</v>
      </c>
      <c r="AA103" s="60">
        <v>0.97492634</v>
      </c>
      <c r="AB103" s="60">
        <v>6.2170139999999999E-2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0.32093100000000163</v>
      </c>
      <c r="AN103" s="95">
        <f t="shared" si="15"/>
        <v>0.61753900000000073</v>
      </c>
      <c r="AO103" s="95">
        <f t="shared" si="16"/>
        <v>1.9710000000006112E-5</v>
      </c>
      <c r="AP103" s="95">
        <f t="shared" si="17"/>
        <v>3.9675000000005678E-4</v>
      </c>
      <c r="AQ103" s="120">
        <f t="shared" si="18"/>
        <v>-5.4155000000000036E-3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33.827033</v>
      </c>
      <c r="G104" s="187">
        <v>37.640192999999996</v>
      </c>
      <c r="H104" s="187">
        <v>0.98130761</v>
      </c>
      <c r="I104" s="62">
        <v>0.98569311999999998</v>
      </c>
      <c r="J104" s="62">
        <v>4.591816E-2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35.048659999999998</v>
      </c>
      <c r="Y104" s="187">
        <v>38.511634999999998</v>
      </c>
      <c r="Z104" s="187">
        <v>0.98146907000000005</v>
      </c>
      <c r="AA104" s="62">
        <v>0.98618150999999998</v>
      </c>
      <c r="AB104" s="62">
        <v>3.9446416999999998E-2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1.221626999999998</v>
      </c>
      <c r="AN104" s="121">
        <f t="shared" si="15"/>
        <v>0.87144200000000183</v>
      </c>
      <c r="AO104" s="121">
        <f t="shared" si="16"/>
        <v>1.6146000000005767E-4</v>
      </c>
      <c r="AP104" s="121">
        <f t="shared" si="17"/>
        <v>4.8839000000000521E-4</v>
      </c>
      <c r="AQ104" s="87">
        <f t="shared" si="18"/>
        <v>-6.471743000000002E-3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36.419038</v>
      </c>
      <c r="G105" s="187">
        <v>41.017091000000001</v>
      </c>
      <c r="H105" s="187">
        <v>0.99039688999999997</v>
      </c>
      <c r="I105" s="62">
        <v>0.99313693999999997</v>
      </c>
      <c r="J105" s="62">
        <v>2.8399226999999999E-2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38.274222999999999</v>
      </c>
      <c r="Y105" s="187">
        <v>42.144240000000003</v>
      </c>
      <c r="Z105" s="187">
        <v>0.99057307000000006</v>
      </c>
      <c r="AA105" s="62">
        <v>0.99364364000000005</v>
      </c>
      <c r="AB105" s="62">
        <v>2.1722859000000001E-2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1.8551849999999988</v>
      </c>
      <c r="AN105" s="121">
        <f t="shared" si="15"/>
        <v>1.1271490000000028</v>
      </c>
      <c r="AO105" s="121">
        <f t="shared" si="16"/>
        <v>1.7618000000008127E-4</v>
      </c>
      <c r="AP105" s="121">
        <f t="shared" si="17"/>
        <v>5.0670000000008208E-4</v>
      </c>
      <c r="AQ105" s="87">
        <f t="shared" si="18"/>
        <v>-6.6763679999999985E-3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39.357004000000003</v>
      </c>
      <c r="G106" s="187">
        <v>44.075780999999999</v>
      </c>
      <c r="H106" s="187">
        <v>0.99400434000000004</v>
      </c>
      <c r="I106" s="62">
        <v>0.99626084000000004</v>
      </c>
      <c r="J106" s="62">
        <v>1.5086571E-2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42.081892000000003</v>
      </c>
      <c r="Y106" s="187">
        <v>45.987479</v>
      </c>
      <c r="Z106" s="187">
        <v>0.99423570999999999</v>
      </c>
      <c r="AA106" s="62">
        <v>0.99676724000000005</v>
      </c>
      <c r="AB106" s="62">
        <v>9.6845669999999998E-3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2.724888</v>
      </c>
      <c r="AN106" s="121">
        <f t="shared" si="15"/>
        <v>1.9116980000000012</v>
      </c>
      <c r="AO106" s="121">
        <f t="shared" si="16"/>
        <v>2.31369999999953E-4</v>
      </c>
      <c r="AP106" s="121">
        <f t="shared" si="17"/>
        <v>5.0640000000001795E-4</v>
      </c>
      <c r="AQ106" s="87">
        <f t="shared" si="18"/>
        <v>-5.4020040000000002E-3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31.616714000000002</v>
      </c>
      <c r="G108" s="96">
        <v>35.057901999999999</v>
      </c>
      <c r="H108" s="96">
        <v>0.97083021000000003</v>
      </c>
      <c r="I108" s="60">
        <v>0.97564969999999995</v>
      </c>
      <c r="J108" s="60">
        <v>6.1037306E-2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31.808298000000001</v>
      </c>
      <c r="Y108" s="96">
        <v>35.687821</v>
      </c>
      <c r="Z108" s="96">
        <v>0.97088224999999995</v>
      </c>
      <c r="AA108" s="60">
        <v>0.97612405000000002</v>
      </c>
      <c r="AB108" s="60">
        <v>5.7018930000000002E-2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0.19158399999999887</v>
      </c>
      <c r="AN108" s="95">
        <f t="shared" si="15"/>
        <v>0.62991900000000101</v>
      </c>
      <c r="AO108" s="95">
        <f t="shared" si="16"/>
        <v>5.2039999999919928E-5</v>
      </c>
      <c r="AP108" s="95">
        <f t="shared" si="17"/>
        <v>4.7435000000006777E-4</v>
      </c>
      <c r="AQ108" s="120">
        <f t="shared" si="18"/>
        <v>-4.0183759999999971E-3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34.379970999999998</v>
      </c>
      <c r="G109" s="187">
        <v>38.022689999999997</v>
      </c>
      <c r="H109" s="187">
        <v>0.98167883</v>
      </c>
      <c r="I109" s="62">
        <v>0.98612105000000005</v>
      </c>
      <c r="J109" s="62">
        <v>4.1095079999999999E-2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35.238587000000003</v>
      </c>
      <c r="Y109" s="187">
        <v>38.773693999999999</v>
      </c>
      <c r="Z109" s="187">
        <v>0.98188421000000004</v>
      </c>
      <c r="AA109" s="62">
        <v>0.98659651999999998</v>
      </c>
      <c r="AB109" s="62">
        <v>3.6810935000000003E-2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0.85861600000000493</v>
      </c>
      <c r="AN109" s="121">
        <f t="shared" si="15"/>
        <v>0.75100400000000178</v>
      </c>
      <c r="AO109" s="121">
        <f t="shared" si="16"/>
        <v>2.0538000000003276E-4</v>
      </c>
      <c r="AP109" s="121">
        <f t="shared" si="17"/>
        <v>4.7546999999992234E-4</v>
      </c>
      <c r="AQ109" s="87">
        <f t="shared" si="18"/>
        <v>-4.2841449999999962E-3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37.379570999999999</v>
      </c>
      <c r="G110" s="187">
        <v>41.522227000000001</v>
      </c>
      <c r="H110" s="187">
        <v>0.99040905000000001</v>
      </c>
      <c r="I110" s="62">
        <v>0.99321530000000002</v>
      </c>
      <c r="J110" s="62">
        <v>2.2615867000000001E-2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39.246828000000001</v>
      </c>
      <c r="Y110" s="187">
        <v>42.786839999999998</v>
      </c>
      <c r="Z110" s="187">
        <v>0.99060654999999997</v>
      </c>
      <c r="AA110" s="62">
        <v>0.99377751000000003</v>
      </c>
      <c r="AB110" s="62">
        <v>1.8459182000000001E-2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1.8672570000000022</v>
      </c>
      <c r="AN110" s="121">
        <f t="shared" si="15"/>
        <v>1.2646129999999971</v>
      </c>
      <c r="AO110" s="121">
        <f t="shared" si="16"/>
        <v>1.974999999999616E-4</v>
      </c>
      <c r="AP110" s="121">
        <f t="shared" si="17"/>
        <v>5.6221000000000743E-4</v>
      </c>
      <c r="AQ110" s="87">
        <f t="shared" si="18"/>
        <v>-4.1566850000000002E-3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39.735590999999999</v>
      </c>
      <c r="G111" s="187">
        <v>44.253298000000001</v>
      </c>
      <c r="H111" s="187">
        <v>0.99409464000000003</v>
      </c>
      <c r="I111" s="62">
        <v>0.99642346999999998</v>
      </c>
      <c r="J111" s="62">
        <v>1.3308265999999999E-2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42.324877999999998</v>
      </c>
      <c r="Y111" s="187">
        <v>46.092284999999997</v>
      </c>
      <c r="Z111" s="187">
        <v>0.99428989999999995</v>
      </c>
      <c r="AA111" s="62">
        <v>0.99676584000000001</v>
      </c>
      <c r="AB111" s="62">
        <v>8.9730490000000003E-3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2.5892869999999988</v>
      </c>
      <c r="AN111" s="121">
        <f t="shared" si="15"/>
        <v>1.8389869999999959</v>
      </c>
      <c r="AO111" s="121">
        <f t="shared" si="16"/>
        <v>1.9525999999991939E-4</v>
      </c>
      <c r="AP111" s="121">
        <f t="shared" si="17"/>
        <v>3.4237000000003626E-4</v>
      </c>
      <c r="AQ111" s="87">
        <f t="shared" si="18"/>
        <v>-4.3352169999999988E-3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31.533465</v>
      </c>
      <c r="G113" s="96">
        <v>35.292057</v>
      </c>
      <c r="H113" s="96">
        <v>0.97128102999999999</v>
      </c>
      <c r="I113" s="60">
        <v>0.97583240999999998</v>
      </c>
      <c r="J113" s="60">
        <v>5.9825820000000002E-2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31.972180999999999</v>
      </c>
      <c r="Y113" s="96">
        <v>35.859501000000002</v>
      </c>
      <c r="Z113" s="96">
        <v>0.97126793</v>
      </c>
      <c r="AA113" s="60">
        <v>0.97631003000000005</v>
      </c>
      <c r="AB113" s="60">
        <v>5.6803863000000003E-2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0.43871599999999944</v>
      </c>
      <c r="AN113" s="95">
        <f t="shared" si="15"/>
        <v>0.56744400000000184</v>
      </c>
      <c r="AO113" s="95">
        <f t="shared" si="16"/>
        <v>-1.3099999999988121E-5</v>
      </c>
      <c r="AP113" s="95">
        <f t="shared" si="17"/>
        <v>4.7762000000006744E-4</v>
      </c>
      <c r="AQ113" s="120">
        <f t="shared" si="18"/>
        <v>-3.0219569999999987E-3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34.025129</v>
      </c>
      <c r="G114" s="187">
        <v>37.964443000000003</v>
      </c>
      <c r="H114" s="187">
        <v>0.98186883999999996</v>
      </c>
      <c r="I114" s="62">
        <v>0.98654582999999996</v>
      </c>
      <c r="J114" s="62">
        <v>4.0490947999999999E-2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34.979951</v>
      </c>
      <c r="Y114" s="187">
        <v>38.728375999999997</v>
      </c>
      <c r="Z114" s="187">
        <v>0.98201863</v>
      </c>
      <c r="AA114" s="62">
        <v>0.98682886000000003</v>
      </c>
      <c r="AB114" s="62">
        <v>3.67233E-2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0.95482200000000006</v>
      </c>
      <c r="AN114" s="121">
        <f t="shared" si="15"/>
        <v>0.76393299999999442</v>
      </c>
      <c r="AO114" s="121">
        <f t="shared" si="16"/>
        <v>1.497900000000385E-4</v>
      </c>
      <c r="AP114" s="121">
        <f t="shared" si="17"/>
        <v>2.8303000000007295E-4</v>
      </c>
      <c r="AQ114" s="87">
        <f t="shared" si="18"/>
        <v>-3.7676479999999984E-3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36.500154999999999</v>
      </c>
      <c r="G115" s="187">
        <v>40.748795000000001</v>
      </c>
      <c r="H115" s="187">
        <v>0.99037785</v>
      </c>
      <c r="I115" s="62">
        <v>0.99332295999999998</v>
      </c>
      <c r="J115" s="62">
        <v>2.3991571999999999E-2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38.187395000000002</v>
      </c>
      <c r="Y115" s="187">
        <v>42.049956999999999</v>
      </c>
      <c r="Z115" s="187">
        <v>0.99056511000000003</v>
      </c>
      <c r="AA115" s="62">
        <v>0.99375780999999996</v>
      </c>
      <c r="AB115" s="62">
        <v>1.9186617999999999E-2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1.6872400000000027</v>
      </c>
      <c r="AN115" s="121">
        <f t="shared" si="15"/>
        <v>1.3011619999999979</v>
      </c>
      <c r="AO115" s="121">
        <f t="shared" si="16"/>
        <v>1.8726000000002241E-4</v>
      </c>
      <c r="AP115" s="121">
        <f t="shared" si="17"/>
        <v>4.3484999999998664E-4</v>
      </c>
      <c r="AQ115" s="87">
        <f t="shared" si="18"/>
        <v>-4.8049540000000002E-3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39.717503000000001</v>
      </c>
      <c r="G116" s="187">
        <v>44.252864000000002</v>
      </c>
      <c r="H116" s="187">
        <v>0.99407405999999998</v>
      </c>
      <c r="I116" s="62">
        <v>0.99639999999999995</v>
      </c>
      <c r="J116" s="62">
        <v>1.3070306E-2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42.148713000000001</v>
      </c>
      <c r="Y116" s="187">
        <v>45.941071999999998</v>
      </c>
      <c r="Z116" s="187">
        <v>0.99427038000000001</v>
      </c>
      <c r="AA116" s="62">
        <v>0.99674660000000004</v>
      </c>
      <c r="AB116" s="62">
        <v>8.9995760000000005E-3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2.4312100000000001</v>
      </c>
      <c r="AN116" s="121">
        <f t="shared" si="15"/>
        <v>1.6882079999999959</v>
      </c>
      <c r="AO116" s="121">
        <f t="shared" si="16"/>
        <v>1.9632000000002758E-4</v>
      </c>
      <c r="AP116" s="121">
        <f t="shared" si="17"/>
        <v>3.4660000000008573E-4</v>
      </c>
      <c r="AQ116" s="87">
        <f t="shared" si="18"/>
        <v>-4.0707299999999998E-3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32.157915000000003</v>
      </c>
      <c r="G118" s="96">
        <v>35.893228000000001</v>
      </c>
      <c r="H118" s="96">
        <v>0.97233574</v>
      </c>
      <c r="I118" s="60">
        <v>0.97806990999999999</v>
      </c>
      <c r="J118" s="60">
        <v>5.8251801999999998E-2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32.146073999999999</v>
      </c>
      <c r="Y118" s="96">
        <v>36.251624</v>
      </c>
      <c r="Z118" s="96">
        <v>0.97233977000000005</v>
      </c>
      <c r="AA118" s="60">
        <v>0.97829520000000003</v>
      </c>
      <c r="AB118" s="60">
        <v>5.6839053E-2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-1.1841000000003987E-2</v>
      </c>
      <c r="AN118" s="95">
        <f t="shared" si="15"/>
        <v>0.35839599999999905</v>
      </c>
      <c r="AO118" s="95">
        <f t="shared" si="16"/>
        <v>4.0300000000437208E-6</v>
      </c>
      <c r="AP118" s="95">
        <f t="shared" si="17"/>
        <v>2.2529000000004462E-4</v>
      </c>
      <c r="AQ118" s="120">
        <f t="shared" si="18"/>
        <v>-1.4127489999999979E-3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35.594261000000003</v>
      </c>
      <c r="G119" s="187">
        <v>39.096497999999997</v>
      </c>
      <c r="H119" s="187">
        <v>0.98244321999999995</v>
      </c>
      <c r="I119" s="62">
        <v>0.98780615999999999</v>
      </c>
      <c r="J119" s="62">
        <v>3.8476158000000003E-2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35.904127000000003</v>
      </c>
      <c r="Y119" s="187">
        <v>39.443776999999997</v>
      </c>
      <c r="Z119" s="187">
        <v>0.98264313000000003</v>
      </c>
      <c r="AA119" s="62">
        <v>0.98806903999999995</v>
      </c>
      <c r="AB119" s="62">
        <v>3.6707877999999999E-2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0.30986599999999953</v>
      </c>
      <c r="AN119" s="121">
        <f t="shared" si="15"/>
        <v>0.34727900000000034</v>
      </c>
      <c r="AO119" s="121">
        <f t="shared" si="16"/>
        <v>1.9991000000008086E-4</v>
      </c>
      <c r="AP119" s="121">
        <f t="shared" si="17"/>
        <v>2.6287999999996536E-4</v>
      </c>
      <c r="AQ119" s="87">
        <f t="shared" si="18"/>
        <v>-1.768280000000004E-3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38.604723999999997</v>
      </c>
      <c r="G120" s="187">
        <v>42.408574000000002</v>
      </c>
      <c r="H120" s="187">
        <v>0.99051191999999999</v>
      </c>
      <c r="I120" s="62">
        <v>0.99374872999999997</v>
      </c>
      <c r="J120" s="62">
        <v>2.1225661E-2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39.670875000000002</v>
      </c>
      <c r="Y120" s="187">
        <v>43.067292999999999</v>
      </c>
      <c r="Z120" s="187">
        <v>0.99065676000000003</v>
      </c>
      <c r="AA120" s="62">
        <v>0.99405672</v>
      </c>
      <c r="AB120" s="62">
        <v>1.8873002E-2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1.066151000000005</v>
      </c>
      <c r="AN120" s="121">
        <f t="shared" si="15"/>
        <v>0.65871899999999783</v>
      </c>
      <c r="AO120" s="121">
        <f t="shared" si="16"/>
        <v>1.4484000000003494E-4</v>
      </c>
      <c r="AP120" s="121">
        <f t="shared" si="17"/>
        <v>3.0799000000003574E-4</v>
      </c>
      <c r="AQ120" s="87">
        <f t="shared" si="18"/>
        <v>-2.352659E-3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40.481361999999997</v>
      </c>
      <c r="G121" s="187">
        <v>44.849234000000003</v>
      </c>
      <c r="H121" s="187">
        <v>0.99414263999999997</v>
      </c>
      <c r="I121" s="62">
        <v>0.99644261999999995</v>
      </c>
      <c r="J121" s="62">
        <v>1.2026261999999999E-2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42.615184999999997</v>
      </c>
      <c r="Y121" s="187">
        <v>46.209772000000001</v>
      </c>
      <c r="Z121" s="187">
        <v>0.99430688</v>
      </c>
      <c r="AA121" s="62">
        <v>0.99685763000000005</v>
      </c>
      <c r="AB121" s="62">
        <v>9.0579509999999998E-3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2.1338229999999996</v>
      </c>
      <c r="AN121" s="121">
        <f t="shared" si="15"/>
        <v>1.3605379999999982</v>
      </c>
      <c r="AO121" s="121">
        <f t="shared" si="16"/>
        <v>1.6424000000003769E-4</v>
      </c>
      <c r="AP121" s="121">
        <f t="shared" si="17"/>
        <v>4.1501000000010446E-4</v>
      </c>
      <c r="AQ121" s="87">
        <f t="shared" si="18"/>
        <v>-2.9683109999999995E-3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32.635418999999999</v>
      </c>
      <c r="G123" s="96">
        <v>36.093594000000003</v>
      </c>
      <c r="H123" s="96">
        <v>0.97141122999999996</v>
      </c>
      <c r="I123" s="60">
        <v>0.97835388000000001</v>
      </c>
      <c r="J123" s="60">
        <v>6.0950103999999998E-2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32.851649000000002</v>
      </c>
      <c r="Y123" s="96">
        <v>36.477932000000003</v>
      </c>
      <c r="Z123" s="96">
        <v>0.97134306000000004</v>
      </c>
      <c r="AA123" s="60">
        <v>0.97842878</v>
      </c>
      <c r="AB123" s="60">
        <v>5.9486706E-2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0.21623000000000303</v>
      </c>
      <c r="AN123" s="95">
        <f t="shared" si="15"/>
        <v>0.38433799999999962</v>
      </c>
      <c r="AO123" s="95">
        <f t="shared" si="16"/>
        <v>-6.8169999999923014E-5</v>
      </c>
      <c r="AP123" s="95">
        <f t="shared" si="17"/>
        <v>7.4899999999988864E-5</v>
      </c>
      <c r="AQ123" s="120">
        <f t="shared" si="18"/>
        <v>-1.4633979999999977E-3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35.337806999999998</v>
      </c>
      <c r="G124" s="187">
        <v>38.908293</v>
      </c>
      <c r="H124" s="187">
        <v>0.98152949</v>
      </c>
      <c r="I124" s="62">
        <v>0.98723004000000003</v>
      </c>
      <c r="J124" s="62">
        <v>4.1097809999999999E-2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36.001919000000001</v>
      </c>
      <c r="Y124" s="187">
        <v>39.404443000000001</v>
      </c>
      <c r="Z124" s="187">
        <v>0.98167804000000003</v>
      </c>
      <c r="AA124" s="62">
        <v>0.98734902000000002</v>
      </c>
      <c r="AB124" s="62">
        <v>3.9312232000000003E-2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0.66411200000000292</v>
      </c>
      <c r="AN124" s="121">
        <f t="shared" si="15"/>
        <v>0.49615000000000009</v>
      </c>
      <c r="AO124" s="121">
        <f t="shared" si="16"/>
        <v>1.4855000000002505E-4</v>
      </c>
      <c r="AP124" s="121">
        <f t="shared" si="17"/>
        <v>1.1897999999999076E-4</v>
      </c>
      <c r="AQ124" s="87">
        <f t="shared" si="18"/>
        <v>-1.785577999999996E-3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38.078640999999998</v>
      </c>
      <c r="G125" s="187">
        <v>42.038891999999997</v>
      </c>
      <c r="H125" s="187">
        <v>0.99025613000000001</v>
      </c>
      <c r="I125" s="62">
        <v>0.99342364999999999</v>
      </c>
      <c r="J125" s="62">
        <v>2.3161424E-2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39.284078999999998</v>
      </c>
      <c r="Y125" s="187">
        <v>42.754719000000001</v>
      </c>
      <c r="Z125" s="187">
        <v>0.99034233000000005</v>
      </c>
      <c r="AA125" s="62">
        <v>0.99366999</v>
      </c>
      <c r="AB125" s="62">
        <v>2.0783323999999999E-2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1.2054380000000009</v>
      </c>
      <c r="AN125" s="121">
        <f t="shared" si="15"/>
        <v>0.71582700000000443</v>
      </c>
      <c r="AO125" s="121">
        <f t="shared" si="16"/>
        <v>8.6200000000036248E-5</v>
      </c>
      <c r="AP125" s="121">
        <f t="shared" si="17"/>
        <v>2.4634000000001155E-4</v>
      </c>
      <c r="AQ125" s="87">
        <f t="shared" si="18"/>
        <v>-2.378100000000001E-3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40.620072</v>
      </c>
      <c r="G126" s="187">
        <v>45.004694999999998</v>
      </c>
      <c r="H126" s="187">
        <v>0.9941257</v>
      </c>
      <c r="I126" s="62">
        <v>0.99642282000000004</v>
      </c>
      <c r="J126" s="62">
        <v>1.2005593E-2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42.624049999999997</v>
      </c>
      <c r="Y126" s="187">
        <v>46.236567999999998</v>
      </c>
      <c r="Z126" s="187">
        <v>0.99425293999999997</v>
      </c>
      <c r="AA126" s="62">
        <v>0.9968167</v>
      </c>
      <c r="AB126" s="62">
        <v>9.5671179999999995E-3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2.0039779999999965</v>
      </c>
      <c r="AN126" s="121">
        <f t="shared" si="15"/>
        <v>1.2318730000000002</v>
      </c>
      <c r="AO126" s="121">
        <f t="shared" si="16"/>
        <v>1.2723999999997293E-4</v>
      </c>
      <c r="AP126" s="121">
        <f t="shared" si="17"/>
        <v>3.938799999999576E-4</v>
      </c>
      <c r="AQ126" s="87">
        <f t="shared" si="18"/>
        <v>-2.4384750000000007E-3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32.375351000000002</v>
      </c>
      <c r="G128" s="96">
        <v>35.811765999999999</v>
      </c>
      <c r="H128" s="96">
        <v>0.97058489999999997</v>
      </c>
      <c r="I128" s="60">
        <v>0.97832584</v>
      </c>
      <c r="J128" s="60">
        <v>6.3817860000000004E-2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32.647191999999997</v>
      </c>
      <c r="Y128" s="96">
        <v>36.065801</v>
      </c>
      <c r="Z128" s="96">
        <v>0.97039712</v>
      </c>
      <c r="AA128" s="60">
        <v>0.97824626000000003</v>
      </c>
      <c r="AB128" s="60">
        <v>6.2579036000000005E-2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0.27184099999999489</v>
      </c>
      <c r="AN128" s="95">
        <f t="shared" si="15"/>
        <v>0.25403500000000179</v>
      </c>
      <c r="AO128" s="95">
        <f t="shared" si="16"/>
        <v>-1.8777999999997075E-4</v>
      </c>
      <c r="AP128" s="95">
        <f t="shared" si="17"/>
        <v>-7.957999999996801E-5</v>
      </c>
      <c r="AQ128" s="120">
        <f t="shared" si="18"/>
        <v>-1.2388239999999995E-3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34.529178000000002</v>
      </c>
      <c r="G129" s="187">
        <v>38.29542</v>
      </c>
      <c r="H129" s="187">
        <v>0.98079198999999995</v>
      </c>
      <c r="I129" s="62">
        <v>0.98635839000000003</v>
      </c>
      <c r="J129" s="62">
        <v>4.3481150000000003E-2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35.128047000000002</v>
      </c>
      <c r="Y129" s="187">
        <v>38.693841999999997</v>
      </c>
      <c r="Z129" s="187">
        <v>0.98092787000000004</v>
      </c>
      <c r="AA129" s="62">
        <v>0.98675687999999995</v>
      </c>
      <c r="AB129" s="62">
        <v>4.1382750000000003E-2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0.59886900000000054</v>
      </c>
      <c r="AN129" s="121">
        <f t="shared" si="15"/>
        <v>0.3984219999999965</v>
      </c>
      <c r="AO129" s="121">
        <f t="shared" si="16"/>
        <v>1.3588000000008815E-4</v>
      </c>
      <c r="AP129" s="121">
        <f t="shared" si="17"/>
        <v>3.9848999999991808E-4</v>
      </c>
      <c r="AQ129" s="87">
        <f t="shared" si="18"/>
        <v>-2.0984000000000003E-3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37.335330999999996</v>
      </c>
      <c r="G130" s="187">
        <v>41.579175999999997</v>
      </c>
      <c r="H130" s="187">
        <v>0.99007261000000002</v>
      </c>
      <c r="I130" s="62">
        <v>0.99330377000000003</v>
      </c>
      <c r="J130" s="62">
        <v>2.4367396E-2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38.321545999999998</v>
      </c>
      <c r="Y130" s="187">
        <v>42.215696999999999</v>
      </c>
      <c r="Z130" s="187">
        <v>0.99020036</v>
      </c>
      <c r="AA130" s="62">
        <v>0.99356597999999996</v>
      </c>
      <c r="AB130" s="62">
        <v>2.1881629999999999E-2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0.9862150000000014</v>
      </c>
      <c r="AN130" s="121">
        <f t="shared" si="15"/>
        <v>0.63652100000000189</v>
      </c>
      <c r="AO130" s="121">
        <f t="shared" si="16"/>
        <v>1.2774999999998204E-4</v>
      </c>
      <c r="AP130" s="121">
        <f t="shared" si="17"/>
        <v>2.6220999999992944E-4</v>
      </c>
      <c r="AQ130" s="87">
        <f t="shared" si="18"/>
        <v>-2.4857660000000004E-3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40.92033</v>
      </c>
      <c r="G131" s="187">
        <v>45.310775</v>
      </c>
      <c r="H131" s="187">
        <v>0.99412621999999995</v>
      </c>
      <c r="I131" s="62">
        <v>0.99652103999999997</v>
      </c>
      <c r="J131" s="62">
        <v>1.1192090999999999E-2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42.604880999999999</v>
      </c>
      <c r="Y131" s="187">
        <v>46.353397000000001</v>
      </c>
      <c r="Z131" s="187">
        <v>0.99424783999999999</v>
      </c>
      <c r="AA131" s="62">
        <v>0.99686912999999999</v>
      </c>
      <c r="AB131" s="62">
        <v>9.6171239999999995E-3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1.684550999999999</v>
      </c>
      <c r="AN131" s="121">
        <f t="shared" si="15"/>
        <v>1.0426220000000015</v>
      </c>
      <c r="AO131" s="121">
        <f t="shared" si="16"/>
        <v>1.2162000000004447E-4</v>
      </c>
      <c r="AP131" s="121">
        <f t="shared" si="17"/>
        <v>3.480900000000231E-4</v>
      </c>
      <c r="AQ131" s="87">
        <f t="shared" si="18"/>
        <v>-1.574967E-3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33.046053000000001</v>
      </c>
      <c r="G133" s="96">
        <v>36.195082999999997</v>
      </c>
      <c r="H133" s="96">
        <v>0.97112264000000004</v>
      </c>
      <c r="I133" s="60">
        <v>0.97915227000000005</v>
      </c>
      <c r="J133" s="60">
        <v>6.2016139999999997E-2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33.110750000000003</v>
      </c>
      <c r="Y133" s="96">
        <v>36.43289</v>
      </c>
      <c r="Z133" s="96">
        <v>0.97099888000000001</v>
      </c>
      <c r="AA133" s="60">
        <v>0.97891393000000004</v>
      </c>
      <c r="AB133" s="60">
        <v>6.1551916999999998E-2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6.4697000000002447E-2</v>
      </c>
      <c r="AN133" s="95">
        <f t="shared" si="15"/>
        <v>0.23780700000000365</v>
      </c>
      <c r="AO133" s="95">
        <f t="shared" si="16"/>
        <v>-1.2376000000002829E-4</v>
      </c>
      <c r="AP133" s="95">
        <f t="shared" si="17"/>
        <v>-2.3834000000000355E-4</v>
      </c>
      <c r="AQ133" s="120">
        <f t="shared" si="18"/>
        <v>-4.6422299999999972E-4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35.314962000000001</v>
      </c>
      <c r="G134" s="187">
        <v>38.666414000000003</v>
      </c>
      <c r="H134" s="187">
        <v>0.98132688999999995</v>
      </c>
      <c r="I134" s="62">
        <v>0.98654699999999995</v>
      </c>
      <c r="J134" s="62">
        <v>4.2085602999999999E-2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35.690444999999997</v>
      </c>
      <c r="Y134" s="187">
        <v>39.000683000000002</v>
      </c>
      <c r="Z134" s="187">
        <v>0.98147213</v>
      </c>
      <c r="AA134" s="62">
        <v>0.98684017000000002</v>
      </c>
      <c r="AB134" s="62">
        <v>4.0733800000000001E-2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0.37548299999999557</v>
      </c>
      <c r="AN134" s="121">
        <f t="shared" si="15"/>
        <v>0.33426899999999904</v>
      </c>
      <c r="AO134" s="121">
        <f t="shared" si="16"/>
        <v>1.4524000000004644E-4</v>
      </c>
      <c r="AP134" s="121">
        <f t="shared" si="17"/>
        <v>2.9317000000006477E-4</v>
      </c>
      <c r="AQ134" s="87">
        <f t="shared" si="18"/>
        <v>-1.3518029999999986E-3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38.510213999999998</v>
      </c>
      <c r="G135" s="187">
        <v>42.372591</v>
      </c>
      <c r="H135" s="187">
        <v>0.99013496999999995</v>
      </c>
      <c r="I135" s="62">
        <v>0.99369964</v>
      </c>
      <c r="J135" s="62">
        <v>2.2602859999999999E-2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39.369155999999997</v>
      </c>
      <c r="Y135" s="187">
        <v>42.893987000000003</v>
      </c>
      <c r="Z135" s="187">
        <v>0.99028861999999995</v>
      </c>
      <c r="AA135" s="62">
        <v>0.99395065999999999</v>
      </c>
      <c r="AB135" s="62">
        <v>2.1243273999999999E-2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0.85894199999999898</v>
      </c>
      <c r="AN135" s="121">
        <f t="shared" si="15"/>
        <v>0.52139600000000286</v>
      </c>
      <c r="AO135" s="121">
        <f t="shared" si="16"/>
        <v>1.5365000000000517E-4</v>
      </c>
      <c r="AP135" s="121">
        <f t="shared" si="17"/>
        <v>2.510199999999907E-4</v>
      </c>
      <c r="AQ135" s="87">
        <f t="shared" si="18"/>
        <v>-1.3595859999999994E-3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41.950429999999997</v>
      </c>
      <c r="G136" s="187">
        <v>45.844166999999999</v>
      </c>
      <c r="H136" s="187">
        <v>0.99406313999999996</v>
      </c>
      <c r="I136" s="62">
        <v>0.99660758000000005</v>
      </c>
      <c r="J136" s="62">
        <v>1.0607999E-2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43.269610999999998</v>
      </c>
      <c r="Y136" s="187">
        <v>46.574708999999999</v>
      </c>
      <c r="Z136" s="187">
        <v>0.99417286000000005</v>
      </c>
      <c r="AA136" s="62">
        <v>0.99683074000000005</v>
      </c>
      <c r="AB136" s="62">
        <v>9.7965840000000005E-3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1.3191810000000004</v>
      </c>
      <c r="AN136" s="121">
        <f t="shared" si="15"/>
        <v>0.7305419999999998</v>
      </c>
      <c r="AO136" s="121">
        <f t="shared" si="16"/>
        <v>1.0972000000009086E-4</v>
      </c>
      <c r="AP136" s="121">
        <f t="shared" si="17"/>
        <v>2.2316000000000003E-4</v>
      </c>
      <c r="AQ136" s="87">
        <f t="shared" si="18"/>
        <v>-8.1141499999999936E-4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30.398133999999999</v>
      </c>
      <c r="G641" s="135">
        <f t="shared" si="59"/>
        <v>33.654103999999997</v>
      </c>
      <c r="H641" s="135">
        <f t="shared" si="59"/>
        <v>0.96639260999999999</v>
      </c>
      <c r="I641" s="135">
        <f t="shared" si="59"/>
        <v>0.97105370000000002</v>
      </c>
      <c r="J641" s="135">
        <f t="shared" si="59"/>
        <v>5.5875577000000003E-2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30.991251999999999</v>
      </c>
      <c r="Y641" s="135">
        <f t="shared" si="60"/>
        <v>34.320911000000002</v>
      </c>
      <c r="Z641" s="135">
        <f t="shared" si="60"/>
        <v>0.96646476000000003</v>
      </c>
      <c r="AA641" s="135">
        <f t="shared" si="60"/>
        <v>0.97133703000000005</v>
      </c>
      <c r="AB641" s="135">
        <f t="shared" si="60"/>
        <v>5.1666459999999997E-2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32.964004000000003</v>
      </c>
      <c r="G642" s="18">
        <f t="shared" si="59"/>
        <v>36.891778000000002</v>
      </c>
      <c r="H642" s="18">
        <f t="shared" si="59"/>
        <v>0.98028727000000004</v>
      </c>
      <c r="I642" s="18">
        <f t="shared" si="59"/>
        <v>0.98371333999999999</v>
      </c>
      <c r="J642" s="18">
        <f t="shared" si="59"/>
        <v>3.8109129999999998E-2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34.049759999999999</v>
      </c>
      <c r="Y642" s="18">
        <f t="shared" si="60"/>
        <v>37.539901</v>
      </c>
      <c r="Z642" s="18">
        <f t="shared" si="60"/>
        <v>0.98044319999999996</v>
      </c>
      <c r="AA642" s="18">
        <f t="shared" si="60"/>
        <v>0.98413229999999996</v>
      </c>
      <c r="AB642" s="18">
        <f t="shared" si="60"/>
        <v>3.5161365E-2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36.326689000000002</v>
      </c>
      <c r="G643" s="18">
        <f t="shared" si="59"/>
        <v>40.748795000000001</v>
      </c>
      <c r="H643" s="18">
        <f t="shared" si="59"/>
        <v>0.98973438000000002</v>
      </c>
      <c r="I643" s="18">
        <f t="shared" si="59"/>
        <v>0.99245320000000004</v>
      </c>
      <c r="J643" s="18">
        <f t="shared" si="59"/>
        <v>1.9632941000000001E-2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38.027878999999999</v>
      </c>
      <c r="Y643" s="18">
        <f t="shared" si="60"/>
        <v>41.912869999999998</v>
      </c>
      <c r="Z643" s="18">
        <f t="shared" si="60"/>
        <v>0.98988087999999996</v>
      </c>
      <c r="AA643" s="18">
        <f t="shared" si="60"/>
        <v>0.99282079999999995</v>
      </c>
      <c r="AB643" s="18">
        <f t="shared" si="60"/>
        <v>1.6391143E-2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38.623103</v>
      </c>
      <c r="G644" s="18">
        <f t="shared" si="59"/>
        <v>43.421472999999999</v>
      </c>
      <c r="H644" s="18">
        <f t="shared" si="59"/>
        <v>0.99370225000000001</v>
      </c>
      <c r="I644" s="18">
        <f t="shared" si="59"/>
        <v>0.99574764999999998</v>
      </c>
      <c r="J644" s="18">
        <f t="shared" si="59"/>
        <v>9.2363129999999995E-3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41.352483999999997</v>
      </c>
      <c r="Y644" s="18">
        <f t="shared" si="60"/>
        <v>45.371972999999997</v>
      </c>
      <c r="Z644" s="18">
        <f t="shared" si="60"/>
        <v>0.99387362999999995</v>
      </c>
      <c r="AA644" s="18">
        <f t="shared" si="60"/>
        <v>0.99637609999999999</v>
      </c>
      <c r="AB644" s="18">
        <f t="shared" si="60"/>
        <v>7.8653500000000001E-3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33.046053000000001</v>
      </c>
      <c r="G646" s="135">
        <f t="shared" si="61"/>
        <v>36.195082999999997</v>
      </c>
      <c r="H646" s="135">
        <f t="shared" si="61"/>
        <v>0.97233574</v>
      </c>
      <c r="I646" s="135">
        <f t="shared" si="61"/>
        <v>0.97915227000000005</v>
      </c>
      <c r="J646" s="135">
        <f t="shared" si="61"/>
        <v>7.1138610000000005E-2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33.110750000000003</v>
      </c>
      <c r="Y646" s="135">
        <f t="shared" si="62"/>
        <v>36.477932000000003</v>
      </c>
      <c r="Z646" s="135">
        <f t="shared" si="62"/>
        <v>0.97233977000000005</v>
      </c>
      <c r="AA646" s="135">
        <f t="shared" si="62"/>
        <v>0.97891393000000004</v>
      </c>
      <c r="AB646" s="135">
        <f t="shared" si="62"/>
        <v>6.3351260000000006E-2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35.594261000000003</v>
      </c>
      <c r="G647" s="18">
        <f t="shared" si="61"/>
        <v>39.096497999999997</v>
      </c>
      <c r="H647" s="18">
        <f t="shared" si="61"/>
        <v>0.98244321999999995</v>
      </c>
      <c r="I647" s="18">
        <f t="shared" si="61"/>
        <v>0.98780615999999999</v>
      </c>
      <c r="J647" s="18">
        <f t="shared" si="61"/>
        <v>4.7331209999999999E-2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36.001919000000001</v>
      </c>
      <c r="Y647" s="18">
        <f t="shared" si="62"/>
        <v>39.443776999999997</v>
      </c>
      <c r="Z647" s="18">
        <f t="shared" si="62"/>
        <v>0.98264313000000003</v>
      </c>
      <c r="AA647" s="18">
        <f t="shared" si="62"/>
        <v>0.98806903999999995</v>
      </c>
      <c r="AB647" s="18">
        <f t="shared" si="62"/>
        <v>4.1382750000000003E-2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38.821005999999997</v>
      </c>
      <c r="G648" s="18">
        <f t="shared" si="61"/>
        <v>42.558416000000001</v>
      </c>
      <c r="H648" s="18">
        <f t="shared" si="61"/>
        <v>0.99051191999999999</v>
      </c>
      <c r="I648" s="18">
        <f t="shared" si="61"/>
        <v>0.99374872999999997</v>
      </c>
      <c r="J648" s="18">
        <f t="shared" si="61"/>
        <v>2.8399226999999999E-2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39.670875000000002</v>
      </c>
      <c r="Y648" s="18">
        <f t="shared" si="62"/>
        <v>43.067292999999999</v>
      </c>
      <c r="Z648" s="18">
        <f t="shared" si="62"/>
        <v>0.99065676000000003</v>
      </c>
      <c r="AA648" s="18">
        <f t="shared" si="62"/>
        <v>0.99405672</v>
      </c>
      <c r="AB648" s="18">
        <f t="shared" si="62"/>
        <v>2.1881629999999999E-2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41.950429999999997</v>
      </c>
      <c r="G649" s="18">
        <f t="shared" si="61"/>
        <v>45.844166999999999</v>
      </c>
      <c r="H649" s="18">
        <f t="shared" si="61"/>
        <v>0.99414263999999997</v>
      </c>
      <c r="I649" s="18">
        <f t="shared" si="61"/>
        <v>0.99660758000000005</v>
      </c>
      <c r="J649" s="18">
        <f t="shared" si="61"/>
        <v>1.5111492000000001E-2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43.269610999999998</v>
      </c>
      <c r="Y649" s="18">
        <f t="shared" si="62"/>
        <v>46.574708999999999</v>
      </c>
      <c r="Z649" s="18">
        <f t="shared" si="62"/>
        <v>0.99430688</v>
      </c>
      <c r="AA649" s="18">
        <f t="shared" si="62"/>
        <v>0.99686912999999999</v>
      </c>
      <c r="AB649" s="18">
        <f t="shared" si="62"/>
        <v>9.7965840000000005E-3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2.6479190000000017</v>
      </c>
      <c r="G651" s="135">
        <f t="shared" si="63"/>
        <v>2.5409790000000001</v>
      </c>
      <c r="H651" s="135">
        <f t="shared" si="63"/>
        <v>5.9431300000000187E-3</v>
      </c>
      <c r="I651" s="135">
        <f t="shared" si="63"/>
        <v>8.0985700000000271E-3</v>
      </c>
      <c r="J651" s="135">
        <f t="shared" si="63"/>
        <v>1.5263033000000002E-2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2.1194980000000037</v>
      </c>
      <c r="Y651" s="135">
        <f t="shared" si="64"/>
        <v>2.1570210000000003</v>
      </c>
      <c r="Z651" s="135">
        <f t="shared" si="64"/>
        <v>5.8750100000000138E-3</v>
      </c>
      <c r="AA651" s="135">
        <f t="shared" si="64"/>
        <v>7.5768999999999975E-3</v>
      </c>
      <c r="AB651" s="135">
        <f t="shared" si="64"/>
        <v>1.1684800000000009E-2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2.6302570000000003</v>
      </c>
      <c r="G652" s="18">
        <f t="shared" si="63"/>
        <v>2.2047199999999947</v>
      </c>
      <c r="H652" s="18">
        <f t="shared" si="63"/>
        <v>2.1559499999999066E-3</v>
      </c>
      <c r="I652" s="18">
        <f t="shared" si="63"/>
        <v>4.092819999999997E-3</v>
      </c>
      <c r="J652" s="18">
        <f t="shared" si="63"/>
        <v>9.2220800000000006E-3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1.9521590000000018</v>
      </c>
      <c r="Y652" s="18">
        <f t="shared" si="64"/>
        <v>1.9038759999999968</v>
      </c>
      <c r="Z652" s="18">
        <f t="shared" si="64"/>
        <v>2.1999300000000721E-3</v>
      </c>
      <c r="AA652" s="18">
        <f t="shared" si="64"/>
        <v>3.9367399999999941E-3</v>
      </c>
      <c r="AB652" s="18">
        <f t="shared" si="64"/>
        <v>6.2213850000000029E-3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2.4943169999999952</v>
      </c>
      <c r="G653" s="18">
        <f t="shared" si="63"/>
        <v>1.8096209999999999</v>
      </c>
      <c r="H653" s="18">
        <f t="shared" si="63"/>
        <v>7.7753999999996548E-4</v>
      </c>
      <c r="I653" s="18">
        <f t="shared" si="63"/>
        <v>1.2955299999999337E-3</v>
      </c>
      <c r="J653" s="18">
        <f t="shared" si="63"/>
        <v>8.7662859999999981E-3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1.6429960000000037</v>
      </c>
      <c r="Y653" s="18">
        <f t="shared" si="64"/>
        <v>1.1544230000000013</v>
      </c>
      <c r="Z653" s="18">
        <f t="shared" si="64"/>
        <v>7.7588000000006208E-4</v>
      </c>
      <c r="AA653" s="18">
        <f t="shared" si="64"/>
        <v>1.235920000000057E-3</v>
      </c>
      <c r="AB653" s="18">
        <f t="shared" si="64"/>
        <v>5.4904869999999988E-3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3.3273269999999968</v>
      </c>
      <c r="G654" s="18">
        <f t="shared" si="63"/>
        <v>2.4226939999999999</v>
      </c>
      <c r="H654" s="18">
        <f t="shared" si="63"/>
        <v>4.403899999999572E-4</v>
      </c>
      <c r="I654" s="18">
        <f t="shared" si="63"/>
        <v>8.5993000000006425E-4</v>
      </c>
      <c r="J654" s="18">
        <f t="shared" si="63"/>
        <v>5.8751790000000012E-3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1.9171270000000007</v>
      </c>
      <c r="Y654" s="18">
        <f t="shared" si="64"/>
        <v>1.2027360000000016</v>
      </c>
      <c r="Z654" s="18">
        <f t="shared" si="64"/>
        <v>4.3325000000005165E-4</v>
      </c>
      <c r="AA654" s="18">
        <f t="shared" si="64"/>
        <v>4.9303000000000541E-4</v>
      </c>
      <c r="AB654" s="18">
        <f t="shared" si="64"/>
        <v>1.9312340000000004E-3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topLeftCell="M1" workbookViewId="0">
      <selection activeCell="AB202" sqref="X33:AB202"/>
    </sheetView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4"/>
      <c r="T2" s="141" t="str">
        <f>$B$2</f>
        <v>bartender_semitrack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4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4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4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39123.160000000003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31.51035833333334</v>
      </c>
      <c r="G5" s="30">
        <f t="shared" si="0"/>
        <v>34.762131904761908</v>
      </c>
      <c r="H5" s="30">
        <f t="shared" si="0"/>
        <v>0.96837816095238116</v>
      </c>
      <c r="I5" s="90">
        <f t="shared" si="0"/>
        <v>0.97487475571428583</v>
      </c>
      <c r="J5" s="90">
        <f t="shared" si="0"/>
        <v>6.3734913857142847E-2</v>
      </c>
      <c r="K5" s="55"/>
      <c r="L5" s="55"/>
      <c r="M5" s="55"/>
      <c r="N5" s="26"/>
      <c r="O5" s="56"/>
      <c r="P5" s="130">
        <f t="shared" ref="P5:Q8" si="1">P16</f>
        <v>29.905999999999999</v>
      </c>
      <c r="Q5" s="151">
        <f t="shared" si="1"/>
        <v>9.7650000000000006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4"/>
      <c r="T5" s="298"/>
      <c r="U5" s="25" t="s">
        <v>33</v>
      </c>
      <c r="V5" s="26"/>
      <c r="W5" s="126">
        <f>W23</f>
        <v>39080.304000000004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31.712374809523812</v>
      </c>
      <c r="Y5" s="30">
        <f t="shared" si="2"/>
        <v>35.1009491904762</v>
      </c>
      <c r="Z5" s="30">
        <f t="shared" si="2"/>
        <v>0.96838602904761895</v>
      </c>
      <c r="AA5" s="90">
        <f t="shared" si="2"/>
        <v>0.97522259523809518</v>
      </c>
      <c r="AB5" s="90">
        <f t="shared" si="2"/>
        <v>6.0666330571428576E-2</v>
      </c>
      <c r="AC5" s="55"/>
      <c r="AD5" s="55"/>
      <c r="AE5" s="55"/>
      <c r="AF5" s="26"/>
      <c r="AG5" s="238"/>
      <c r="AH5" s="130">
        <f t="shared" ref="AH5:AI8" si="3">AH16</f>
        <v>32.686999999999998</v>
      </c>
      <c r="AI5" s="151">
        <f t="shared" si="3"/>
        <v>10.031000000000001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-0.10273817548697795</v>
      </c>
      <c r="AN5" s="240">
        <f>bdrate($E5:$E8,G5:G8,$W5:$W8,Y5:Y8)</f>
        <v>-6.5461759378815709E-2</v>
      </c>
      <c r="AO5" s="240">
        <f>bdrate($E5:$E8,H5:H8,$W5:$W8,Z5:Z8)</f>
        <v>-4.6208441060426875E-3</v>
      </c>
      <c r="AP5" s="240">
        <f>bdrate($E5:$E8,I5:I8,$W5:$W8,AA5:AA8)</f>
        <v>-1.1769973061284689E-2</v>
      </c>
      <c r="AQ5" s="241">
        <f>bdrateInverted($E5:$E8,J5:J8,$W5:$W8,AB5:AB8)</f>
        <v>-6.6491982964732355E-2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57942.776000000005</v>
      </c>
      <c r="F6" s="90">
        <f t="shared" si="0"/>
        <v>34.292316666666672</v>
      </c>
      <c r="G6" s="90">
        <f t="shared" si="0"/>
        <v>37.87595809523809</v>
      </c>
      <c r="H6" s="90">
        <f t="shared" si="0"/>
        <v>0.98000944999999984</v>
      </c>
      <c r="I6" s="90">
        <f t="shared" si="0"/>
        <v>0.98511816190476176</v>
      </c>
      <c r="J6" s="90">
        <f t="shared" si="0"/>
        <v>4.3142481809523806E-2</v>
      </c>
      <c r="K6" s="56"/>
      <c r="L6" s="56"/>
      <c r="M6" s="56"/>
      <c r="N6" s="28"/>
      <c r="O6" s="56"/>
      <c r="P6" s="130">
        <f t="shared" si="1"/>
        <v>29.827999999999999</v>
      </c>
      <c r="Q6" s="130">
        <f t="shared" si="1"/>
        <v>10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4"/>
      <c r="T6" s="285"/>
      <c r="U6" s="27" t="s">
        <v>34</v>
      </c>
      <c r="V6" s="28"/>
      <c r="W6" s="127">
        <f>W24</f>
        <v>57890.671999999999</v>
      </c>
      <c r="X6" s="90">
        <f t="shared" si="2"/>
        <v>34.932008238095236</v>
      </c>
      <c r="Y6" s="90">
        <f t="shared" si="2"/>
        <v>38.28846595238096</v>
      </c>
      <c r="Z6" s="90">
        <f t="shared" si="2"/>
        <v>0.98005795904761905</v>
      </c>
      <c r="AA6" s="90">
        <f t="shared" si="2"/>
        <v>0.98530768571428573</v>
      </c>
      <c r="AB6" s="90">
        <f t="shared" si="2"/>
        <v>4.0170320476190485E-2</v>
      </c>
      <c r="AC6" s="56"/>
      <c r="AD6" s="56"/>
      <c r="AE6" s="56"/>
      <c r="AF6" s="28"/>
      <c r="AG6" s="238"/>
      <c r="AH6" s="130">
        <f t="shared" si="3"/>
        <v>33.125</v>
      </c>
      <c r="AI6" s="130">
        <f t="shared" si="3"/>
        <v>10.545999999999999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86871.504000000001</v>
      </c>
      <c r="F7" s="90">
        <f t="shared" si="0"/>
        <v>37.348537952380951</v>
      </c>
      <c r="G7" s="90">
        <f t="shared" si="0"/>
        <v>41.419684476190483</v>
      </c>
      <c r="H7" s="90">
        <f t="shared" si="0"/>
        <v>0.98935317476190476</v>
      </c>
      <c r="I7" s="90">
        <f t="shared" si="0"/>
        <v>0.99272395999999996</v>
      </c>
      <c r="J7" s="90">
        <f t="shared" si="0"/>
        <v>2.3475183380952381E-2</v>
      </c>
      <c r="K7" s="56"/>
      <c r="L7" s="56"/>
      <c r="M7" s="56"/>
      <c r="N7" s="28"/>
      <c r="O7" s="56"/>
      <c r="P7" s="130">
        <f t="shared" si="1"/>
        <v>30.295999999999999</v>
      </c>
      <c r="Q7" s="130">
        <f t="shared" si="1"/>
        <v>10.045999999999999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4"/>
      <c r="T7" s="285"/>
      <c r="U7" s="27" t="s">
        <v>35</v>
      </c>
      <c r="V7" s="28"/>
      <c r="W7" s="127">
        <f>W25</f>
        <v>86807.696000000011</v>
      </c>
      <c r="X7" s="90">
        <f t="shared" si="2"/>
        <v>38.53964204761904</v>
      </c>
      <c r="Y7" s="90">
        <f t="shared" si="2"/>
        <v>42.116227333333327</v>
      </c>
      <c r="Z7" s="90">
        <f t="shared" si="2"/>
        <v>0.98946908809523815</v>
      </c>
      <c r="AA7" s="90">
        <f t="shared" si="2"/>
        <v>0.99286073523809526</v>
      </c>
      <c r="AB7" s="90">
        <f t="shared" si="2"/>
        <v>2.0437564809523811E-2</v>
      </c>
      <c r="AC7" s="56"/>
      <c r="AD7" s="56"/>
      <c r="AE7" s="56"/>
      <c r="AF7" s="28"/>
      <c r="AG7" s="238"/>
      <c r="AH7" s="130">
        <f t="shared" si="3"/>
        <v>33.625</v>
      </c>
      <c r="AI7" s="130">
        <f t="shared" si="3"/>
        <v>10.515000000000001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125675.568</v>
      </c>
      <c r="F8" s="90">
        <f t="shared" si="0"/>
        <v>40.034859047619051</v>
      </c>
      <c r="G8" s="90">
        <f t="shared" si="0"/>
        <v>44.360895238095232</v>
      </c>
      <c r="H8" s="90">
        <f t="shared" si="0"/>
        <v>0.99349843380952385</v>
      </c>
      <c r="I8" s="90">
        <f t="shared" si="0"/>
        <v>0.99606481857142859</v>
      </c>
      <c r="J8" s="90">
        <f t="shared" si="0"/>
        <v>1.2726224428571428E-2</v>
      </c>
      <c r="K8" s="56"/>
      <c r="L8" s="56"/>
      <c r="M8" s="56"/>
      <c r="N8" s="28"/>
      <c r="O8" s="56"/>
      <c r="P8" s="130">
        <f t="shared" si="1"/>
        <v>31.030999999999999</v>
      </c>
      <c r="Q8" s="130">
        <f t="shared" si="1"/>
        <v>10.39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4"/>
      <c r="T8" s="285"/>
      <c r="U8" s="27" t="s">
        <v>37</v>
      </c>
      <c r="V8" s="28"/>
      <c r="W8" s="127">
        <f>W26</f>
        <v>125614.93599999999</v>
      </c>
      <c r="X8" s="90">
        <f t="shared" si="2"/>
        <v>41.989033904761904</v>
      </c>
      <c r="Y8" s="90">
        <f t="shared" si="2"/>
        <v>45.628482047619052</v>
      </c>
      <c r="Z8" s="90">
        <f t="shared" si="2"/>
        <v>0.99366945523809524</v>
      </c>
      <c r="AA8" s="90">
        <f t="shared" si="2"/>
        <v>0.99636759666666685</v>
      </c>
      <c r="AB8" s="90">
        <f t="shared" si="2"/>
        <v>9.6113837619047592E-3</v>
      </c>
      <c r="AC8" s="56"/>
      <c r="AD8" s="56"/>
      <c r="AE8" s="56"/>
      <c r="AF8" s="28"/>
      <c r="AG8" s="238"/>
      <c r="AH8" s="130">
        <f t="shared" si="3"/>
        <v>33.436999999999998</v>
      </c>
      <c r="AI8" s="130">
        <f t="shared" si="3"/>
        <v>10.920999999999999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4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30.261529990481929</v>
      </c>
      <c r="Q10" s="154">
        <f>GEOMEAN(Q5:Q8)</f>
        <v>10.047782887317734</v>
      </c>
      <c r="R10" s="134" t="e">
        <f>AVERAGE(R5:R8)</f>
        <v>#DIV/0!</v>
      </c>
      <c r="S10" s="214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33.21659696887285</v>
      </c>
      <c r="AI10" s="154">
        <f>GEOMEAN(AI5:AI8)</f>
        <v>10.498467796209331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4"/>
      <c r="C11" s="214"/>
      <c r="D11" s="214"/>
      <c r="E11" s="248"/>
      <c r="F11" s="90"/>
      <c r="G11" s="90"/>
      <c r="H11" s="90"/>
      <c r="I11" s="90"/>
      <c r="J11" s="90"/>
      <c r="K11" s="90"/>
      <c r="L11" s="214"/>
      <c r="M11" s="91"/>
      <c r="N11" s="91"/>
      <c r="O11" s="249"/>
      <c r="P11" s="90"/>
      <c r="Q11" s="90"/>
      <c r="R11" s="130"/>
      <c r="S11" s="214"/>
      <c r="T11" s="214"/>
      <c r="U11" s="214"/>
      <c r="V11" s="214"/>
      <c r="W11" s="248"/>
      <c r="X11" s="90"/>
      <c r="Y11" s="90"/>
      <c r="Z11" s="90"/>
      <c r="AA11" s="90"/>
      <c r="AB11" s="90"/>
      <c r="AC11" s="90"/>
      <c r="AD11" s="214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4"/>
      <c r="C12" s="214"/>
      <c r="D12" s="214"/>
      <c r="E12" s="248"/>
      <c r="F12" s="90"/>
      <c r="G12" s="90"/>
      <c r="H12" s="90"/>
      <c r="I12" s="90"/>
      <c r="J12" s="90"/>
      <c r="K12" s="90"/>
      <c r="L12" s="214"/>
      <c r="M12" s="91"/>
      <c r="N12" s="91"/>
      <c r="O12" s="249"/>
      <c r="P12" s="90"/>
      <c r="Q12" s="90"/>
      <c r="R12" s="130"/>
      <c r="S12" s="214"/>
      <c r="T12" s="214"/>
      <c r="U12" s="214"/>
      <c r="V12" s="214"/>
      <c r="W12" s="248"/>
      <c r="X12" s="90"/>
      <c r="Y12" s="90"/>
      <c r="Z12" s="90"/>
      <c r="AA12" s="90"/>
      <c r="AB12" s="90"/>
      <c r="AC12" s="90"/>
      <c r="AD12" s="214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4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4"/>
      <c r="AL15" s="214"/>
      <c r="AM15" s="90"/>
      <c r="AN15" s="90"/>
      <c r="AO15" s="90"/>
      <c r="AP15" s="214"/>
      <c r="AQ15" s="214"/>
      <c r="AR15" s="214"/>
      <c r="AS15" s="214"/>
      <c r="AT15" s="214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5908.1840000000002</v>
      </c>
      <c r="F16" s="166">
        <v>7933.3280000000004</v>
      </c>
      <c r="G16" s="166">
        <v>2542.9360000000001</v>
      </c>
      <c r="H16" s="166">
        <v>873.4</v>
      </c>
      <c r="I16" s="166">
        <v>253.71199999999999</v>
      </c>
      <c r="J16" s="166">
        <v>11685.56</v>
      </c>
      <c r="K16" s="60">
        <v>7438.7839999999997</v>
      </c>
      <c r="L16" s="60">
        <v>2487.2559999999999</v>
      </c>
      <c r="M16" s="60">
        <v>7.8879999999999999</v>
      </c>
      <c r="N16" s="55"/>
      <c r="O16" s="252"/>
      <c r="P16" s="129">
        <v>29.905999999999999</v>
      </c>
      <c r="Q16" s="129">
        <v>9.7650000000000006</v>
      </c>
      <c r="R16" s="142"/>
      <c r="S16" s="214"/>
      <c r="T16" s="300"/>
      <c r="U16" s="25" t="s">
        <v>33</v>
      </c>
      <c r="V16" s="26"/>
      <c r="W16" s="128">
        <v>5908.1840000000002</v>
      </c>
      <c r="X16" s="166">
        <v>7891.3440000000001</v>
      </c>
      <c r="Y16" s="166">
        <v>2542.6080000000002</v>
      </c>
      <c r="Z16" s="166">
        <v>873.48800000000006</v>
      </c>
      <c r="AA16" s="166">
        <v>253.47200000000001</v>
      </c>
      <c r="AB16" s="166">
        <v>11685.44</v>
      </c>
      <c r="AC16" s="60">
        <v>7438.5039999999999</v>
      </c>
      <c r="AD16" s="60">
        <v>2487.2640000000001</v>
      </c>
      <c r="AE16" s="60">
        <v>7.8879999999999999</v>
      </c>
      <c r="AF16" s="55"/>
      <c r="AG16" s="252"/>
      <c r="AH16" s="129">
        <v>32.686999999999998</v>
      </c>
      <c r="AI16" s="129">
        <v>10.031000000000001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5908.1840000000002</v>
      </c>
      <c r="F17" s="167">
        <v>10438.200000000001</v>
      </c>
      <c r="G17" s="167">
        <v>7225.9359999999997</v>
      </c>
      <c r="H17" s="167">
        <v>3804.616</v>
      </c>
      <c r="I17" s="167">
        <v>2215.616</v>
      </c>
      <c r="J17" s="167">
        <v>15083.272000000001</v>
      </c>
      <c r="K17" s="62">
        <v>9962.768</v>
      </c>
      <c r="L17" s="62">
        <v>3304.1840000000002</v>
      </c>
      <c r="M17" s="62">
        <v>7.88</v>
      </c>
      <c r="N17" s="56"/>
      <c r="O17" s="238"/>
      <c r="P17" s="144">
        <v>29.827999999999999</v>
      </c>
      <c r="Q17" s="144">
        <v>10</v>
      </c>
      <c r="R17" s="145"/>
      <c r="S17" s="214"/>
      <c r="T17" s="285"/>
      <c r="U17" s="27" t="s">
        <v>34</v>
      </c>
      <c r="V17" s="28"/>
      <c r="W17" s="143">
        <v>5908.1840000000002</v>
      </c>
      <c r="X17" s="167">
        <v>10391.263999999999</v>
      </c>
      <c r="Y17" s="167">
        <v>7223.3680000000004</v>
      </c>
      <c r="Z17" s="167">
        <v>3803.768</v>
      </c>
      <c r="AA17" s="167">
        <v>2214.5520000000001</v>
      </c>
      <c r="AB17" s="167">
        <v>15082.727999999999</v>
      </c>
      <c r="AC17" s="62">
        <v>9962.6239999999998</v>
      </c>
      <c r="AD17" s="62">
        <v>3304.1840000000002</v>
      </c>
      <c r="AE17" s="62">
        <v>7.88</v>
      </c>
      <c r="AF17" s="56"/>
      <c r="AG17" s="238"/>
      <c r="AH17" s="144">
        <v>33.125</v>
      </c>
      <c r="AI17" s="144">
        <v>10.545999999999999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5908.1840000000002</v>
      </c>
      <c r="F18" s="167">
        <v>13048.584000000001</v>
      </c>
      <c r="G18" s="167">
        <v>13643.248</v>
      </c>
      <c r="H18" s="167">
        <v>10203.312</v>
      </c>
      <c r="I18" s="167">
        <v>8727.2160000000003</v>
      </c>
      <c r="J18" s="167">
        <v>18608.024000000001</v>
      </c>
      <c r="K18" s="62">
        <v>12582.487999999999</v>
      </c>
      <c r="L18" s="62">
        <v>4150.4480000000003</v>
      </c>
      <c r="M18" s="62">
        <v>7.8639999999999999</v>
      </c>
      <c r="N18" s="56"/>
      <c r="O18" s="238"/>
      <c r="P18" s="144">
        <v>30.295999999999999</v>
      </c>
      <c r="Q18" s="144">
        <v>10.045999999999999</v>
      </c>
      <c r="R18" s="145"/>
      <c r="S18" s="214"/>
      <c r="T18" s="285"/>
      <c r="U18" s="27" t="s">
        <v>35</v>
      </c>
      <c r="V18" s="28"/>
      <c r="W18" s="143">
        <v>5908.1840000000002</v>
      </c>
      <c r="X18" s="167">
        <v>12992.848</v>
      </c>
      <c r="Y18" s="167">
        <v>13640.111999999999</v>
      </c>
      <c r="Z18" s="167">
        <v>10200.712</v>
      </c>
      <c r="AA18" s="167">
        <v>8725.24</v>
      </c>
      <c r="AB18" s="167">
        <v>18607.792000000001</v>
      </c>
      <c r="AC18" s="62">
        <v>12582.36</v>
      </c>
      <c r="AD18" s="62">
        <v>4150.4480000000003</v>
      </c>
      <c r="AE18" s="62">
        <v>7.8639999999999999</v>
      </c>
      <c r="AF18" s="56"/>
      <c r="AG18" s="238"/>
      <c r="AH18" s="144">
        <v>33.625</v>
      </c>
      <c r="AI18" s="144">
        <v>10.515000000000001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5908.1840000000002</v>
      </c>
      <c r="F19" s="167">
        <v>15550.848</v>
      </c>
      <c r="G19" s="167">
        <v>20692.560000000001</v>
      </c>
      <c r="H19" s="167">
        <v>19933.175999999999</v>
      </c>
      <c r="I19" s="167">
        <v>20947.151999999998</v>
      </c>
      <c r="J19" s="167">
        <v>22266.328000000001</v>
      </c>
      <c r="K19" s="62">
        <v>15334.224</v>
      </c>
      <c r="L19" s="62">
        <v>5043.0959999999995</v>
      </c>
      <c r="M19" s="62">
        <v>7.7359999999999998</v>
      </c>
      <c r="N19" s="56"/>
      <c r="O19" s="238"/>
      <c r="P19" s="144">
        <v>31.030999999999999</v>
      </c>
      <c r="Q19" s="144">
        <v>10.39</v>
      </c>
      <c r="R19" s="145"/>
      <c r="S19" s="214"/>
      <c r="T19" s="285"/>
      <c r="U19" s="27" t="s">
        <v>37</v>
      </c>
      <c r="V19" s="28"/>
      <c r="W19" s="143">
        <v>5908.1840000000002</v>
      </c>
      <c r="X19" s="167">
        <v>15488.472</v>
      </c>
      <c r="Y19" s="167">
        <v>20693.504000000001</v>
      </c>
      <c r="Z19" s="167">
        <v>19933.016</v>
      </c>
      <c r="AA19" s="167">
        <v>20947.831999999999</v>
      </c>
      <c r="AB19" s="167">
        <v>22266.671999999999</v>
      </c>
      <c r="AC19" s="62">
        <v>15334.216</v>
      </c>
      <c r="AD19" s="62">
        <v>5043.04</v>
      </c>
      <c r="AE19" s="62">
        <v>7.7359999999999998</v>
      </c>
      <c r="AF19" s="56"/>
      <c r="AG19" s="238"/>
      <c r="AH19" s="144">
        <v>33.436999999999998</v>
      </c>
      <c r="AI19" s="144">
        <v>10.920999999999999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4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4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3"/>
      <c r="AS21" s="213"/>
      <c r="AT21" s="213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4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4"/>
      <c r="AL22" s="214"/>
      <c r="AM22" s="90"/>
      <c r="AN22" s="90"/>
      <c r="AO22" s="90"/>
      <c r="AP22" s="214"/>
      <c r="AQ22" s="214"/>
      <c r="AR22" s="214"/>
      <c r="AS22" s="214"/>
      <c r="AT22" s="214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39123.160000000003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4"/>
      <c r="T23" s="290"/>
      <c r="U23" s="25" t="s">
        <v>33</v>
      </c>
      <c r="V23" s="26"/>
      <c r="W23" s="127">
        <f>SUM(W16:AD16)</f>
        <v>39080.304000000004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57942.776000000005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4"/>
      <c r="T24" s="285"/>
      <c r="U24" s="27" t="s">
        <v>34</v>
      </c>
      <c r="V24" s="28"/>
      <c r="W24" s="127">
        <f>SUM(W17:AD17)</f>
        <v>57890.671999999999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86871.504000000001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4"/>
      <c r="T25" s="285"/>
      <c r="U25" s="27" t="s">
        <v>35</v>
      </c>
      <c r="V25" s="28"/>
      <c r="W25" s="127">
        <f>SUM(W18:AD18)</f>
        <v>86807.696000000011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125675.568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4"/>
      <c r="T26" s="285"/>
      <c r="U26" s="27" t="s">
        <v>37</v>
      </c>
      <c r="V26" s="28"/>
      <c r="W26" s="127">
        <f>SUM(W19:AD19)</f>
        <v>125614.93599999999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4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4"/>
      <c r="C28" s="214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4"/>
      <c r="T28" s="214"/>
      <c r="U28" s="214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49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  <c r="AA29" s="214"/>
      <c r="AB29" s="214"/>
      <c r="AC29" s="214"/>
      <c r="AD29" s="214"/>
      <c r="AE29" s="214"/>
      <c r="AF29" s="214"/>
      <c r="AG29" s="249"/>
      <c r="AH29" s="214"/>
      <c r="AI29" s="214"/>
      <c r="AJ29" s="214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4"/>
      <c r="C30" s="214"/>
      <c r="D30" s="214"/>
      <c r="E30" s="248"/>
      <c r="F30" s="214"/>
      <c r="G30" s="214"/>
      <c r="H30" s="214"/>
      <c r="I30" s="214"/>
      <c r="J30" s="214"/>
      <c r="K30" s="214"/>
      <c r="L30" s="214"/>
      <c r="M30" s="214"/>
      <c r="N30" s="214"/>
      <c r="O30" s="249"/>
      <c r="P30" s="214"/>
      <c r="Q30" s="214"/>
      <c r="R30" s="214"/>
      <c r="S30" s="214"/>
      <c r="T30" s="214"/>
      <c r="U30" s="214"/>
      <c r="V30" s="214"/>
      <c r="W30" s="248"/>
      <c r="X30" s="214"/>
      <c r="Y30" s="214"/>
      <c r="Z30" s="214"/>
      <c r="AA30" s="214"/>
      <c r="AB30" s="214"/>
      <c r="AC30" s="214"/>
      <c r="AD30" s="214"/>
      <c r="AE30" s="214"/>
      <c r="AF30" s="214"/>
      <c r="AG30" s="249"/>
      <c r="AH30" s="214"/>
      <c r="AI30" s="214"/>
      <c r="AJ30" s="214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4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4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4"/>
      <c r="T32" s="24" t="s">
        <v>70</v>
      </c>
      <c r="U32" s="94"/>
      <c r="V32" s="94"/>
      <c r="W32" s="214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4"/>
      <c r="AE32" s="214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30.698001999999999</v>
      </c>
      <c r="G33" s="96">
        <v>33.729146999999998</v>
      </c>
      <c r="H33" s="96">
        <v>0.96769939000000005</v>
      </c>
      <c r="I33" s="60">
        <v>0.9724855</v>
      </c>
      <c r="J33" s="60">
        <v>7.1637205999999995E-2</v>
      </c>
      <c r="K33" s="61"/>
      <c r="L33" s="257"/>
      <c r="M33" s="257"/>
      <c r="N33" s="55"/>
      <c r="O33" s="26"/>
      <c r="P33" s="55"/>
      <c r="Q33" s="26"/>
      <c r="R33" s="131"/>
      <c r="S33" s="214"/>
      <c r="T33" s="287" t="s">
        <v>71</v>
      </c>
      <c r="U33" s="25" t="s">
        <v>33</v>
      </c>
      <c r="V33" s="39"/>
      <c r="W33" s="55"/>
      <c r="X33" s="96">
        <v>31.086387999999999</v>
      </c>
      <c r="Y33" s="96">
        <v>34.241688000000003</v>
      </c>
      <c r="Z33" s="96">
        <v>0.96769565000000002</v>
      </c>
      <c r="AA33" s="60">
        <v>0.97223579999999998</v>
      </c>
      <c r="AB33" s="60">
        <v>6.5521910000000003E-2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0.38838600000000056</v>
      </c>
      <c r="AN33" s="95">
        <f t="shared" ref="AN33:AN96" si="5">IF(OR(Y33="",G33=""),"",Y33-G33)</f>
        <v>0.51254100000000591</v>
      </c>
      <c r="AO33" s="95">
        <f t="shared" ref="AO33:AO96" si="6">IF(OR(Z33="",H33=""),"",Z33-H33)</f>
        <v>-3.7400000000298306E-6</v>
      </c>
      <c r="AP33" s="95">
        <f t="shared" ref="AP33:AP96" si="7">IF(OR(AA33="",I33=""),"",AA33-I33)</f>
        <v>-2.4970000000001935E-4</v>
      </c>
      <c r="AQ33" s="120">
        <f t="shared" ref="AQ33:AQ96" si="8">IF(OR(AB33="",J33=""),"",AB33-J33)</f>
        <v>-6.1152959999999923E-3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33.274686000000003</v>
      </c>
      <c r="G34" s="187">
        <v>36.769927000000003</v>
      </c>
      <c r="H34" s="187">
        <v>0.98009108</v>
      </c>
      <c r="I34" s="62">
        <v>0.98310567000000004</v>
      </c>
      <c r="J34" s="62">
        <v>4.7629810000000002E-2</v>
      </c>
      <c r="K34" s="188"/>
      <c r="L34" s="258"/>
      <c r="M34" s="258"/>
      <c r="N34" s="56"/>
      <c r="O34" s="28"/>
      <c r="P34" s="56"/>
      <c r="Q34" s="28"/>
      <c r="R34" s="132"/>
      <c r="S34" s="214"/>
      <c r="T34" s="285"/>
      <c r="U34" s="27" t="s">
        <v>34</v>
      </c>
      <c r="V34" s="186"/>
      <c r="W34" s="56"/>
      <c r="X34" s="187">
        <v>34.195819999999998</v>
      </c>
      <c r="Y34" s="187">
        <v>37.384645999999996</v>
      </c>
      <c r="Z34" s="187">
        <v>0.98019025000000004</v>
      </c>
      <c r="AA34" s="62">
        <v>0.98375044</v>
      </c>
      <c r="AB34" s="62">
        <v>4.2141154E-2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0.92113399999999501</v>
      </c>
      <c r="AN34" s="121">
        <f t="shared" si="5"/>
        <v>0.6147189999999938</v>
      </c>
      <c r="AO34" s="121">
        <f t="shared" si="6"/>
        <v>9.9170000000037284E-5</v>
      </c>
      <c r="AP34" s="121">
        <f t="shared" si="7"/>
        <v>6.4476999999996121E-4</v>
      </c>
      <c r="AQ34" s="87">
        <f t="shared" si="8"/>
        <v>-5.4886560000000015E-3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36.621243999999997</v>
      </c>
      <c r="G35" s="187">
        <v>40.858071000000002</v>
      </c>
      <c r="H35" s="187">
        <v>0.98942205000000005</v>
      </c>
      <c r="I35" s="62">
        <v>0.99199844999999998</v>
      </c>
      <c r="J35" s="62">
        <v>2.5780872E-2</v>
      </c>
      <c r="K35" s="188"/>
      <c r="L35" s="258"/>
      <c r="M35" s="258"/>
      <c r="N35" s="56"/>
      <c r="O35" s="28"/>
      <c r="P35" s="56"/>
      <c r="Q35" s="28"/>
      <c r="R35" s="132"/>
      <c r="S35" s="214"/>
      <c r="T35" s="285"/>
      <c r="U35" s="27" t="s">
        <v>35</v>
      </c>
      <c r="V35" s="186"/>
      <c r="W35" s="56"/>
      <c r="X35" s="187">
        <v>38.182209999999998</v>
      </c>
      <c r="Y35" s="187">
        <v>41.763069999999999</v>
      </c>
      <c r="Z35" s="187">
        <v>0.98962532999999997</v>
      </c>
      <c r="AA35" s="62">
        <v>0.99232536000000005</v>
      </c>
      <c r="AB35" s="62">
        <v>2.121932E-2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1.5609660000000005</v>
      </c>
      <c r="AN35" s="121">
        <f t="shared" si="5"/>
        <v>0.90499899999999656</v>
      </c>
      <c r="AO35" s="121">
        <f t="shared" si="6"/>
        <v>2.0327999999991686E-4</v>
      </c>
      <c r="AP35" s="121">
        <f t="shared" si="7"/>
        <v>3.2691000000006909E-4</v>
      </c>
      <c r="AQ35" s="87">
        <f t="shared" si="8"/>
        <v>-4.561552E-3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39.075719999999997</v>
      </c>
      <c r="G36" s="187">
        <v>43.692300000000003</v>
      </c>
      <c r="H36" s="187">
        <v>0.99345357999999995</v>
      </c>
      <c r="I36" s="62">
        <v>0.99581794000000001</v>
      </c>
      <c r="J36" s="62">
        <v>1.4351648999999999E-2</v>
      </c>
      <c r="K36" s="188"/>
      <c r="L36" s="258"/>
      <c r="M36" s="258"/>
      <c r="N36" s="56"/>
      <c r="O36" s="28"/>
      <c r="P36" s="56"/>
      <c r="Q36" s="28"/>
      <c r="R36" s="132"/>
      <c r="S36" s="214"/>
      <c r="T36" s="285"/>
      <c r="U36" s="27" t="s">
        <v>37</v>
      </c>
      <c r="V36" s="186"/>
      <c r="W36" s="56"/>
      <c r="X36" s="187">
        <v>41.448399000000002</v>
      </c>
      <c r="Y36" s="187">
        <v>45.26191</v>
      </c>
      <c r="Z36" s="187">
        <v>0.99365236999999995</v>
      </c>
      <c r="AA36" s="62">
        <v>0.99616214000000003</v>
      </c>
      <c r="AB36" s="62">
        <v>9.6843640000000009E-3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2.3726790000000051</v>
      </c>
      <c r="AN36" s="121">
        <f t="shared" si="5"/>
        <v>1.5696099999999973</v>
      </c>
      <c r="AO36" s="121">
        <f t="shared" si="6"/>
        <v>1.9879000000000424E-4</v>
      </c>
      <c r="AP36" s="121">
        <f t="shared" si="7"/>
        <v>3.4420000000001671E-4</v>
      </c>
      <c r="AQ36" s="87">
        <f t="shared" si="8"/>
        <v>-4.6672849999999984E-3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4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31.293344999999999</v>
      </c>
      <c r="G38" s="96">
        <v>34.438972999999997</v>
      </c>
      <c r="H38" s="96">
        <v>0.96906460999999999</v>
      </c>
      <c r="I38" s="60">
        <v>0.97438623999999996</v>
      </c>
      <c r="J38" s="60">
        <v>6.5767065E-2</v>
      </c>
      <c r="K38" s="61"/>
      <c r="L38" s="257"/>
      <c r="M38" s="257"/>
      <c r="N38" s="55"/>
      <c r="O38" s="26"/>
      <c r="P38" s="55"/>
      <c r="Q38" s="26"/>
      <c r="R38" s="131"/>
      <c r="S38" s="214"/>
      <c r="T38" s="287" t="s">
        <v>72</v>
      </c>
      <c r="U38" s="25" t="s">
        <v>33</v>
      </c>
      <c r="V38" s="39"/>
      <c r="W38" s="55"/>
      <c r="X38" s="96">
        <v>31.557487999999999</v>
      </c>
      <c r="Y38" s="96">
        <v>34.832144</v>
      </c>
      <c r="Z38" s="96">
        <v>0.96907425999999997</v>
      </c>
      <c r="AA38" s="60">
        <v>0.97489013999999996</v>
      </c>
      <c r="AB38" s="60">
        <v>6.1673522000000001E-2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0.26414300000000068</v>
      </c>
      <c r="AN38" s="95">
        <f t="shared" si="5"/>
        <v>0.39317100000000238</v>
      </c>
      <c r="AO38" s="95">
        <f t="shared" si="6"/>
        <v>9.6499999999721808E-6</v>
      </c>
      <c r="AP38" s="95">
        <f t="shared" si="7"/>
        <v>5.0390000000000157E-4</v>
      </c>
      <c r="AQ38" s="120">
        <f t="shared" si="8"/>
        <v>-4.0935429999999981E-3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33.805686000000001</v>
      </c>
      <c r="G39" s="187">
        <v>37.427430999999999</v>
      </c>
      <c r="H39" s="187">
        <v>0.98057190999999999</v>
      </c>
      <c r="I39" s="62">
        <v>0.98425216000000004</v>
      </c>
      <c r="J39" s="62">
        <v>4.3777327999999997E-2</v>
      </c>
      <c r="K39" s="188"/>
      <c r="L39" s="258"/>
      <c r="M39" s="258"/>
      <c r="N39" s="56"/>
      <c r="O39" s="28"/>
      <c r="P39" s="56"/>
      <c r="Q39" s="28"/>
      <c r="R39" s="132"/>
      <c r="S39" s="214"/>
      <c r="T39" s="285"/>
      <c r="U39" s="27" t="s">
        <v>34</v>
      </c>
      <c r="V39" s="186"/>
      <c r="W39" s="56"/>
      <c r="X39" s="187">
        <v>34.61477</v>
      </c>
      <c r="Y39" s="187">
        <v>38.003117000000003</v>
      </c>
      <c r="Z39" s="187">
        <v>0.98067316000000004</v>
      </c>
      <c r="AA39" s="62">
        <v>0.98462673000000001</v>
      </c>
      <c r="AB39" s="62">
        <v>4.0238037999999997E-2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0.80908399999999858</v>
      </c>
      <c r="AN39" s="121">
        <f t="shared" si="5"/>
        <v>0.57568600000000458</v>
      </c>
      <c r="AO39" s="121">
        <f t="shared" si="6"/>
        <v>1.0125000000005269E-4</v>
      </c>
      <c r="AP39" s="121">
        <f t="shared" si="7"/>
        <v>3.7456999999996299E-4</v>
      </c>
      <c r="AQ39" s="87">
        <f t="shared" si="8"/>
        <v>-3.5392900000000005E-3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36.632921000000003</v>
      </c>
      <c r="G40" s="187">
        <v>40.908776000000003</v>
      </c>
      <c r="H40" s="187">
        <v>0.98948712000000005</v>
      </c>
      <c r="I40" s="62">
        <v>0.99224451999999996</v>
      </c>
      <c r="J40" s="62">
        <v>2.4734821000000001E-2</v>
      </c>
      <c r="K40" s="188"/>
      <c r="L40" s="258"/>
      <c r="M40" s="258"/>
      <c r="N40" s="56"/>
      <c r="O40" s="28"/>
      <c r="P40" s="56"/>
      <c r="Q40" s="28"/>
      <c r="R40" s="132"/>
      <c r="S40" s="214"/>
      <c r="T40" s="285"/>
      <c r="U40" s="27" t="s">
        <v>35</v>
      </c>
      <c r="V40" s="186"/>
      <c r="W40" s="56"/>
      <c r="X40" s="187">
        <v>38.104934</v>
      </c>
      <c r="Y40" s="187">
        <v>41.800365999999997</v>
      </c>
      <c r="Z40" s="187">
        <v>0.98963122999999997</v>
      </c>
      <c r="AA40" s="62">
        <v>0.99256584000000003</v>
      </c>
      <c r="AB40" s="62">
        <v>2.0294699999999999E-2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1.4720129999999969</v>
      </c>
      <c r="AN40" s="121">
        <f t="shared" si="5"/>
        <v>0.89158999999999367</v>
      </c>
      <c r="AO40" s="121">
        <f t="shared" si="6"/>
        <v>1.4410999999991958E-4</v>
      </c>
      <c r="AP40" s="121">
        <f t="shared" si="7"/>
        <v>3.2132000000006933E-4</v>
      </c>
      <c r="AQ40" s="87">
        <f t="shared" si="8"/>
        <v>-4.4401210000000017E-3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39.185414999999999</v>
      </c>
      <c r="G41" s="187">
        <v>43.695346000000001</v>
      </c>
      <c r="H41" s="187">
        <v>0.99351507999999999</v>
      </c>
      <c r="I41" s="62">
        <v>0.99594240999999994</v>
      </c>
      <c r="J41" s="62">
        <v>1.3809770000000001E-2</v>
      </c>
      <c r="K41" s="188"/>
      <c r="L41" s="258"/>
      <c r="M41" s="258"/>
      <c r="N41" s="56"/>
      <c r="O41" s="28"/>
      <c r="P41" s="56"/>
      <c r="Q41" s="28"/>
      <c r="R41" s="132"/>
      <c r="S41" s="214"/>
      <c r="T41" s="285"/>
      <c r="U41" s="27" t="s">
        <v>37</v>
      </c>
      <c r="V41" s="186"/>
      <c r="W41" s="56"/>
      <c r="X41" s="187">
        <v>41.532724000000002</v>
      </c>
      <c r="Y41" s="187">
        <v>45.307625999999999</v>
      </c>
      <c r="Z41" s="187">
        <v>0.99369067</v>
      </c>
      <c r="AA41" s="62">
        <v>0.99620481999999999</v>
      </c>
      <c r="AB41" s="62">
        <v>9.3076840000000001E-3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2.3473090000000028</v>
      </c>
      <c r="AN41" s="121">
        <f t="shared" si="5"/>
        <v>1.6122799999999984</v>
      </c>
      <c r="AO41" s="121">
        <f t="shared" si="6"/>
        <v>1.7559000000000324E-4</v>
      </c>
      <c r="AP41" s="121">
        <f t="shared" si="7"/>
        <v>2.6241000000004622E-4</v>
      </c>
      <c r="AQ41" s="87">
        <f t="shared" si="8"/>
        <v>-4.5020860000000006E-3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4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31.037752999999999</v>
      </c>
      <c r="G43" s="96">
        <v>34.135202</v>
      </c>
      <c r="H43" s="96">
        <v>0.97011325999999998</v>
      </c>
      <c r="I43" s="60">
        <v>0.97510467000000001</v>
      </c>
      <c r="J43" s="60">
        <v>6.5487123999999994E-2</v>
      </c>
      <c r="K43" s="61"/>
      <c r="L43" s="257"/>
      <c r="M43" s="257"/>
      <c r="N43" s="55"/>
      <c r="O43" s="26"/>
      <c r="P43" s="55"/>
      <c r="Q43" s="26"/>
      <c r="R43" s="131"/>
      <c r="S43" s="214"/>
      <c r="T43" s="287" t="s">
        <v>73</v>
      </c>
      <c r="U43" s="25" t="s">
        <v>33</v>
      </c>
      <c r="V43" s="39"/>
      <c r="W43" s="55"/>
      <c r="X43" s="96">
        <v>31.363033999999999</v>
      </c>
      <c r="Y43" s="96">
        <v>34.403511000000002</v>
      </c>
      <c r="Z43" s="96">
        <v>0.97012816000000002</v>
      </c>
      <c r="AA43" s="60">
        <v>0.97504829000000004</v>
      </c>
      <c r="AB43" s="60">
        <v>6.0356173999999999E-2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0.32528100000000038</v>
      </c>
      <c r="AN43" s="95">
        <f t="shared" si="5"/>
        <v>0.26830900000000213</v>
      </c>
      <c r="AO43" s="95">
        <f t="shared" si="6"/>
        <v>1.4900000000039881E-5</v>
      </c>
      <c r="AP43" s="95">
        <f t="shared" si="7"/>
        <v>-5.6379999999967012E-5</v>
      </c>
      <c r="AQ43" s="120">
        <f t="shared" si="8"/>
        <v>-5.1309499999999952E-3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33.224136000000001</v>
      </c>
      <c r="G44" s="187">
        <v>36.973788999999996</v>
      </c>
      <c r="H44" s="187">
        <v>0.98044131999999995</v>
      </c>
      <c r="I44" s="62">
        <v>0.98426888999999995</v>
      </c>
      <c r="J44" s="62">
        <v>4.7204174000000002E-2</v>
      </c>
      <c r="K44" s="188"/>
      <c r="L44" s="258"/>
      <c r="M44" s="258"/>
      <c r="N44" s="56"/>
      <c r="O44" s="28"/>
      <c r="P44" s="56"/>
      <c r="Q44" s="28"/>
      <c r="R44" s="132"/>
      <c r="S44" s="214"/>
      <c r="T44" s="285"/>
      <c r="U44" s="27" t="s">
        <v>34</v>
      </c>
      <c r="V44" s="186"/>
      <c r="W44" s="56"/>
      <c r="X44" s="187">
        <v>34.066195</v>
      </c>
      <c r="Y44" s="187">
        <v>37.416215000000001</v>
      </c>
      <c r="Z44" s="187">
        <v>0.98051825000000004</v>
      </c>
      <c r="AA44" s="62">
        <v>0.98458347000000002</v>
      </c>
      <c r="AB44" s="62">
        <v>4.2269926999999999E-2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0.842058999999999</v>
      </c>
      <c r="AN44" s="121">
        <f t="shared" si="5"/>
        <v>0.44242600000000465</v>
      </c>
      <c r="AO44" s="121">
        <f t="shared" si="6"/>
        <v>7.6930000000086096E-5</v>
      </c>
      <c r="AP44" s="121">
        <f t="shared" si="7"/>
        <v>3.1458000000006425E-4</v>
      </c>
      <c r="AQ44" s="87">
        <f t="shared" si="8"/>
        <v>-4.9342470000000027E-3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36.186897000000002</v>
      </c>
      <c r="G45" s="187">
        <v>40.693264999999997</v>
      </c>
      <c r="H45" s="187">
        <v>0.98939834000000004</v>
      </c>
      <c r="I45" s="62">
        <v>0.99240161000000005</v>
      </c>
      <c r="J45" s="62">
        <v>2.7056884E-2</v>
      </c>
      <c r="K45" s="188"/>
      <c r="L45" s="258"/>
      <c r="M45" s="258"/>
      <c r="N45" s="56"/>
      <c r="O45" s="28"/>
      <c r="P45" s="56"/>
      <c r="Q45" s="28"/>
      <c r="R45" s="132"/>
      <c r="S45" s="214"/>
      <c r="T45" s="285"/>
      <c r="U45" s="27" t="s">
        <v>35</v>
      </c>
      <c r="V45" s="186"/>
      <c r="W45" s="56"/>
      <c r="X45" s="187">
        <v>37.523187999999998</v>
      </c>
      <c r="Y45" s="187">
        <v>41.464331000000001</v>
      </c>
      <c r="Z45" s="187">
        <v>0.98953036000000005</v>
      </c>
      <c r="AA45" s="62">
        <v>0.99269439999999998</v>
      </c>
      <c r="AB45" s="62">
        <v>2.1936487000000001E-2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1.3362909999999957</v>
      </c>
      <c r="AN45" s="121">
        <f t="shared" si="5"/>
        <v>0.77106600000000469</v>
      </c>
      <c r="AO45" s="121">
        <f t="shared" si="6"/>
        <v>1.3202000000001046E-4</v>
      </c>
      <c r="AP45" s="121">
        <f t="shared" si="7"/>
        <v>2.9278999999993172E-4</v>
      </c>
      <c r="AQ45" s="87">
        <f t="shared" si="8"/>
        <v>-5.1203969999999988E-3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38.971502999999998</v>
      </c>
      <c r="G46" s="187">
        <v>43.601148999999999</v>
      </c>
      <c r="H46" s="187">
        <v>0.99348340999999996</v>
      </c>
      <c r="I46" s="62">
        <v>0.9958439</v>
      </c>
      <c r="J46" s="62">
        <v>1.4400902E-2</v>
      </c>
      <c r="K46" s="188"/>
      <c r="L46" s="258"/>
      <c r="M46" s="258"/>
      <c r="N46" s="56"/>
      <c r="O46" s="28"/>
      <c r="P46" s="56"/>
      <c r="Q46" s="28"/>
      <c r="R46" s="132"/>
      <c r="S46" s="214"/>
      <c r="T46" s="285"/>
      <c r="U46" s="27" t="s">
        <v>37</v>
      </c>
      <c r="V46" s="186"/>
      <c r="W46" s="56"/>
      <c r="X46" s="187">
        <v>41.158349999999999</v>
      </c>
      <c r="Y46" s="187">
        <v>45.074489999999997</v>
      </c>
      <c r="Z46" s="187">
        <v>0.99367287999999998</v>
      </c>
      <c r="AA46" s="62">
        <v>0.99621475000000004</v>
      </c>
      <c r="AB46" s="62">
        <v>1.0046065999999999E-2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2.1868470000000002</v>
      </c>
      <c r="AN46" s="121">
        <f t="shared" si="5"/>
        <v>1.4733409999999978</v>
      </c>
      <c r="AO46" s="121">
        <f t="shared" si="6"/>
        <v>1.894700000000249E-4</v>
      </c>
      <c r="AP46" s="121">
        <f t="shared" si="7"/>
        <v>3.7085000000003365E-4</v>
      </c>
      <c r="AQ46" s="87">
        <f t="shared" si="8"/>
        <v>-4.3548360000000008E-3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4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31.574653999999999</v>
      </c>
      <c r="G48" s="96">
        <v>34.284537</v>
      </c>
      <c r="H48" s="96">
        <v>0.96918976999999995</v>
      </c>
      <c r="I48" s="60">
        <v>0.97657187000000001</v>
      </c>
      <c r="J48" s="60">
        <v>5.7477130000000001E-2</v>
      </c>
      <c r="K48" s="61"/>
      <c r="L48" s="257"/>
      <c r="M48" s="257"/>
      <c r="N48" s="55"/>
      <c r="O48" s="26"/>
      <c r="P48" s="55"/>
      <c r="Q48" s="26"/>
      <c r="R48" s="131"/>
      <c r="S48" s="214"/>
      <c r="T48" s="287" t="s">
        <v>74</v>
      </c>
      <c r="U48" s="25" t="s">
        <v>33</v>
      </c>
      <c r="V48" s="39"/>
      <c r="W48" s="55"/>
      <c r="X48" s="96">
        <v>31.389927</v>
      </c>
      <c r="Y48" s="96">
        <v>34.552370000000003</v>
      </c>
      <c r="Z48" s="96">
        <v>0.9691843</v>
      </c>
      <c r="AA48" s="60">
        <v>0.97665345000000003</v>
      </c>
      <c r="AB48" s="60">
        <v>5.4684299999999998E-2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-0.18472699999999875</v>
      </c>
      <c r="AN48" s="95">
        <f t="shared" si="5"/>
        <v>0.2678330000000031</v>
      </c>
      <c r="AO48" s="95">
        <f t="shared" si="6"/>
        <v>-5.4699999999519022E-6</v>
      </c>
      <c r="AP48" s="95">
        <f t="shared" si="7"/>
        <v>8.1580000000025521E-5</v>
      </c>
      <c r="AQ48" s="120">
        <f t="shared" si="8"/>
        <v>-2.7928300000000031E-3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34.536971999999999</v>
      </c>
      <c r="G49" s="187">
        <v>37.756556000000003</v>
      </c>
      <c r="H49" s="187">
        <v>0.98005003000000002</v>
      </c>
      <c r="I49" s="62">
        <v>0.98511124999999999</v>
      </c>
      <c r="J49" s="62">
        <v>3.8262226000000003E-2</v>
      </c>
      <c r="K49" s="188"/>
      <c r="L49" s="258"/>
      <c r="M49" s="258"/>
      <c r="N49" s="56"/>
      <c r="O49" s="28"/>
      <c r="P49" s="56"/>
      <c r="Q49" s="28"/>
      <c r="R49" s="132"/>
      <c r="S49" s="214"/>
      <c r="T49" s="285"/>
      <c r="U49" s="27" t="s">
        <v>34</v>
      </c>
      <c r="V49" s="186"/>
      <c r="W49" s="56"/>
      <c r="X49" s="187">
        <v>34.946615999999999</v>
      </c>
      <c r="Y49" s="187">
        <v>38.057228000000002</v>
      </c>
      <c r="Z49" s="187">
        <v>0.98007504000000001</v>
      </c>
      <c r="AA49" s="62">
        <v>0.98527200000000004</v>
      </c>
      <c r="AB49" s="62">
        <v>3.6072694000000002E-2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0.40964400000000012</v>
      </c>
      <c r="AN49" s="121">
        <f t="shared" si="5"/>
        <v>0.30067199999999872</v>
      </c>
      <c r="AO49" s="121">
        <f t="shared" si="6"/>
        <v>2.5009999999991983E-5</v>
      </c>
      <c r="AP49" s="121">
        <f t="shared" si="7"/>
        <v>1.607500000000428E-4</v>
      </c>
      <c r="AQ49" s="87">
        <f t="shared" si="8"/>
        <v>-2.189532000000001E-3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37.749720000000003</v>
      </c>
      <c r="G50" s="187">
        <v>41.684702000000001</v>
      </c>
      <c r="H50" s="187">
        <v>0.98909888999999995</v>
      </c>
      <c r="I50" s="62">
        <v>0.99256332000000003</v>
      </c>
      <c r="J50" s="62">
        <v>2.0923000000000001E-2</v>
      </c>
      <c r="K50" s="188"/>
      <c r="L50" s="258"/>
      <c r="M50" s="258"/>
      <c r="N50" s="56"/>
      <c r="O50" s="28"/>
      <c r="P50" s="56"/>
      <c r="Q50" s="28"/>
      <c r="R50" s="132"/>
      <c r="S50" s="214"/>
      <c r="T50" s="285"/>
      <c r="U50" s="27" t="s">
        <v>35</v>
      </c>
      <c r="V50" s="186"/>
      <c r="W50" s="56"/>
      <c r="X50" s="187">
        <v>38.949396999999998</v>
      </c>
      <c r="Y50" s="187">
        <v>42.323362000000003</v>
      </c>
      <c r="Z50" s="187">
        <v>0.98922193000000003</v>
      </c>
      <c r="AA50" s="62">
        <v>0.99273918999999999</v>
      </c>
      <c r="AB50" s="62">
        <v>1.8465845000000002E-2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1.1996769999999941</v>
      </c>
      <c r="AN50" s="121">
        <f t="shared" si="5"/>
        <v>0.63866000000000156</v>
      </c>
      <c r="AO50" s="121">
        <f t="shared" si="6"/>
        <v>1.230400000000742E-4</v>
      </c>
      <c r="AP50" s="121">
        <f t="shared" si="7"/>
        <v>1.7586999999996689E-4</v>
      </c>
      <c r="AQ50" s="87">
        <f t="shared" si="8"/>
        <v>-2.4571549999999991E-3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39.663466</v>
      </c>
      <c r="G51" s="187">
        <v>44.105606000000002</v>
      </c>
      <c r="H51" s="187">
        <v>0.99330353000000005</v>
      </c>
      <c r="I51" s="62">
        <v>0.99581288000000001</v>
      </c>
      <c r="J51" s="62">
        <v>1.2477698000000001E-2</v>
      </c>
      <c r="K51" s="188"/>
      <c r="L51" s="258"/>
      <c r="M51" s="258"/>
      <c r="N51" s="56"/>
      <c r="O51" s="28"/>
      <c r="P51" s="56"/>
      <c r="Q51" s="28"/>
      <c r="R51" s="132"/>
      <c r="S51" s="214"/>
      <c r="T51" s="285"/>
      <c r="U51" s="27" t="s">
        <v>37</v>
      </c>
      <c r="V51" s="186"/>
      <c r="W51" s="56"/>
      <c r="X51" s="187">
        <v>41.693451000000003</v>
      </c>
      <c r="Y51" s="187">
        <v>45.316631000000001</v>
      </c>
      <c r="Z51" s="187">
        <v>0.99347050000000003</v>
      </c>
      <c r="AA51" s="62">
        <v>0.99617460999999996</v>
      </c>
      <c r="AB51" s="62">
        <v>9.158121E-3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2.0299850000000035</v>
      </c>
      <c r="AN51" s="121">
        <f t="shared" si="5"/>
        <v>1.2110249999999994</v>
      </c>
      <c r="AO51" s="121">
        <f t="shared" si="6"/>
        <v>1.6696999999998852E-4</v>
      </c>
      <c r="AP51" s="121">
        <f t="shared" si="7"/>
        <v>3.6172999999994904E-4</v>
      </c>
      <c r="AQ51" s="87">
        <f t="shared" si="8"/>
        <v>-3.3195770000000006E-3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4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31.690659</v>
      </c>
      <c r="G53" s="96">
        <v>34.226326999999998</v>
      </c>
      <c r="H53" s="96">
        <v>0.96988531</v>
      </c>
      <c r="I53" s="60">
        <v>0.97710587000000004</v>
      </c>
      <c r="J53" s="60">
        <v>5.8612667E-2</v>
      </c>
      <c r="K53" s="61"/>
      <c r="L53" s="257"/>
      <c r="M53" s="257"/>
      <c r="N53" s="55"/>
      <c r="O53" s="26"/>
      <c r="P53" s="55"/>
      <c r="Q53" s="26"/>
      <c r="R53" s="131"/>
      <c r="S53" s="214"/>
      <c r="T53" s="287" t="s">
        <v>75</v>
      </c>
      <c r="U53" s="25" t="s">
        <v>33</v>
      </c>
      <c r="V53" s="39"/>
      <c r="W53" s="55"/>
      <c r="X53" s="96">
        <v>31.554470999999999</v>
      </c>
      <c r="Y53" s="96">
        <v>34.408974000000001</v>
      </c>
      <c r="Z53" s="96">
        <v>0.96980149999999998</v>
      </c>
      <c r="AA53" s="60">
        <v>0.97686490000000004</v>
      </c>
      <c r="AB53" s="60">
        <v>5.6349549999999998E-2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-0.13618800000000064</v>
      </c>
      <c r="AN53" s="95">
        <f t="shared" si="5"/>
        <v>0.18264700000000289</v>
      </c>
      <c r="AO53" s="95">
        <f t="shared" si="6"/>
        <v>-8.3810000000017482E-5</v>
      </c>
      <c r="AP53" s="95">
        <f t="shared" si="7"/>
        <v>-2.4097000000000701E-4</v>
      </c>
      <c r="AQ53" s="120">
        <f t="shared" si="8"/>
        <v>-2.263117000000002E-3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34.543121999999997</v>
      </c>
      <c r="G54" s="187">
        <v>37.812719000000001</v>
      </c>
      <c r="H54" s="187">
        <v>0.98018738000000005</v>
      </c>
      <c r="I54" s="62">
        <v>0.98561827999999996</v>
      </c>
      <c r="J54" s="62">
        <v>3.9035562000000003E-2</v>
      </c>
      <c r="K54" s="188"/>
      <c r="L54" s="258"/>
      <c r="M54" s="258"/>
      <c r="N54" s="56"/>
      <c r="O54" s="28"/>
      <c r="P54" s="56"/>
      <c r="Q54" s="28"/>
      <c r="R54" s="132"/>
      <c r="S54" s="214"/>
      <c r="T54" s="285"/>
      <c r="U54" s="27" t="s">
        <v>34</v>
      </c>
      <c r="V54" s="186"/>
      <c r="W54" s="56"/>
      <c r="X54" s="187">
        <v>35.046171000000001</v>
      </c>
      <c r="Y54" s="187">
        <v>38.009025999999999</v>
      </c>
      <c r="Z54" s="187">
        <v>0.98020678999999999</v>
      </c>
      <c r="AA54" s="62">
        <v>0.98576417000000005</v>
      </c>
      <c r="AB54" s="62">
        <v>3.6950980000000001E-2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0.5030490000000043</v>
      </c>
      <c r="AN54" s="121">
        <f t="shared" si="5"/>
        <v>0.19630699999999734</v>
      </c>
      <c r="AO54" s="121">
        <f t="shared" si="6"/>
        <v>1.9409999999941974E-5</v>
      </c>
      <c r="AP54" s="121">
        <f t="shared" si="7"/>
        <v>1.4589000000009289E-4</v>
      </c>
      <c r="AQ54" s="87">
        <f t="shared" si="8"/>
        <v>-2.0845820000000015E-3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37.718282000000002</v>
      </c>
      <c r="G55" s="187">
        <v>41.610754</v>
      </c>
      <c r="H55" s="187">
        <v>0.98906033999999998</v>
      </c>
      <c r="I55" s="62">
        <v>0.99253000000000002</v>
      </c>
      <c r="J55" s="62">
        <v>2.1292142999999999E-2</v>
      </c>
      <c r="K55" s="188"/>
      <c r="L55" s="258"/>
      <c r="M55" s="258"/>
      <c r="N55" s="56"/>
      <c r="O55" s="28"/>
      <c r="P55" s="56"/>
      <c r="Q55" s="28"/>
      <c r="R55" s="132"/>
      <c r="S55" s="214"/>
      <c r="T55" s="285"/>
      <c r="U55" s="27" t="s">
        <v>35</v>
      </c>
      <c r="V55" s="186"/>
      <c r="W55" s="56"/>
      <c r="X55" s="187">
        <v>38.812595000000002</v>
      </c>
      <c r="Y55" s="187">
        <v>42.113625999999996</v>
      </c>
      <c r="Z55" s="187">
        <v>0.98915735000000005</v>
      </c>
      <c r="AA55" s="62">
        <v>0.99257134000000002</v>
      </c>
      <c r="AB55" s="62">
        <v>1.9093240000000001E-2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1.0943129999999996</v>
      </c>
      <c r="AN55" s="121">
        <f t="shared" si="5"/>
        <v>0.50287199999999643</v>
      </c>
      <c r="AO55" s="121">
        <f t="shared" si="6"/>
        <v>9.7010000000063989E-5</v>
      </c>
      <c r="AP55" s="121">
        <f t="shared" si="7"/>
        <v>4.1340000000000821E-5</v>
      </c>
      <c r="AQ55" s="87">
        <f t="shared" si="8"/>
        <v>-2.1989029999999986E-3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40.083990999999997</v>
      </c>
      <c r="G56" s="187">
        <v>44.479815000000002</v>
      </c>
      <c r="H56" s="187">
        <v>0.99336044000000001</v>
      </c>
      <c r="I56" s="62">
        <v>0.99600409999999995</v>
      </c>
      <c r="J56" s="62">
        <v>1.1747997E-2</v>
      </c>
      <c r="K56" s="188"/>
      <c r="L56" s="258"/>
      <c r="M56" s="258"/>
      <c r="N56" s="56"/>
      <c r="O56" s="28"/>
      <c r="P56" s="56"/>
      <c r="Q56" s="28"/>
      <c r="R56" s="132"/>
      <c r="S56" s="214"/>
      <c r="T56" s="285"/>
      <c r="U56" s="27" t="s">
        <v>37</v>
      </c>
      <c r="V56" s="186"/>
      <c r="W56" s="56"/>
      <c r="X56" s="187">
        <v>41.809646999999998</v>
      </c>
      <c r="Y56" s="187">
        <v>45.446793999999997</v>
      </c>
      <c r="Z56" s="187">
        <v>0.99352393000000006</v>
      </c>
      <c r="AA56" s="62">
        <v>0.99623797000000003</v>
      </c>
      <c r="AB56" s="62">
        <v>9.2360919999999996E-3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1.7256560000000007</v>
      </c>
      <c r="AN56" s="121">
        <f t="shared" si="5"/>
        <v>0.96697899999999493</v>
      </c>
      <c r="AO56" s="121">
        <f t="shared" si="6"/>
        <v>1.6349000000004388E-4</v>
      </c>
      <c r="AP56" s="121">
        <f t="shared" si="7"/>
        <v>2.338700000000804E-4</v>
      </c>
      <c r="AQ56" s="87">
        <f t="shared" si="8"/>
        <v>-2.511905E-3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4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31.436267999999998</v>
      </c>
      <c r="G58" s="96">
        <v>34.238261000000001</v>
      </c>
      <c r="H58" s="96">
        <v>0.97021608000000004</v>
      </c>
      <c r="I58" s="60">
        <v>0.97732057000000006</v>
      </c>
      <c r="J58" s="60">
        <v>6.0984275999999997E-2</v>
      </c>
      <c r="K58" s="61"/>
      <c r="L58" s="257"/>
      <c r="M58" s="257"/>
      <c r="N58" s="55"/>
      <c r="O58" s="26"/>
      <c r="P58" s="55"/>
      <c r="Q58" s="26"/>
      <c r="R58" s="131"/>
      <c r="S58" s="214"/>
      <c r="T58" s="287" t="s">
        <v>76</v>
      </c>
      <c r="U58" s="25" t="s">
        <v>33</v>
      </c>
      <c r="V58" s="39"/>
      <c r="W58" s="55"/>
      <c r="X58" s="96">
        <v>31.573620999999999</v>
      </c>
      <c r="Y58" s="96">
        <v>34.294161000000003</v>
      </c>
      <c r="Z58" s="96">
        <v>0.97006583999999996</v>
      </c>
      <c r="AA58" s="60">
        <v>0.97734518999999997</v>
      </c>
      <c r="AB58" s="60">
        <v>5.8609507999999998E-2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0.13735300000000095</v>
      </c>
      <c r="AN58" s="95">
        <f t="shared" si="5"/>
        <v>5.5900000000001171E-2</v>
      </c>
      <c r="AO58" s="95">
        <f t="shared" si="6"/>
        <v>-1.502400000000792E-4</v>
      </c>
      <c r="AP58" s="95">
        <f t="shared" si="7"/>
        <v>2.4619999999919706E-5</v>
      </c>
      <c r="AQ58" s="120">
        <f t="shared" si="8"/>
        <v>-2.3747679999999993E-3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33.972932999999998</v>
      </c>
      <c r="G59" s="187">
        <v>37.710816000000001</v>
      </c>
      <c r="H59" s="187">
        <v>0.98061114999999999</v>
      </c>
      <c r="I59" s="62">
        <v>0.98579298000000004</v>
      </c>
      <c r="J59" s="62">
        <v>4.1947180000000001E-2</v>
      </c>
      <c r="K59" s="188"/>
      <c r="L59" s="258"/>
      <c r="M59" s="258"/>
      <c r="N59" s="56"/>
      <c r="O59" s="28"/>
      <c r="P59" s="56"/>
      <c r="Q59" s="28"/>
      <c r="R59" s="132"/>
      <c r="S59" s="214"/>
      <c r="T59" s="285"/>
      <c r="U59" s="27" t="s">
        <v>34</v>
      </c>
      <c r="V59" s="186"/>
      <c r="W59" s="56"/>
      <c r="X59" s="187">
        <v>34.445526000000001</v>
      </c>
      <c r="Y59" s="187">
        <v>37.813881000000002</v>
      </c>
      <c r="Z59" s="187">
        <v>0.98059640000000003</v>
      </c>
      <c r="AA59" s="62">
        <v>0.98588244999999997</v>
      </c>
      <c r="AB59" s="62">
        <v>3.9510675000000002E-2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0.47259300000000337</v>
      </c>
      <c r="AN59" s="121">
        <f t="shared" si="5"/>
        <v>0.10306500000000085</v>
      </c>
      <c r="AO59" s="121">
        <f t="shared" si="6"/>
        <v>-1.4749999999952301E-5</v>
      </c>
      <c r="AP59" s="121">
        <f t="shared" si="7"/>
        <v>8.9469999999924887E-5</v>
      </c>
      <c r="AQ59" s="87">
        <f t="shared" si="8"/>
        <v>-2.4365049999999985E-3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37.034824</v>
      </c>
      <c r="G60" s="187">
        <v>41.375596000000002</v>
      </c>
      <c r="H60" s="187">
        <v>0.98935470000000003</v>
      </c>
      <c r="I60" s="62">
        <v>0.99269613000000001</v>
      </c>
      <c r="J60" s="62">
        <v>2.3783202999999999E-2</v>
      </c>
      <c r="K60" s="188"/>
      <c r="L60" s="258"/>
      <c r="M60" s="258"/>
      <c r="N60" s="56"/>
      <c r="O60" s="28"/>
      <c r="P60" s="56"/>
      <c r="Q60" s="28"/>
      <c r="R60" s="132"/>
      <c r="S60" s="214"/>
      <c r="T60" s="285"/>
      <c r="U60" s="27" t="s">
        <v>35</v>
      </c>
      <c r="V60" s="186"/>
      <c r="W60" s="56"/>
      <c r="X60" s="187">
        <v>37.931455999999997</v>
      </c>
      <c r="Y60" s="187">
        <v>41.781371</v>
      </c>
      <c r="Z60" s="187">
        <v>0.98943035999999995</v>
      </c>
      <c r="AA60" s="62">
        <v>0.99279116999999995</v>
      </c>
      <c r="AB60" s="62">
        <v>2.1113534E-2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0.89663199999999676</v>
      </c>
      <c r="AN60" s="121">
        <f t="shared" si="5"/>
        <v>0.40577499999999844</v>
      </c>
      <c r="AO60" s="121">
        <f t="shared" si="6"/>
        <v>7.5659999999921901E-5</v>
      </c>
      <c r="AP60" s="121">
        <f t="shared" si="7"/>
        <v>9.5039999999935176E-5</v>
      </c>
      <c r="AQ60" s="87">
        <f t="shared" si="8"/>
        <v>-2.6696689999999995E-3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40.371955</v>
      </c>
      <c r="G61" s="187">
        <v>44.761153</v>
      </c>
      <c r="H61" s="187">
        <v>0.99351887000000005</v>
      </c>
      <c r="I61" s="62">
        <v>0.99607994</v>
      </c>
      <c r="J61" s="62">
        <v>1.1284304E-2</v>
      </c>
      <c r="K61" s="188"/>
      <c r="L61" s="258"/>
      <c r="M61" s="258"/>
      <c r="N61" s="56"/>
      <c r="O61" s="28"/>
      <c r="P61" s="56"/>
      <c r="Q61" s="28"/>
      <c r="R61" s="132"/>
      <c r="S61" s="214"/>
      <c r="T61" s="285"/>
      <c r="U61" s="27" t="s">
        <v>37</v>
      </c>
      <c r="V61" s="186"/>
      <c r="W61" s="56"/>
      <c r="X61" s="187">
        <v>41.854458999999999</v>
      </c>
      <c r="Y61" s="187">
        <v>45.597287999999999</v>
      </c>
      <c r="Z61" s="187">
        <v>0.99363760999999995</v>
      </c>
      <c r="AA61" s="62">
        <v>0.99639597999999996</v>
      </c>
      <c r="AB61" s="62">
        <v>9.2488750000000002E-3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1.4825039999999987</v>
      </c>
      <c r="AN61" s="121">
        <f t="shared" si="5"/>
        <v>0.83613499999999874</v>
      </c>
      <c r="AO61" s="121">
        <f t="shared" si="6"/>
        <v>1.1873999999989504E-4</v>
      </c>
      <c r="AP61" s="121">
        <f t="shared" si="7"/>
        <v>3.1603999999996191E-4</v>
      </c>
      <c r="AQ61" s="87">
        <f t="shared" si="8"/>
        <v>-2.0354290000000001E-3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4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32.470771999999997</v>
      </c>
      <c r="G63" s="96">
        <v>35.882846000000001</v>
      </c>
      <c r="H63" s="96">
        <v>0.96836146999999995</v>
      </c>
      <c r="I63" s="60">
        <v>0.97788494999999998</v>
      </c>
      <c r="J63" s="60">
        <v>5.8201540000000003E-2</v>
      </c>
      <c r="K63" s="61"/>
      <c r="L63" s="257"/>
      <c r="M63" s="257"/>
      <c r="N63" s="55"/>
      <c r="O63" s="26"/>
      <c r="P63" s="55"/>
      <c r="Q63" s="26"/>
      <c r="R63" s="131"/>
      <c r="S63" s="214"/>
      <c r="T63" s="287" t="s">
        <v>77</v>
      </c>
      <c r="U63" s="25" t="s">
        <v>33</v>
      </c>
      <c r="V63" s="39"/>
      <c r="W63" s="55"/>
      <c r="X63" s="96">
        <v>32.507880999999998</v>
      </c>
      <c r="Y63" s="96">
        <v>36.035392999999999</v>
      </c>
      <c r="Z63" s="96">
        <v>0.96822229000000004</v>
      </c>
      <c r="AA63" s="60">
        <v>0.97758714000000002</v>
      </c>
      <c r="AB63" s="60">
        <v>5.7995018000000002E-2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3.7109000000000947E-2</v>
      </c>
      <c r="AN63" s="95">
        <f t="shared" si="5"/>
        <v>0.15254699999999843</v>
      </c>
      <c r="AO63" s="95">
        <f t="shared" si="6"/>
        <v>-1.3917999999990549E-4</v>
      </c>
      <c r="AP63" s="95">
        <f t="shared" si="7"/>
        <v>-2.9780999999995394E-4</v>
      </c>
      <c r="AQ63" s="120">
        <f t="shared" si="8"/>
        <v>-2.0652200000000065E-4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35.361119000000002</v>
      </c>
      <c r="G64" s="187">
        <v>38.678817000000002</v>
      </c>
      <c r="H64" s="187">
        <v>0.97998081000000004</v>
      </c>
      <c r="I64" s="62">
        <v>0.98607213000000005</v>
      </c>
      <c r="J64" s="62">
        <v>4.0447655999999998E-2</v>
      </c>
      <c r="K64" s="188"/>
      <c r="L64" s="258"/>
      <c r="M64" s="258"/>
      <c r="N64" s="56"/>
      <c r="O64" s="28"/>
      <c r="P64" s="56"/>
      <c r="Q64" s="28"/>
      <c r="R64" s="132"/>
      <c r="S64" s="214"/>
      <c r="T64" s="285"/>
      <c r="U64" s="27" t="s">
        <v>34</v>
      </c>
      <c r="V64" s="186"/>
      <c r="W64" s="56"/>
      <c r="X64" s="187">
        <v>35.485965999999998</v>
      </c>
      <c r="Y64" s="187">
        <v>38.733629999999998</v>
      </c>
      <c r="Z64" s="187">
        <v>0.97997880999999998</v>
      </c>
      <c r="AA64" s="62">
        <v>0.98599857999999996</v>
      </c>
      <c r="AB64" s="62">
        <v>4.0061943000000003E-2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0.12484699999999549</v>
      </c>
      <c r="AN64" s="121">
        <f t="shared" si="5"/>
        <v>5.4812999999995782E-2</v>
      </c>
      <c r="AO64" s="121">
        <f t="shared" si="6"/>
        <v>-2.0000000000575113E-6</v>
      </c>
      <c r="AP64" s="121">
        <f t="shared" si="7"/>
        <v>-7.3550000000088822E-5</v>
      </c>
      <c r="AQ64" s="87">
        <f t="shared" si="8"/>
        <v>-3.8571299999999586E-4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38.783540000000002</v>
      </c>
      <c r="G65" s="187">
        <v>42.370452999999998</v>
      </c>
      <c r="H65" s="187">
        <v>0.98925748000000002</v>
      </c>
      <c r="I65" s="62">
        <v>0.99285349000000001</v>
      </c>
      <c r="J65" s="62">
        <v>2.0622781999999999E-2</v>
      </c>
      <c r="K65" s="188"/>
      <c r="L65" s="258"/>
      <c r="M65" s="258"/>
      <c r="N65" s="56"/>
      <c r="O65" s="28"/>
      <c r="P65" s="56"/>
      <c r="Q65" s="28"/>
      <c r="R65" s="132"/>
      <c r="S65" s="214"/>
      <c r="T65" s="285"/>
      <c r="U65" s="27" t="s">
        <v>35</v>
      </c>
      <c r="V65" s="186"/>
      <c r="W65" s="56"/>
      <c r="X65" s="187">
        <v>39.325453000000003</v>
      </c>
      <c r="Y65" s="187">
        <v>42.620358000000003</v>
      </c>
      <c r="Z65" s="187">
        <v>0.98930454999999995</v>
      </c>
      <c r="AA65" s="62">
        <v>0.99289136</v>
      </c>
      <c r="AB65" s="62">
        <v>1.9634644999999999E-2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0.54191300000000098</v>
      </c>
      <c r="AN65" s="121">
        <f t="shared" si="5"/>
        <v>0.24990500000000537</v>
      </c>
      <c r="AO65" s="121">
        <f t="shared" si="6"/>
        <v>4.7069999999926893E-5</v>
      </c>
      <c r="AP65" s="121">
        <f t="shared" si="7"/>
        <v>3.7869999999995407E-5</v>
      </c>
      <c r="AQ65" s="87">
        <f t="shared" si="8"/>
        <v>-9.8813700000000004E-4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41.267291999999998</v>
      </c>
      <c r="G66" s="187">
        <v>45.153272999999999</v>
      </c>
      <c r="H66" s="187">
        <v>0.99341232999999995</v>
      </c>
      <c r="I66" s="62">
        <v>0.9959441</v>
      </c>
      <c r="J66" s="62">
        <v>1.0546621000000001E-2</v>
      </c>
      <c r="K66" s="188"/>
      <c r="L66" s="258"/>
      <c r="M66" s="258"/>
      <c r="N66" s="56"/>
      <c r="O66" s="28"/>
      <c r="P66" s="56"/>
      <c r="Q66" s="28"/>
      <c r="R66" s="132"/>
      <c r="S66" s="214"/>
      <c r="T66" s="285"/>
      <c r="U66" s="27" t="s">
        <v>37</v>
      </c>
      <c r="V66" s="186"/>
      <c r="W66" s="56"/>
      <c r="X66" s="187">
        <v>42.563963999999999</v>
      </c>
      <c r="Y66" s="187">
        <v>45.893918999999997</v>
      </c>
      <c r="Z66" s="187">
        <v>0.99353928000000002</v>
      </c>
      <c r="AA66" s="62">
        <v>0.99629192</v>
      </c>
      <c r="AB66" s="62">
        <v>9.0172719999999998E-3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1.2966720000000009</v>
      </c>
      <c r="AN66" s="121">
        <f t="shared" si="5"/>
        <v>0.74064599999999814</v>
      </c>
      <c r="AO66" s="121">
        <f t="shared" si="6"/>
        <v>1.2695000000007006E-4</v>
      </c>
      <c r="AP66" s="121">
        <f t="shared" si="7"/>
        <v>3.4781999999999869E-4</v>
      </c>
      <c r="AQ66" s="87">
        <f t="shared" si="8"/>
        <v>-1.529349000000001E-3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4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30.230981</v>
      </c>
      <c r="G68" s="96">
        <v>33.605983000000002</v>
      </c>
      <c r="H68" s="96">
        <v>0.96450990000000003</v>
      </c>
      <c r="I68" s="60">
        <v>0.96956436999999995</v>
      </c>
      <c r="J68" s="60">
        <v>7.2485820000000006E-2</v>
      </c>
      <c r="K68" s="61"/>
      <c r="L68" s="257"/>
      <c r="M68" s="257"/>
      <c r="N68" s="55"/>
      <c r="O68" s="26"/>
      <c r="P68" s="55"/>
      <c r="Q68" s="26"/>
      <c r="R68" s="131"/>
      <c r="S68" s="214"/>
      <c r="T68" s="287" t="s">
        <v>78</v>
      </c>
      <c r="U68" s="25" t="s">
        <v>33</v>
      </c>
      <c r="V68" s="39"/>
      <c r="W68" s="55"/>
      <c r="X68" s="96">
        <v>30.837264999999999</v>
      </c>
      <c r="Y68" s="96">
        <v>34.146233000000002</v>
      </c>
      <c r="Z68" s="96">
        <v>0.96452495999999999</v>
      </c>
      <c r="AA68" s="60">
        <v>0.97001574000000002</v>
      </c>
      <c r="AB68" s="60">
        <v>6.5133640000000007E-2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0.60628399999999871</v>
      </c>
      <c r="AN68" s="95">
        <f t="shared" si="5"/>
        <v>0.54025000000000034</v>
      </c>
      <c r="AO68" s="95">
        <f t="shared" si="6"/>
        <v>1.5059999999955664E-5</v>
      </c>
      <c r="AP68" s="95">
        <f t="shared" si="7"/>
        <v>4.51370000000062E-4</v>
      </c>
      <c r="AQ68" s="120">
        <f t="shared" si="8"/>
        <v>-7.3521799999999998E-3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32.758119000000001</v>
      </c>
      <c r="G69" s="187">
        <v>36.683674000000003</v>
      </c>
      <c r="H69" s="187">
        <v>0.97912297000000004</v>
      </c>
      <c r="I69" s="62">
        <v>0.98289051999999999</v>
      </c>
      <c r="J69" s="62">
        <v>5.0439596000000003E-2</v>
      </c>
      <c r="K69" s="188"/>
      <c r="L69" s="258"/>
      <c r="M69" s="258"/>
      <c r="N69" s="56"/>
      <c r="O69" s="28"/>
      <c r="P69" s="56"/>
      <c r="Q69" s="28"/>
      <c r="R69" s="132"/>
      <c r="S69" s="214"/>
      <c r="T69" s="285"/>
      <c r="U69" s="27" t="s">
        <v>34</v>
      </c>
      <c r="V69" s="186"/>
      <c r="W69" s="56"/>
      <c r="X69" s="187">
        <v>33.884813999999999</v>
      </c>
      <c r="Y69" s="187">
        <v>37.349221</v>
      </c>
      <c r="Z69" s="187">
        <v>0.97918662999999995</v>
      </c>
      <c r="AA69" s="62">
        <v>0.98319201000000001</v>
      </c>
      <c r="AB69" s="62">
        <v>4.3144513000000002E-2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1.126694999999998</v>
      </c>
      <c r="AN69" s="121">
        <f t="shared" si="5"/>
        <v>0.66554699999999656</v>
      </c>
      <c r="AO69" s="121">
        <f t="shared" si="6"/>
        <v>6.36599999999099E-5</v>
      </c>
      <c r="AP69" s="121">
        <f t="shared" si="7"/>
        <v>3.0149000000001536E-4</v>
      </c>
      <c r="AQ69" s="87">
        <f t="shared" si="8"/>
        <v>-7.2950830000000008E-3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36.166728999999997</v>
      </c>
      <c r="G70" s="187">
        <v>40.639482999999998</v>
      </c>
      <c r="H70" s="187">
        <v>0.98927388000000005</v>
      </c>
      <c r="I70" s="62">
        <v>0.99200074999999999</v>
      </c>
      <c r="J70" s="62">
        <v>2.6376831999999999E-2</v>
      </c>
      <c r="K70" s="188"/>
      <c r="L70" s="258"/>
      <c r="M70" s="258"/>
      <c r="N70" s="56"/>
      <c r="O70" s="28"/>
      <c r="P70" s="56"/>
      <c r="Q70" s="28"/>
      <c r="R70" s="132"/>
      <c r="S70" s="214"/>
      <c r="T70" s="285"/>
      <c r="U70" s="27" t="s">
        <v>35</v>
      </c>
      <c r="V70" s="186"/>
      <c r="W70" s="56"/>
      <c r="X70" s="187">
        <v>37.827720999999997</v>
      </c>
      <c r="Y70" s="187">
        <v>41.671477000000003</v>
      </c>
      <c r="Z70" s="187">
        <v>0.98944315000000005</v>
      </c>
      <c r="AA70" s="62">
        <v>0.99225107999999995</v>
      </c>
      <c r="AB70" s="62">
        <v>2.0980095000000001E-2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1.6609920000000002</v>
      </c>
      <c r="AN70" s="121">
        <f t="shared" si="5"/>
        <v>1.0319940000000045</v>
      </c>
      <c r="AO70" s="121">
        <f t="shared" si="6"/>
        <v>1.6926999999999914E-4</v>
      </c>
      <c r="AP70" s="121">
        <f t="shared" si="7"/>
        <v>2.503299999999653E-4</v>
      </c>
      <c r="AQ70" s="87">
        <f t="shared" si="8"/>
        <v>-5.3967369999999987E-3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38.754863999999998</v>
      </c>
      <c r="G71" s="187">
        <v>43.322192000000001</v>
      </c>
      <c r="H71" s="187">
        <v>0.99338307000000003</v>
      </c>
      <c r="I71" s="62">
        <v>0.99591666000000001</v>
      </c>
      <c r="J71" s="62">
        <v>1.4582675E-2</v>
      </c>
      <c r="K71" s="188"/>
      <c r="L71" s="258"/>
      <c r="M71" s="258"/>
      <c r="N71" s="56"/>
      <c r="O71" s="28"/>
      <c r="P71" s="56"/>
      <c r="Q71" s="28"/>
      <c r="R71" s="132"/>
      <c r="S71" s="214"/>
      <c r="T71" s="285"/>
      <c r="U71" s="27" t="s">
        <v>37</v>
      </c>
      <c r="V71" s="186"/>
      <c r="W71" s="56"/>
      <c r="X71" s="187">
        <v>41.384039999999999</v>
      </c>
      <c r="Y71" s="187">
        <v>45.243488999999997</v>
      </c>
      <c r="Z71" s="187">
        <v>0.99359931000000001</v>
      </c>
      <c r="AA71" s="62">
        <v>0.99615134000000005</v>
      </c>
      <c r="AB71" s="62">
        <v>9.5337149999999999E-3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2.6291760000000011</v>
      </c>
      <c r="AN71" s="121">
        <f t="shared" si="5"/>
        <v>1.9212969999999956</v>
      </c>
      <c r="AO71" s="121">
        <f t="shared" si="6"/>
        <v>2.1623999999997867E-4</v>
      </c>
      <c r="AP71" s="121">
        <f t="shared" si="7"/>
        <v>2.3468000000004263E-4</v>
      </c>
      <c r="AQ71" s="87">
        <f t="shared" si="8"/>
        <v>-5.0489599999999999E-3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4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31.668475000000001</v>
      </c>
      <c r="G73" s="96">
        <v>34.909165000000002</v>
      </c>
      <c r="H73" s="96">
        <v>0.96733446000000001</v>
      </c>
      <c r="I73" s="60">
        <v>0.97462247999999996</v>
      </c>
      <c r="J73" s="60">
        <v>6.1747483999999998E-2</v>
      </c>
      <c r="K73" s="61"/>
      <c r="L73" s="257"/>
      <c r="M73" s="257"/>
      <c r="N73" s="55"/>
      <c r="O73" s="26"/>
      <c r="P73" s="55"/>
      <c r="Q73" s="26"/>
      <c r="R73" s="131"/>
      <c r="S73" s="214"/>
      <c r="T73" s="287" t="s">
        <v>79</v>
      </c>
      <c r="U73" s="25" t="s">
        <v>33</v>
      </c>
      <c r="V73" s="39"/>
      <c r="W73" s="55"/>
      <c r="X73" s="96">
        <v>31.656935000000001</v>
      </c>
      <c r="Y73" s="96">
        <v>35.301135000000002</v>
      </c>
      <c r="Z73" s="96">
        <v>0.96735318000000003</v>
      </c>
      <c r="AA73" s="60">
        <v>0.97452751999999998</v>
      </c>
      <c r="AB73" s="60">
        <v>5.8643725000000001E-2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-1.1540000000000106E-2</v>
      </c>
      <c r="AN73" s="95">
        <f t="shared" si="5"/>
        <v>0.3919700000000006</v>
      </c>
      <c r="AO73" s="95">
        <f t="shared" si="6"/>
        <v>1.8720000000027603E-5</v>
      </c>
      <c r="AP73" s="95">
        <f t="shared" si="7"/>
        <v>-9.4959999999977285E-5</v>
      </c>
      <c r="AQ73" s="120">
        <f t="shared" si="8"/>
        <v>-3.1037589999999976E-3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34.621749000000001</v>
      </c>
      <c r="G74" s="187">
        <v>38.115096000000001</v>
      </c>
      <c r="H74" s="187">
        <v>0.98025481000000003</v>
      </c>
      <c r="I74" s="62">
        <v>0.98522949000000004</v>
      </c>
      <c r="J74" s="62">
        <v>4.1134487999999997E-2</v>
      </c>
      <c r="K74" s="188"/>
      <c r="L74" s="258"/>
      <c r="M74" s="258"/>
      <c r="N74" s="56"/>
      <c r="O74" s="28"/>
      <c r="P74" s="56"/>
      <c r="Q74" s="28"/>
      <c r="R74" s="132"/>
      <c r="S74" s="214"/>
      <c r="T74" s="285"/>
      <c r="U74" s="27" t="s">
        <v>34</v>
      </c>
      <c r="V74" s="186"/>
      <c r="W74" s="56"/>
      <c r="X74" s="187">
        <v>35.258602000000003</v>
      </c>
      <c r="Y74" s="187">
        <v>38.623680999999998</v>
      </c>
      <c r="Z74" s="187">
        <v>0.98033216999999995</v>
      </c>
      <c r="AA74" s="62">
        <v>0.98548880999999999</v>
      </c>
      <c r="AB74" s="62">
        <v>3.8615352999999998E-2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0.63685300000000211</v>
      </c>
      <c r="AN74" s="121">
        <f t="shared" si="5"/>
        <v>0.50858499999999651</v>
      </c>
      <c r="AO74" s="121">
        <f t="shared" si="6"/>
        <v>7.7359999999915274E-5</v>
      </c>
      <c r="AP74" s="121">
        <f t="shared" si="7"/>
        <v>2.5931999999995181E-4</v>
      </c>
      <c r="AQ74" s="87">
        <f t="shared" si="8"/>
        <v>-2.5191349999999987E-3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37.309820999999999</v>
      </c>
      <c r="G75" s="187">
        <v>41.412491000000003</v>
      </c>
      <c r="H75" s="187">
        <v>0.98951849000000003</v>
      </c>
      <c r="I75" s="62">
        <v>0.99274421000000002</v>
      </c>
      <c r="J75" s="62">
        <v>2.1964494000000001E-2</v>
      </c>
      <c r="K75" s="188"/>
      <c r="L75" s="258"/>
      <c r="M75" s="258"/>
      <c r="N75" s="56"/>
      <c r="O75" s="28"/>
      <c r="P75" s="56"/>
      <c r="Q75" s="28"/>
      <c r="R75" s="132"/>
      <c r="S75" s="214"/>
      <c r="T75" s="285"/>
      <c r="U75" s="27" t="s">
        <v>35</v>
      </c>
      <c r="V75" s="186"/>
      <c r="W75" s="56"/>
      <c r="X75" s="187">
        <v>39.014909000000003</v>
      </c>
      <c r="Y75" s="187">
        <v>42.488250000000001</v>
      </c>
      <c r="Z75" s="187">
        <v>0.98968887000000005</v>
      </c>
      <c r="AA75" s="62">
        <v>0.99286328000000001</v>
      </c>
      <c r="AB75" s="62">
        <v>1.7961727E-2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1.7050880000000035</v>
      </c>
      <c r="AN75" s="121">
        <f t="shared" si="5"/>
        <v>1.0757589999999979</v>
      </c>
      <c r="AO75" s="121">
        <f t="shared" si="6"/>
        <v>1.7038000000002551E-4</v>
      </c>
      <c r="AP75" s="121">
        <f t="shared" si="7"/>
        <v>1.190699999999989E-4</v>
      </c>
      <c r="AQ75" s="87">
        <f t="shared" si="8"/>
        <v>-4.0027670000000008E-3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39.383662000000001</v>
      </c>
      <c r="G76" s="187">
        <v>43.743965000000003</v>
      </c>
      <c r="H76" s="187">
        <v>0.99350227000000002</v>
      </c>
      <c r="I76" s="62">
        <v>0.99603816000000001</v>
      </c>
      <c r="J76" s="62">
        <v>1.3674468E-2</v>
      </c>
      <c r="K76" s="188"/>
      <c r="L76" s="258"/>
      <c r="M76" s="258"/>
      <c r="N76" s="56"/>
      <c r="O76" s="28"/>
      <c r="P76" s="56"/>
      <c r="Q76" s="28"/>
      <c r="R76" s="132"/>
      <c r="S76" s="214"/>
      <c r="T76" s="285"/>
      <c r="U76" s="27" t="s">
        <v>37</v>
      </c>
      <c r="V76" s="186"/>
      <c r="W76" s="56"/>
      <c r="X76" s="187">
        <v>42.100261000000003</v>
      </c>
      <c r="Y76" s="187">
        <v>45.645321000000003</v>
      </c>
      <c r="Z76" s="187">
        <v>0.99375005000000005</v>
      </c>
      <c r="AA76" s="62">
        <v>0.99624617999999998</v>
      </c>
      <c r="AB76" s="62">
        <v>8.9339469999999994E-3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2.7165990000000022</v>
      </c>
      <c r="AN76" s="121">
        <f t="shared" si="5"/>
        <v>1.9013559999999998</v>
      </c>
      <c r="AO76" s="121">
        <f t="shared" si="6"/>
        <v>2.4778000000003075E-4</v>
      </c>
      <c r="AP76" s="121">
        <f t="shared" si="7"/>
        <v>2.0801999999997545E-4</v>
      </c>
      <c r="AQ76" s="87">
        <f t="shared" si="8"/>
        <v>-4.740521000000001E-3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4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31.266531000000001</v>
      </c>
      <c r="G78" s="96">
        <v>34.627155000000002</v>
      </c>
      <c r="H78" s="96">
        <v>0.96743257999999999</v>
      </c>
      <c r="I78" s="60">
        <v>0.97427896999999997</v>
      </c>
      <c r="J78" s="60">
        <v>6.2495294999999999E-2</v>
      </c>
      <c r="K78" s="61"/>
      <c r="L78" s="257"/>
      <c r="M78" s="257"/>
      <c r="N78" s="55"/>
      <c r="O78" s="26"/>
      <c r="P78" s="55"/>
      <c r="Q78" s="26"/>
      <c r="R78" s="131"/>
      <c r="S78" s="214"/>
      <c r="T78" s="287" t="s">
        <v>80</v>
      </c>
      <c r="U78" s="25" t="s">
        <v>33</v>
      </c>
      <c r="V78" s="39"/>
      <c r="W78" s="55"/>
      <c r="X78" s="96">
        <v>31.591909999999999</v>
      </c>
      <c r="Y78" s="96">
        <v>35.002443</v>
      </c>
      <c r="Z78" s="96">
        <v>0.96746617999999995</v>
      </c>
      <c r="AA78" s="60">
        <v>0.97465444999999995</v>
      </c>
      <c r="AB78" s="60">
        <v>5.8164540000000001E-2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0.32537899999999809</v>
      </c>
      <c r="AN78" s="95">
        <f t="shared" si="5"/>
        <v>0.37528799999999762</v>
      </c>
      <c r="AO78" s="95">
        <f t="shared" si="6"/>
        <v>3.359999999996699E-5</v>
      </c>
      <c r="AP78" s="95">
        <f t="shared" si="7"/>
        <v>3.754799999999836E-4</v>
      </c>
      <c r="AQ78" s="120">
        <f t="shared" si="8"/>
        <v>-4.3307549999999986E-3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33.606608000000001</v>
      </c>
      <c r="G79" s="187">
        <v>37.489947000000001</v>
      </c>
      <c r="H79" s="187">
        <v>0.97971713000000005</v>
      </c>
      <c r="I79" s="62">
        <v>0.98504418000000005</v>
      </c>
      <c r="J79" s="62">
        <v>4.4450425000000002E-2</v>
      </c>
      <c r="K79" s="188"/>
      <c r="L79" s="258"/>
      <c r="M79" s="258"/>
      <c r="N79" s="56"/>
      <c r="O79" s="28"/>
      <c r="P79" s="56"/>
      <c r="Q79" s="28"/>
      <c r="R79" s="132"/>
      <c r="S79" s="214"/>
      <c r="T79" s="285"/>
      <c r="U79" s="27" t="s">
        <v>34</v>
      </c>
      <c r="V79" s="186"/>
      <c r="W79" s="56"/>
      <c r="X79" s="187">
        <v>34.635669</v>
      </c>
      <c r="Y79" s="187">
        <v>38.159179999999999</v>
      </c>
      <c r="Z79" s="187">
        <v>0.97982875000000003</v>
      </c>
      <c r="AA79" s="62">
        <v>0.98546708999999999</v>
      </c>
      <c r="AB79" s="62">
        <v>3.9541390000000003E-2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1.0290609999999987</v>
      </c>
      <c r="AN79" s="121">
        <f t="shared" si="5"/>
        <v>0.66923299999999841</v>
      </c>
      <c r="AO79" s="121">
        <f t="shared" si="6"/>
        <v>1.1161999999997896E-4</v>
      </c>
      <c r="AP79" s="121">
        <f t="shared" si="7"/>
        <v>4.2290999999994305E-4</v>
      </c>
      <c r="AQ79" s="87">
        <f t="shared" si="8"/>
        <v>-4.9090349999999991E-3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36.408819999999999</v>
      </c>
      <c r="G80" s="187">
        <v>40.733162</v>
      </c>
      <c r="H80" s="187">
        <v>0.98920085000000002</v>
      </c>
      <c r="I80" s="62">
        <v>0.99283918000000004</v>
      </c>
      <c r="J80" s="62">
        <v>2.3907812000000001E-2</v>
      </c>
      <c r="K80" s="188"/>
      <c r="L80" s="258"/>
      <c r="M80" s="258"/>
      <c r="N80" s="56"/>
      <c r="O80" s="28"/>
      <c r="P80" s="56"/>
      <c r="Q80" s="28"/>
      <c r="R80" s="132"/>
      <c r="S80" s="214"/>
      <c r="T80" s="285"/>
      <c r="U80" s="27" t="s">
        <v>35</v>
      </c>
      <c r="V80" s="186"/>
      <c r="W80" s="56"/>
      <c r="X80" s="187">
        <v>37.993493999999998</v>
      </c>
      <c r="Y80" s="187">
        <v>41.843181999999999</v>
      </c>
      <c r="Z80" s="187">
        <v>0.98934370999999999</v>
      </c>
      <c r="AA80" s="62">
        <v>0.99280601999999996</v>
      </c>
      <c r="AB80" s="62">
        <v>1.9537506999999999E-2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1.5846739999999997</v>
      </c>
      <c r="AN80" s="121">
        <f t="shared" si="5"/>
        <v>1.1100199999999987</v>
      </c>
      <c r="AO80" s="121">
        <f t="shared" si="6"/>
        <v>1.428599999999669E-4</v>
      </c>
      <c r="AP80" s="121">
        <f t="shared" si="7"/>
        <v>-3.3160000000087564E-5</v>
      </c>
      <c r="AQ80" s="87">
        <f t="shared" si="8"/>
        <v>-4.3703050000000014E-3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38.991092000000002</v>
      </c>
      <c r="G81" s="187">
        <v>43.589452000000001</v>
      </c>
      <c r="H81" s="187">
        <v>0.99339213000000004</v>
      </c>
      <c r="I81" s="62">
        <v>0.99601726000000002</v>
      </c>
      <c r="J81" s="62">
        <v>1.4885585999999999E-2</v>
      </c>
      <c r="K81" s="188"/>
      <c r="L81" s="258"/>
      <c r="M81" s="258"/>
      <c r="N81" s="56"/>
      <c r="O81" s="28"/>
      <c r="P81" s="56"/>
      <c r="Q81" s="28"/>
      <c r="R81" s="132"/>
      <c r="S81" s="214"/>
      <c r="T81" s="285"/>
      <c r="U81" s="27" t="s">
        <v>37</v>
      </c>
      <c r="V81" s="186"/>
      <c r="W81" s="56"/>
      <c r="X81" s="187">
        <v>41.369357000000001</v>
      </c>
      <c r="Y81" s="187">
        <v>45.21266</v>
      </c>
      <c r="Z81" s="187">
        <v>0.99359149000000002</v>
      </c>
      <c r="AA81" s="62">
        <v>0.99624661999999997</v>
      </c>
      <c r="AB81" s="62">
        <v>1.0119059E-2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2.378264999999999</v>
      </c>
      <c r="AN81" s="121">
        <f t="shared" si="5"/>
        <v>1.6232079999999982</v>
      </c>
      <c r="AO81" s="121">
        <f t="shared" si="6"/>
        <v>1.9935999999998177E-4</v>
      </c>
      <c r="AP81" s="121">
        <f t="shared" si="7"/>
        <v>2.2935999999995627E-4</v>
      </c>
      <c r="AQ81" s="87">
        <f t="shared" si="8"/>
        <v>-4.7665269999999996E-3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4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31.280042000000002</v>
      </c>
      <c r="G83" s="96">
        <v>34.220148999999999</v>
      </c>
      <c r="H83" s="96">
        <v>0.96727194999999999</v>
      </c>
      <c r="I83" s="60">
        <v>0.97461582000000002</v>
      </c>
      <c r="J83" s="60">
        <v>6.2819959999999994E-2</v>
      </c>
      <c r="K83" s="61"/>
      <c r="L83" s="257"/>
      <c r="M83" s="257"/>
      <c r="N83" s="55"/>
      <c r="O83" s="26"/>
      <c r="P83" s="55"/>
      <c r="Q83" s="26"/>
      <c r="R83" s="131"/>
      <c r="S83" s="214"/>
      <c r="T83" s="284" t="s">
        <v>81</v>
      </c>
      <c r="U83" s="25" t="s">
        <v>33</v>
      </c>
      <c r="V83" s="39"/>
      <c r="W83" s="55"/>
      <c r="X83" s="96">
        <v>31.422367999999999</v>
      </c>
      <c r="Y83" s="96">
        <v>34.509425999999998</v>
      </c>
      <c r="Z83" s="96">
        <v>0.96734496999999997</v>
      </c>
      <c r="AA83" s="60">
        <v>0.97513972999999998</v>
      </c>
      <c r="AB83" s="60">
        <v>5.9412340000000001E-2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0.14232599999999707</v>
      </c>
      <c r="AN83" s="95">
        <f t="shared" si="5"/>
        <v>0.28927699999999845</v>
      </c>
      <c r="AO83" s="95">
        <f t="shared" si="6"/>
        <v>7.3019999999979213E-5</v>
      </c>
      <c r="AP83" s="95">
        <f t="shared" si="7"/>
        <v>5.239099999999608E-4</v>
      </c>
      <c r="AQ83" s="120">
        <f t="shared" si="8"/>
        <v>-3.4076199999999932E-3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34.051046999999997</v>
      </c>
      <c r="G84" s="187">
        <v>37.595539000000002</v>
      </c>
      <c r="H84" s="187">
        <v>0.97962547</v>
      </c>
      <c r="I84" s="62">
        <v>0.98501112000000002</v>
      </c>
      <c r="J84" s="62">
        <v>4.1994730000000001E-2</v>
      </c>
      <c r="K84" s="188"/>
      <c r="L84" s="258"/>
      <c r="M84" s="258"/>
      <c r="N84" s="56"/>
      <c r="O84" s="28"/>
      <c r="P84" s="56"/>
      <c r="Q84" s="28"/>
      <c r="R84" s="132"/>
      <c r="S84" s="214"/>
      <c r="T84" s="285"/>
      <c r="U84" s="27" t="s">
        <v>34</v>
      </c>
      <c r="V84" s="186"/>
      <c r="W84" s="56"/>
      <c r="X84" s="187">
        <v>34.812781000000001</v>
      </c>
      <c r="Y84" s="187">
        <v>37.991394999999997</v>
      </c>
      <c r="Z84" s="187">
        <v>0.97961299999999996</v>
      </c>
      <c r="AA84" s="62">
        <v>0.98519776000000003</v>
      </c>
      <c r="AB84" s="62">
        <v>3.8727655999999999E-2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0.76173400000000413</v>
      </c>
      <c r="AN84" s="121">
        <f t="shared" si="5"/>
        <v>0.39585599999999488</v>
      </c>
      <c r="AO84" s="121">
        <f t="shared" si="6"/>
        <v>-1.247000000004217E-5</v>
      </c>
      <c r="AP84" s="121">
        <f t="shared" si="7"/>
        <v>1.8664000000001568E-4</v>
      </c>
      <c r="AQ84" s="87">
        <f t="shared" si="8"/>
        <v>-3.2670740000000018E-3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37.179746000000002</v>
      </c>
      <c r="G85" s="187">
        <v>41.357368000000001</v>
      </c>
      <c r="H85" s="187">
        <v>0.98900948</v>
      </c>
      <c r="I85" s="62">
        <v>0.9927397</v>
      </c>
      <c r="J85" s="62">
        <v>2.2661034E-2</v>
      </c>
      <c r="K85" s="188"/>
      <c r="L85" s="258"/>
      <c r="M85" s="258"/>
      <c r="N85" s="56"/>
      <c r="O85" s="28"/>
      <c r="P85" s="56"/>
      <c r="Q85" s="28"/>
      <c r="R85" s="132"/>
      <c r="S85" s="214"/>
      <c r="T85" s="285"/>
      <c r="U85" s="27" t="s">
        <v>35</v>
      </c>
      <c r="V85" s="186"/>
      <c r="W85" s="56"/>
      <c r="X85" s="187">
        <v>38.469662999999997</v>
      </c>
      <c r="Y85" s="187">
        <v>41.995291000000002</v>
      </c>
      <c r="Z85" s="187">
        <v>0.98914453999999996</v>
      </c>
      <c r="AA85" s="62">
        <v>0.99288681999999995</v>
      </c>
      <c r="AB85" s="62">
        <v>1.9325826000000001E-2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1.2899169999999955</v>
      </c>
      <c r="AN85" s="121">
        <f t="shared" si="5"/>
        <v>0.63792300000000068</v>
      </c>
      <c r="AO85" s="121">
        <f t="shared" si="6"/>
        <v>1.3505999999996465E-4</v>
      </c>
      <c r="AP85" s="121">
        <f t="shared" si="7"/>
        <v>1.4711999999994507E-4</v>
      </c>
      <c r="AQ85" s="87">
        <f t="shared" si="8"/>
        <v>-3.3352079999999992E-3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39.421838999999999</v>
      </c>
      <c r="G86" s="187">
        <v>43.867417000000003</v>
      </c>
      <c r="H86" s="187">
        <v>0.99322158999999999</v>
      </c>
      <c r="I86" s="62">
        <v>0.99578597000000002</v>
      </c>
      <c r="J86" s="62">
        <v>1.3135312E-2</v>
      </c>
      <c r="K86" s="188"/>
      <c r="L86" s="258"/>
      <c r="M86" s="258"/>
      <c r="N86" s="56"/>
      <c r="O86" s="28"/>
      <c r="P86" s="56"/>
      <c r="Q86" s="28"/>
      <c r="R86" s="132"/>
      <c r="S86" s="214"/>
      <c r="T86" s="285"/>
      <c r="U86" s="27" t="s">
        <v>37</v>
      </c>
      <c r="V86" s="186"/>
      <c r="W86" s="56"/>
      <c r="X86" s="187">
        <v>41.405836000000001</v>
      </c>
      <c r="Y86" s="187">
        <v>45.051864000000002</v>
      </c>
      <c r="Z86" s="187">
        <v>0.99338177999999999</v>
      </c>
      <c r="AA86" s="62">
        <v>0.99614374999999999</v>
      </c>
      <c r="AB86" s="62">
        <v>9.7148010000000003E-3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1.9839970000000022</v>
      </c>
      <c r="AN86" s="121">
        <f t="shared" si="5"/>
        <v>1.1844469999999987</v>
      </c>
      <c r="AO86" s="121">
        <f t="shared" si="6"/>
        <v>1.601900000000045E-4</v>
      </c>
      <c r="AP86" s="121">
        <f t="shared" si="7"/>
        <v>3.5777999999997423E-4</v>
      </c>
      <c r="AQ86" s="87">
        <f t="shared" si="8"/>
        <v>-3.4205109999999993E-3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4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31.790189000000002</v>
      </c>
      <c r="G88" s="96">
        <v>35.033932</v>
      </c>
      <c r="H88" s="96">
        <v>0.96818592000000003</v>
      </c>
      <c r="I88" s="60">
        <v>0.97581207999999997</v>
      </c>
      <c r="J88" s="60">
        <v>5.9585514999999999E-2</v>
      </c>
      <c r="K88" s="61"/>
      <c r="L88" s="257"/>
      <c r="M88" s="257"/>
      <c r="N88" s="55"/>
      <c r="O88" s="26"/>
      <c r="P88" s="55"/>
      <c r="Q88" s="26"/>
      <c r="R88" s="131"/>
      <c r="S88" s="214"/>
      <c r="T88" s="284" t="s">
        <v>82</v>
      </c>
      <c r="U88" s="25" t="s">
        <v>33</v>
      </c>
      <c r="V88" s="39"/>
      <c r="W88" s="55"/>
      <c r="X88" s="96">
        <v>31.764021</v>
      </c>
      <c r="Y88" s="96">
        <v>35.260413999999997</v>
      </c>
      <c r="Z88" s="96">
        <v>0.96820877999999999</v>
      </c>
      <c r="AA88" s="60">
        <v>0.97607279000000002</v>
      </c>
      <c r="AB88" s="60">
        <v>5.7668995000000001E-2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-2.6168000000001967E-2</v>
      </c>
      <c r="AN88" s="95">
        <f t="shared" si="5"/>
        <v>0.22648199999999719</v>
      </c>
      <c r="AO88" s="95">
        <f t="shared" si="6"/>
        <v>2.2859999999957914E-5</v>
      </c>
      <c r="AP88" s="95">
        <f t="shared" si="7"/>
        <v>2.6071000000005284E-4</v>
      </c>
      <c r="AQ88" s="120">
        <f t="shared" si="8"/>
        <v>-1.9165199999999979E-3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34.845013000000002</v>
      </c>
      <c r="G89" s="187">
        <v>38.431825000000003</v>
      </c>
      <c r="H89" s="187">
        <v>0.98013795999999997</v>
      </c>
      <c r="I89" s="62">
        <v>0.98548241000000003</v>
      </c>
      <c r="J89" s="62">
        <v>3.9305244000000003E-2</v>
      </c>
      <c r="K89" s="188"/>
      <c r="L89" s="258"/>
      <c r="M89" s="258"/>
      <c r="N89" s="56"/>
      <c r="O89" s="28"/>
      <c r="P89" s="56"/>
      <c r="Q89" s="28"/>
      <c r="R89" s="132"/>
      <c r="S89" s="214"/>
      <c r="T89" s="285"/>
      <c r="U89" s="27" t="s">
        <v>34</v>
      </c>
      <c r="V89" s="186"/>
      <c r="W89" s="56"/>
      <c r="X89" s="187">
        <v>35.431617000000003</v>
      </c>
      <c r="Y89" s="187">
        <v>38.762861999999998</v>
      </c>
      <c r="Z89" s="187">
        <v>0.98016223999999996</v>
      </c>
      <c r="AA89" s="62">
        <v>0.98572216999999995</v>
      </c>
      <c r="AB89" s="62">
        <v>3.8183625999999998E-2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0.58660400000000124</v>
      </c>
      <c r="AN89" s="121">
        <f t="shared" si="5"/>
        <v>0.33103699999999492</v>
      </c>
      <c r="AO89" s="121">
        <f t="shared" si="6"/>
        <v>2.4279999999987645E-5</v>
      </c>
      <c r="AP89" s="121">
        <f t="shared" si="7"/>
        <v>2.3975999999992226E-4</v>
      </c>
      <c r="AQ89" s="87">
        <f t="shared" si="8"/>
        <v>-1.1216180000000048E-3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38.209721000000002</v>
      </c>
      <c r="G90" s="187">
        <v>42.080997000000004</v>
      </c>
      <c r="H90" s="187">
        <v>0.98934670999999996</v>
      </c>
      <c r="I90" s="62">
        <v>0.99292303000000004</v>
      </c>
      <c r="J90" s="62">
        <v>2.0310282999999998E-2</v>
      </c>
      <c r="K90" s="188"/>
      <c r="L90" s="258"/>
      <c r="M90" s="258"/>
      <c r="N90" s="56"/>
      <c r="O90" s="28"/>
      <c r="P90" s="56"/>
      <c r="Q90" s="28"/>
      <c r="R90" s="132"/>
      <c r="S90" s="214"/>
      <c r="T90" s="285"/>
      <c r="U90" s="27" t="s">
        <v>35</v>
      </c>
      <c r="V90" s="186"/>
      <c r="W90" s="56"/>
      <c r="X90" s="187">
        <v>39.254686</v>
      </c>
      <c r="Y90" s="187">
        <v>42.619942999999999</v>
      </c>
      <c r="Z90" s="187">
        <v>0.98945386999999996</v>
      </c>
      <c r="AA90" s="62">
        <v>0.99303260000000004</v>
      </c>
      <c r="AB90" s="62">
        <v>1.840027E-2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1.0449649999999977</v>
      </c>
      <c r="AN90" s="121">
        <f t="shared" si="5"/>
        <v>0.53894599999999571</v>
      </c>
      <c r="AO90" s="121">
        <f t="shared" si="6"/>
        <v>1.0715999999999504E-4</v>
      </c>
      <c r="AP90" s="121">
        <f t="shared" si="7"/>
        <v>1.0957000000000328E-4</v>
      </c>
      <c r="AQ90" s="87">
        <f t="shared" si="8"/>
        <v>-1.9100129999999986E-3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40.180988999999997</v>
      </c>
      <c r="G91" s="187">
        <v>44.450208000000003</v>
      </c>
      <c r="H91" s="187">
        <v>0.99346849000000004</v>
      </c>
      <c r="I91" s="62">
        <v>0.99589316999999999</v>
      </c>
      <c r="J91" s="62">
        <v>1.2039019E-2</v>
      </c>
      <c r="K91" s="188"/>
      <c r="L91" s="258"/>
      <c r="M91" s="258"/>
      <c r="N91" s="56"/>
      <c r="O91" s="28"/>
      <c r="P91" s="56"/>
      <c r="Q91" s="28"/>
      <c r="R91" s="132"/>
      <c r="S91" s="214"/>
      <c r="T91" s="285"/>
      <c r="U91" s="27" t="s">
        <v>37</v>
      </c>
      <c r="V91" s="186"/>
      <c r="W91" s="56"/>
      <c r="X91" s="187">
        <v>42.028860999999999</v>
      </c>
      <c r="Y91" s="187">
        <v>45.588773000000003</v>
      </c>
      <c r="Z91" s="187">
        <v>0.99363888</v>
      </c>
      <c r="AA91" s="62">
        <v>0.99629186999999997</v>
      </c>
      <c r="AB91" s="62">
        <v>9.1738589999999995E-3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1.8478720000000024</v>
      </c>
      <c r="AN91" s="121">
        <f t="shared" si="5"/>
        <v>1.1385649999999998</v>
      </c>
      <c r="AO91" s="121">
        <f t="shared" si="6"/>
        <v>1.7038999999996474E-4</v>
      </c>
      <c r="AP91" s="121">
        <f t="shared" si="7"/>
        <v>3.9869999999997408E-4</v>
      </c>
      <c r="AQ91" s="87">
        <f t="shared" si="8"/>
        <v>-2.8651600000000003E-3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4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31.736623000000002</v>
      </c>
      <c r="G93" s="96">
        <v>35.080596999999997</v>
      </c>
      <c r="H93" s="96">
        <v>0.96771161999999999</v>
      </c>
      <c r="I93" s="60">
        <v>0.97529401999999998</v>
      </c>
      <c r="J93" s="60">
        <v>6.0931779999999998E-2</v>
      </c>
      <c r="K93" s="61"/>
      <c r="L93" s="257"/>
      <c r="M93" s="257"/>
      <c r="N93" s="55"/>
      <c r="O93" s="26"/>
      <c r="P93" s="55"/>
      <c r="Q93" s="26"/>
      <c r="R93" s="131"/>
      <c r="S93" s="214"/>
      <c r="T93" s="284" t="s">
        <v>83</v>
      </c>
      <c r="U93" s="25" t="s">
        <v>33</v>
      </c>
      <c r="V93" s="39"/>
      <c r="W93" s="55"/>
      <c r="X93" s="96">
        <v>31.97757</v>
      </c>
      <c r="Y93" s="96">
        <v>35.282997000000002</v>
      </c>
      <c r="Z93" s="96">
        <v>0.96766806000000005</v>
      </c>
      <c r="AA93" s="60">
        <v>0.97594482000000005</v>
      </c>
      <c r="AB93" s="60">
        <v>5.9021472999999998E-2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0.24094699999999847</v>
      </c>
      <c r="AN93" s="95">
        <f t="shared" si="5"/>
        <v>0.20240000000000435</v>
      </c>
      <c r="AO93" s="95">
        <f t="shared" si="6"/>
        <v>-4.3559999999942534E-5</v>
      </c>
      <c r="AP93" s="95">
        <f t="shared" si="7"/>
        <v>6.5080000000006244E-4</v>
      </c>
      <c r="AQ93" s="120">
        <f t="shared" si="8"/>
        <v>-1.910307E-3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34.393695000000001</v>
      </c>
      <c r="G94" s="187">
        <v>38.152642</v>
      </c>
      <c r="H94" s="187">
        <v>0.97989820000000005</v>
      </c>
      <c r="I94" s="62">
        <v>0.98554138999999996</v>
      </c>
      <c r="J94" s="62">
        <v>4.0351524999999999E-2</v>
      </c>
      <c r="K94" s="188"/>
      <c r="L94" s="258"/>
      <c r="M94" s="258"/>
      <c r="N94" s="56"/>
      <c r="O94" s="28"/>
      <c r="P94" s="56"/>
      <c r="Q94" s="28"/>
      <c r="R94" s="132"/>
      <c r="S94" s="214"/>
      <c r="T94" s="285"/>
      <c r="U94" s="27" t="s">
        <v>34</v>
      </c>
      <c r="V94" s="186"/>
      <c r="W94" s="56"/>
      <c r="X94" s="187">
        <v>34.929358999999998</v>
      </c>
      <c r="Y94" s="187">
        <v>38.430182000000002</v>
      </c>
      <c r="Z94" s="187">
        <v>0.97987659000000005</v>
      </c>
      <c r="AA94" s="62">
        <v>0.98556871999999995</v>
      </c>
      <c r="AB94" s="62">
        <v>3.9076578000000001E-2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0.53566399999999703</v>
      </c>
      <c r="AN94" s="121">
        <f t="shared" si="5"/>
        <v>0.2775400000000019</v>
      </c>
      <c r="AO94" s="121">
        <f t="shared" si="6"/>
        <v>-2.1610000000005236E-5</v>
      </c>
      <c r="AP94" s="121">
        <f t="shared" si="7"/>
        <v>2.7329999999992083E-5</v>
      </c>
      <c r="AQ94" s="87">
        <f t="shared" si="8"/>
        <v>-1.2749469999999985E-3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37.716178999999997</v>
      </c>
      <c r="G95" s="187">
        <v>41.798124000000001</v>
      </c>
      <c r="H95" s="187">
        <v>0.98934067999999997</v>
      </c>
      <c r="I95" s="62">
        <v>0.99279660000000003</v>
      </c>
      <c r="J95" s="62">
        <v>2.1083958E-2</v>
      </c>
      <c r="K95" s="188"/>
      <c r="L95" s="258"/>
      <c r="M95" s="258"/>
      <c r="N95" s="56"/>
      <c r="O95" s="28"/>
      <c r="P95" s="56"/>
      <c r="Q95" s="28"/>
      <c r="R95" s="132"/>
      <c r="S95" s="214"/>
      <c r="T95" s="285"/>
      <c r="U95" s="27" t="s">
        <v>35</v>
      </c>
      <c r="V95" s="186"/>
      <c r="W95" s="56"/>
      <c r="X95" s="187">
        <v>38.652368000000003</v>
      </c>
      <c r="Y95" s="187">
        <v>42.373058999999998</v>
      </c>
      <c r="Z95" s="187">
        <v>0.98943563000000001</v>
      </c>
      <c r="AA95" s="62">
        <v>0.99290573000000004</v>
      </c>
      <c r="AB95" s="62">
        <v>1.9174799999999999E-2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0.93618900000000593</v>
      </c>
      <c r="AN95" s="121">
        <f t="shared" si="5"/>
        <v>0.57493499999999642</v>
      </c>
      <c r="AO95" s="121">
        <f t="shared" si="6"/>
        <v>9.495000000003806E-5</v>
      </c>
      <c r="AP95" s="121">
        <f t="shared" si="7"/>
        <v>1.0913000000001283E-4</v>
      </c>
      <c r="AQ95" s="87">
        <f t="shared" si="8"/>
        <v>-1.9091580000000011E-3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40.628843000000003</v>
      </c>
      <c r="G96" s="187">
        <v>44.811987999999999</v>
      </c>
      <c r="H96" s="187">
        <v>0.99352037000000004</v>
      </c>
      <c r="I96" s="62">
        <v>0.99589022999999999</v>
      </c>
      <c r="J96" s="62">
        <v>1.0932516E-2</v>
      </c>
      <c r="K96" s="188"/>
      <c r="L96" s="258"/>
      <c r="M96" s="258"/>
      <c r="N96" s="56"/>
      <c r="O96" s="28"/>
      <c r="P96" s="56"/>
      <c r="Q96" s="28"/>
      <c r="R96" s="132"/>
      <c r="S96" s="214"/>
      <c r="T96" s="285"/>
      <c r="U96" s="27" t="s">
        <v>37</v>
      </c>
      <c r="V96" s="186"/>
      <c r="W96" s="56"/>
      <c r="X96" s="187">
        <v>42.271886000000002</v>
      </c>
      <c r="Y96" s="187">
        <v>45.839405999999997</v>
      </c>
      <c r="Z96" s="187">
        <v>0.99369247000000005</v>
      </c>
      <c r="AA96" s="62">
        <v>0.99633247000000003</v>
      </c>
      <c r="AB96" s="62">
        <v>8.9318090000000006E-3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1.6430429999999987</v>
      </c>
      <c r="AN96" s="121">
        <f t="shared" si="5"/>
        <v>1.0274179999999973</v>
      </c>
      <c r="AO96" s="121">
        <f t="shared" si="6"/>
        <v>1.7210000000000836E-4</v>
      </c>
      <c r="AP96" s="121">
        <f t="shared" si="7"/>
        <v>4.4224000000003816E-4</v>
      </c>
      <c r="AQ96" s="87">
        <f t="shared" si="8"/>
        <v>-2.0007069999999991E-3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4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32.091605000000001</v>
      </c>
      <c r="G98" s="96">
        <v>35.598129</v>
      </c>
      <c r="H98" s="96">
        <v>0.96628091999999999</v>
      </c>
      <c r="I98" s="60">
        <v>0.97512290000000001</v>
      </c>
      <c r="J98" s="60">
        <v>6.1422989999999997E-2</v>
      </c>
      <c r="K98" s="61"/>
      <c r="L98" s="257"/>
      <c r="M98" s="257"/>
      <c r="N98" s="55"/>
      <c r="O98" s="26"/>
      <c r="P98" s="55"/>
      <c r="Q98" s="26"/>
      <c r="R98" s="131"/>
      <c r="S98" s="214"/>
      <c r="T98" s="284" t="s">
        <v>84</v>
      </c>
      <c r="U98" s="25" t="s">
        <v>33</v>
      </c>
      <c r="V98" s="39"/>
      <c r="W98" s="55"/>
      <c r="X98" s="96">
        <v>32.320352</v>
      </c>
      <c r="Y98" s="96">
        <v>35.871952</v>
      </c>
      <c r="Z98" s="96">
        <v>0.96622154000000005</v>
      </c>
      <c r="AA98" s="60">
        <v>0.97562108000000003</v>
      </c>
      <c r="AB98" s="60">
        <v>6.0554131999999997E-2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0.22874699999999848</v>
      </c>
      <c r="AN98" s="95">
        <f t="shared" si="15"/>
        <v>0.27382300000000015</v>
      </c>
      <c r="AO98" s="95">
        <f t="shared" si="16"/>
        <v>-5.9379999999942257E-5</v>
      </c>
      <c r="AP98" s="95">
        <f t="shared" si="17"/>
        <v>4.9818000000001472E-4</v>
      </c>
      <c r="AQ98" s="120">
        <f t="shared" si="18"/>
        <v>-8.6885800000000013E-4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35.087349000000003</v>
      </c>
      <c r="G99" s="187">
        <v>38.548783</v>
      </c>
      <c r="H99" s="187">
        <v>0.97941456999999998</v>
      </c>
      <c r="I99" s="62">
        <v>0.98559622999999996</v>
      </c>
      <c r="J99" s="62">
        <v>4.0276180000000002E-2</v>
      </c>
      <c r="K99" s="188"/>
      <c r="L99" s="258"/>
      <c r="M99" s="258"/>
      <c r="N99" s="56"/>
      <c r="O99" s="28"/>
      <c r="P99" s="56"/>
      <c r="Q99" s="28"/>
      <c r="R99" s="132"/>
      <c r="S99" s="214"/>
      <c r="T99" s="285"/>
      <c r="U99" s="27" t="s">
        <v>34</v>
      </c>
      <c r="V99" s="186"/>
      <c r="W99" s="56"/>
      <c r="X99" s="187">
        <v>35.384421000000003</v>
      </c>
      <c r="Y99" s="187">
        <v>38.705035000000002</v>
      </c>
      <c r="Z99" s="187">
        <v>0.97939308000000003</v>
      </c>
      <c r="AA99" s="62">
        <v>0.98545145999999995</v>
      </c>
      <c r="AB99" s="62">
        <v>4.0054023000000001E-2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0.297072</v>
      </c>
      <c r="AN99" s="121">
        <f t="shared" si="15"/>
        <v>0.15625200000000206</v>
      </c>
      <c r="AO99" s="121">
        <f t="shared" si="16"/>
        <v>-2.1489999999957377E-5</v>
      </c>
      <c r="AP99" s="121">
        <f t="shared" si="17"/>
        <v>-1.4477000000001627E-4</v>
      </c>
      <c r="AQ99" s="87">
        <f t="shared" si="18"/>
        <v>-2.221570000000006E-4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38.500929999999997</v>
      </c>
      <c r="G100" s="187">
        <v>42.268802999999998</v>
      </c>
      <c r="H100" s="187">
        <v>0.98916163000000001</v>
      </c>
      <c r="I100" s="62">
        <v>0.99269960000000002</v>
      </c>
      <c r="J100" s="62">
        <v>2.0460705999999999E-2</v>
      </c>
      <c r="K100" s="188"/>
      <c r="L100" s="258"/>
      <c r="M100" s="258"/>
      <c r="N100" s="56"/>
      <c r="O100" s="28"/>
      <c r="P100" s="56"/>
      <c r="Q100" s="28"/>
      <c r="R100" s="132"/>
      <c r="S100" s="214"/>
      <c r="T100" s="285"/>
      <c r="U100" s="27" t="s">
        <v>35</v>
      </c>
      <c r="V100" s="186"/>
      <c r="W100" s="56"/>
      <c r="X100" s="187">
        <v>39.190221000000001</v>
      </c>
      <c r="Y100" s="187">
        <v>42.637597999999997</v>
      </c>
      <c r="Z100" s="187">
        <v>0.98925671999999998</v>
      </c>
      <c r="AA100" s="62">
        <v>0.99290975999999997</v>
      </c>
      <c r="AB100" s="62">
        <v>1.9508205000000001E-2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0.68929100000000432</v>
      </c>
      <c r="AN100" s="121">
        <f t="shared" si="15"/>
        <v>0.36879499999999865</v>
      </c>
      <c r="AO100" s="121">
        <f t="shared" si="16"/>
        <v>9.508999999996437E-5</v>
      </c>
      <c r="AP100" s="121">
        <f t="shared" si="17"/>
        <v>2.1015999999995927E-4</v>
      </c>
      <c r="AQ100" s="87">
        <f t="shared" si="18"/>
        <v>-9.5250099999999796E-4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41.245407999999998</v>
      </c>
      <c r="G101" s="187">
        <v>45.123206000000003</v>
      </c>
      <c r="H101" s="187">
        <v>0.99342876000000002</v>
      </c>
      <c r="I101" s="62">
        <v>0.99583721000000003</v>
      </c>
      <c r="J101" s="62">
        <v>1.03122825E-2</v>
      </c>
      <c r="K101" s="188"/>
      <c r="L101" s="258"/>
      <c r="M101" s="258"/>
      <c r="N101" s="56"/>
      <c r="O101" s="28"/>
      <c r="P101" s="56"/>
      <c r="Q101" s="28"/>
      <c r="R101" s="132"/>
      <c r="S101" s="214"/>
      <c r="T101" s="285"/>
      <c r="U101" s="27" t="s">
        <v>37</v>
      </c>
      <c r="V101" s="186"/>
      <c r="W101" s="56"/>
      <c r="X101" s="187">
        <v>42.601584000000003</v>
      </c>
      <c r="Y101" s="187">
        <v>45.935529000000002</v>
      </c>
      <c r="Z101" s="187">
        <v>0.99356409999999995</v>
      </c>
      <c r="AA101" s="62">
        <v>0.99623936999999996</v>
      </c>
      <c r="AB101" s="62">
        <v>8.9429039999999998E-3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1.3561760000000049</v>
      </c>
      <c r="AN101" s="121">
        <f t="shared" si="15"/>
        <v>0.81232299999999924</v>
      </c>
      <c r="AO101" s="121">
        <f t="shared" si="16"/>
        <v>1.353399999999283E-4</v>
      </c>
      <c r="AP101" s="121">
        <f t="shared" si="17"/>
        <v>4.0215999999992924E-4</v>
      </c>
      <c r="AQ101" s="87">
        <f t="shared" si="18"/>
        <v>-1.3693785000000007E-3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4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30.861974</v>
      </c>
      <c r="G103" s="96">
        <v>34.171827999999998</v>
      </c>
      <c r="H103" s="96">
        <v>0.96719478999999997</v>
      </c>
      <c r="I103" s="60">
        <v>0.97068885000000005</v>
      </c>
      <c r="J103" s="60">
        <v>7.1368164999999997E-2</v>
      </c>
      <c r="K103" s="61"/>
      <c r="L103" s="257"/>
      <c r="M103" s="257"/>
      <c r="N103" s="55"/>
      <c r="O103" s="26"/>
      <c r="P103" s="55"/>
      <c r="Q103" s="26"/>
      <c r="R103" s="131"/>
      <c r="S103" s="214"/>
      <c r="T103" s="284" t="s">
        <v>85</v>
      </c>
      <c r="U103" s="25" t="s">
        <v>33</v>
      </c>
      <c r="V103" s="39"/>
      <c r="W103" s="55"/>
      <c r="X103" s="96">
        <v>31.320571000000001</v>
      </c>
      <c r="Y103" s="96">
        <v>34.862265000000001</v>
      </c>
      <c r="Z103" s="96">
        <v>0.96718565999999995</v>
      </c>
      <c r="AA103" s="60">
        <v>0.97189687000000002</v>
      </c>
      <c r="AB103" s="60">
        <v>6.5491270000000004E-2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0.45859700000000103</v>
      </c>
      <c r="AN103" s="95">
        <f t="shared" si="15"/>
        <v>0.69043700000000285</v>
      </c>
      <c r="AO103" s="95">
        <f t="shared" si="16"/>
        <v>-9.1300000000238413E-6</v>
      </c>
      <c r="AP103" s="95">
        <f t="shared" si="17"/>
        <v>1.2080199999999763E-3</v>
      </c>
      <c r="AQ103" s="120">
        <f t="shared" si="18"/>
        <v>-5.8768949999999931E-3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33.616846000000002</v>
      </c>
      <c r="G104" s="187">
        <v>37.467948</v>
      </c>
      <c r="H104" s="187">
        <v>0.97976395999999999</v>
      </c>
      <c r="I104" s="62">
        <v>0.98500268999999996</v>
      </c>
      <c r="J104" s="62">
        <v>4.8624265999999999E-2</v>
      </c>
      <c r="K104" s="188"/>
      <c r="L104" s="258"/>
      <c r="M104" s="258"/>
      <c r="N104" s="56"/>
      <c r="O104" s="28"/>
      <c r="P104" s="56"/>
      <c r="Q104" s="28"/>
      <c r="R104" s="132"/>
      <c r="S104" s="214"/>
      <c r="T104" s="285"/>
      <c r="U104" s="27" t="s">
        <v>34</v>
      </c>
      <c r="V104" s="186"/>
      <c r="W104" s="56"/>
      <c r="X104" s="187">
        <v>34.834322</v>
      </c>
      <c r="Y104" s="187">
        <v>38.358054000000003</v>
      </c>
      <c r="Z104" s="187">
        <v>0.97987146999999997</v>
      </c>
      <c r="AA104" s="62">
        <v>0.98545174999999996</v>
      </c>
      <c r="AB104" s="62">
        <v>4.1783242999999998E-2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1.2174759999999978</v>
      </c>
      <c r="AN104" s="121">
        <f t="shared" si="15"/>
        <v>0.89010600000000295</v>
      </c>
      <c r="AO104" s="121">
        <f t="shared" si="16"/>
        <v>1.0750999999997735E-4</v>
      </c>
      <c r="AP104" s="121">
        <f t="shared" si="17"/>
        <v>4.4906000000000112E-4</v>
      </c>
      <c r="AQ104" s="87">
        <f t="shared" si="18"/>
        <v>-6.8410230000000016E-3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36.306432999999998</v>
      </c>
      <c r="G105" s="187">
        <v>40.756062</v>
      </c>
      <c r="H105" s="187">
        <v>0.98951940000000005</v>
      </c>
      <c r="I105" s="62">
        <v>0.99286509000000001</v>
      </c>
      <c r="J105" s="62">
        <v>2.8785938E-2</v>
      </c>
      <c r="K105" s="188"/>
      <c r="L105" s="258"/>
      <c r="M105" s="258"/>
      <c r="N105" s="56"/>
      <c r="O105" s="28"/>
      <c r="P105" s="56"/>
      <c r="Q105" s="28"/>
      <c r="R105" s="132"/>
      <c r="S105" s="214"/>
      <c r="T105" s="285"/>
      <c r="U105" s="27" t="s">
        <v>35</v>
      </c>
      <c r="V105" s="186"/>
      <c r="W105" s="56"/>
      <c r="X105" s="187">
        <v>37.997095000000002</v>
      </c>
      <c r="Y105" s="187">
        <v>41.858514999999997</v>
      </c>
      <c r="Z105" s="187">
        <v>0.98967033000000004</v>
      </c>
      <c r="AA105" s="62">
        <v>0.99307049999999997</v>
      </c>
      <c r="AB105" s="62">
        <v>2.2742460999999999E-2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1.6906620000000032</v>
      </c>
      <c r="AN105" s="121">
        <f t="shared" si="15"/>
        <v>1.102452999999997</v>
      </c>
      <c r="AO105" s="121">
        <f t="shared" si="16"/>
        <v>1.5092999999999357E-4</v>
      </c>
      <c r="AP105" s="121">
        <f t="shared" si="17"/>
        <v>2.0540999999996146E-4</v>
      </c>
      <c r="AQ105" s="87">
        <f t="shared" si="18"/>
        <v>-6.043477000000002E-3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39.417589999999997</v>
      </c>
      <c r="G106" s="187">
        <v>43.929143000000003</v>
      </c>
      <c r="H106" s="187">
        <v>0.99354573999999996</v>
      </c>
      <c r="I106" s="62">
        <v>0.99618883000000003</v>
      </c>
      <c r="J106" s="62">
        <v>1.48297325E-2</v>
      </c>
      <c r="K106" s="188"/>
      <c r="L106" s="258"/>
      <c r="M106" s="258"/>
      <c r="N106" s="56"/>
      <c r="O106" s="28"/>
      <c r="P106" s="56"/>
      <c r="Q106" s="28"/>
      <c r="R106" s="132"/>
      <c r="S106" s="214"/>
      <c r="T106" s="285"/>
      <c r="U106" s="27" t="s">
        <v>37</v>
      </c>
      <c r="V106" s="186"/>
      <c r="W106" s="56"/>
      <c r="X106" s="187">
        <v>41.962921999999999</v>
      </c>
      <c r="Y106" s="187">
        <v>45.736125000000001</v>
      </c>
      <c r="Z106" s="187">
        <v>0.99373261999999996</v>
      </c>
      <c r="AA106" s="62">
        <v>0.99655223000000004</v>
      </c>
      <c r="AB106" s="62">
        <v>1.0485141E-2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2.5453320000000019</v>
      </c>
      <c r="AN106" s="121">
        <f t="shared" si="15"/>
        <v>1.8069819999999979</v>
      </c>
      <c r="AO106" s="121">
        <f t="shared" si="16"/>
        <v>1.8688000000000038E-4</v>
      </c>
      <c r="AP106" s="121">
        <f t="shared" si="17"/>
        <v>3.6340000000001371E-4</v>
      </c>
      <c r="AQ106" s="87">
        <f t="shared" si="18"/>
        <v>-4.3445914999999998E-3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4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30.917342000000001</v>
      </c>
      <c r="G108" s="96">
        <v>34.522694999999999</v>
      </c>
      <c r="H108" s="96">
        <v>0.96884484000000004</v>
      </c>
      <c r="I108" s="60">
        <v>0.97161189999999997</v>
      </c>
      <c r="J108" s="60">
        <v>6.4977266000000006E-2</v>
      </c>
      <c r="K108" s="61"/>
      <c r="L108" s="257"/>
      <c r="M108" s="257"/>
      <c r="N108" s="55"/>
      <c r="O108" s="26"/>
      <c r="P108" s="55"/>
      <c r="Q108" s="26"/>
      <c r="R108" s="131"/>
      <c r="S108" s="214"/>
      <c r="T108" s="284" t="s">
        <v>86</v>
      </c>
      <c r="U108" s="25" t="s">
        <v>33</v>
      </c>
      <c r="V108" s="39"/>
      <c r="W108" s="55"/>
      <c r="X108" s="96">
        <v>31.228107999999999</v>
      </c>
      <c r="Y108" s="96">
        <v>35.189619999999998</v>
      </c>
      <c r="Z108" s="96">
        <v>0.96887741000000005</v>
      </c>
      <c r="AA108" s="60">
        <v>0.97258643</v>
      </c>
      <c r="AB108" s="60">
        <v>6.1169293E-2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0.31076599999999743</v>
      </c>
      <c r="AN108" s="95">
        <f t="shared" si="15"/>
        <v>0.6669249999999991</v>
      </c>
      <c r="AO108" s="95">
        <f t="shared" si="16"/>
        <v>3.2570000000009536E-5</v>
      </c>
      <c r="AP108" s="95">
        <f t="shared" si="17"/>
        <v>9.7453000000002898E-4</v>
      </c>
      <c r="AQ108" s="120">
        <f t="shared" si="18"/>
        <v>-3.8079730000000062E-3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34.534137999999999</v>
      </c>
      <c r="G109" s="187">
        <v>38.088202000000003</v>
      </c>
      <c r="H109" s="187">
        <v>0.98030214000000004</v>
      </c>
      <c r="I109" s="62">
        <v>0.98550954000000002</v>
      </c>
      <c r="J109" s="62">
        <v>4.2360096999999999E-2</v>
      </c>
      <c r="K109" s="188"/>
      <c r="L109" s="258"/>
      <c r="M109" s="258"/>
      <c r="N109" s="56"/>
      <c r="O109" s="28"/>
      <c r="P109" s="56"/>
      <c r="Q109" s="28"/>
      <c r="R109" s="132"/>
      <c r="S109" s="214"/>
      <c r="T109" s="285"/>
      <c r="U109" s="27" t="s">
        <v>34</v>
      </c>
      <c r="V109" s="186"/>
      <c r="W109" s="56"/>
      <c r="X109" s="187">
        <v>35.383709000000003</v>
      </c>
      <c r="Y109" s="187">
        <v>38.839281</v>
      </c>
      <c r="Z109" s="187">
        <v>0.98046363999999997</v>
      </c>
      <c r="AA109" s="62">
        <v>0.98580241999999996</v>
      </c>
      <c r="AB109" s="62">
        <v>3.7755604999999998E-2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0.84957100000000452</v>
      </c>
      <c r="AN109" s="121">
        <f t="shared" si="15"/>
        <v>0.75107899999999717</v>
      </c>
      <c r="AO109" s="121">
        <f t="shared" si="16"/>
        <v>1.6149999999992559E-4</v>
      </c>
      <c r="AP109" s="121">
        <f t="shared" si="17"/>
        <v>2.9287999999993986E-4</v>
      </c>
      <c r="AQ109" s="87">
        <f t="shared" si="18"/>
        <v>-4.6044920000000017E-3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37.126657000000002</v>
      </c>
      <c r="G110" s="187">
        <v>41.195193000000003</v>
      </c>
      <c r="H110" s="187">
        <v>0.98957410000000001</v>
      </c>
      <c r="I110" s="62">
        <v>0.99308041000000002</v>
      </c>
      <c r="J110" s="62">
        <v>2.3715395E-2</v>
      </c>
      <c r="K110" s="188"/>
      <c r="L110" s="258"/>
      <c r="M110" s="258"/>
      <c r="N110" s="56"/>
      <c r="O110" s="28"/>
      <c r="P110" s="56"/>
      <c r="Q110" s="28"/>
      <c r="R110" s="132"/>
      <c r="S110" s="214"/>
      <c r="T110" s="285"/>
      <c r="U110" s="27" t="s">
        <v>35</v>
      </c>
      <c r="V110" s="186"/>
      <c r="W110" s="56"/>
      <c r="X110" s="187">
        <v>38.828811000000002</v>
      </c>
      <c r="Y110" s="187">
        <v>42.294814000000002</v>
      </c>
      <c r="Z110" s="187">
        <v>0.98974130999999999</v>
      </c>
      <c r="AA110" s="62">
        <v>0.99316201000000004</v>
      </c>
      <c r="AB110" s="62">
        <v>1.9712934000000001E-2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1.7021540000000002</v>
      </c>
      <c r="AN110" s="121">
        <f t="shared" si="15"/>
        <v>1.0996209999999991</v>
      </c>
      <c r="AO110" s="121">
        <f t="shared" si="16"/>
        <v>1.6720999999997321E-4</v>
      </c>
      <c r="AP110" s="121">
        <f t="shared" si="17"/>
        <v>8.1600000000014994E-5</v>
      </c>
      <c r="AQ110" s="87">
        <f t="shared" si="18"/>
        <v>-4.0024609999999988E-3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39.730035000000001</v>
      </c>
      <c r="G111" s="187">
        <v>44.167189</v>
      </c>
      <c r="H111" s="187">
        <v>0.99363522000000004</v>
      </c>
      <c r="I111" s="62">
        <v>0.99629140000000005</v>
      </c>
      <c r="J111" s="62">
        <v>1.3617366000000001E-2</v>
      </c>
      <c r="K111" s="188"/>
      <c r="L111" s="258"/>
      <c r="M111" s="258"/>
      <c r="N111" s="56"/>
      <c r="O111" s="28"/>
      <c r="P111" s="56"/>
      <c r="Q111" s="28"/>
      <c r="R111" s="132"/>
      <c r="S111" s="214"/>
      <c r="T111" s="285"/>
      <c r="U111" s="27" t="s">
        <v>37</v>
      </c>
      <c r="V111" s="186"/>
      <c r="W111" s="56"/>
      <c r="X111" s="187">
        <v>42.199345000000001</v>
      </c>
      <c r="Y111" s="187">
        <v>45.870480999999998</v>
      </c>
      <c r="Z111" s="187">
        <v>0.99383412999999998</v>
      </c>
      <c r="AA111" s="62">
        <v>0.99661314999999995</v>
      </c>
      <c r="AB111" s="62">
        <v>9.8214089999999997E-3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2.4693100000000001</v>
      </c>
      <c r="AN111" s="121">
        <f t="shared" si="15"/>
        <v>1.7032919999999976</v>
      </c>
      <c r="AO111" s="121">
        <f t="shared" si="16"/>
        <v>1.9890999999994108E-4</v>
      </c>
      <c r="AP111" s="121">
        <f t="shared" si="17"/>
        <v>3.2174999999989851E-4</v>
      </c>
      <c r="AQ111" s="87">
        <f t="shared" si="18"/>
        <v>-3.7959570000000008E-3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4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30.935911999999998</v>
      </c>
      <c r="G113" s="96">
        <v>34.725051000000001</v>
      </c>
      <c r="H113" s="96">
        <v>0.96939136999999997</v>
      </c>
      <c r="I113" s="60">
        <v>0.97274567000000001</v>
      </c>
      <c r="J113" s="60">
        <v>6.3653104000000002E-2</v>
      </c>
      <c r="K113" s="61"/>
      <c r="L113" s="257"/>
      <c r="M113" s="257"/>
      <c r="N113" s="55"/>
      <c r="O113" s="26"/>
      <c r="P113" s="55"/>
      <c r="Q113" s="26"/>
      <c r="R113" s="131"/>
      <c r="S113" s="214"/>
      <c r="T113" s="284" t="s">
        <v>87</v>
      </c>
      <c r="U113" s="25" t="s">
        <v>33</v>
      </c>
      <c r="V113" s="39"/>
      <c r="W113" s="55"/>
      <c r="X113" s="96">
        <v>31.464585</v>
      </c>
      <c r="Y113" s="96">
        <v>35.307552000000001</v>
      </c>
      <c r="Z113" s="96">
        <v>0.96943539999999995</v>
      </c>
      <c r="AA113" s="60">
        <v>0.97381382000000005</v>
      </c>
      <c r="AB113" s="60">
        <v>6.0263650000000002E-2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0.52867300000000128</v>
      </c>
      <c r="AN113" s="95">
        <f t="shared" si="15"/>
        <v>0.5825010000000006</v>
      </c>
      <c r="AO113" s="95">
        <f t="shared" si="16"/>
        <v>4.4029999999972702E-5</v>
      </c>
      <c r="AP113" s="95">
        <f t="shared" si="17"/>
        <v>1.0681500000000455E-3</v>
      </c>
      <c r="AQ113" s="120">
        <f t="shared" si="18"/>
        <v>-3.3894540000000001E-3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33.782558000000002</v>
      </c>
      <c r="G114" s="187">
        <v>37.669893000000002</v>
      </c>
      <c r="H114" s="187">
        <v>0.98049209999999998</v>
      </c>
      <c r="I114" s="62">
        <v>0.98541062999999995</v>
      </c>
      <c r="J114" s="62">
        <v>4.3553202999999999E-2</v>
      </c>
      <c r="K114" s="188"/>
      <c r="L114" s="258"/>
      <c r="M114" s="258"/>
      <c r="N114" s="56"/>
      <c r="O114" s="28"/>
      <c r="P114" s="56"/>
      <c r="Q114" s="28"/>
      <c r="R114" s="132"/>
      <c r="S114" s="214"/>
      <c r="T114" s="285"/>
      <c r="U114" s="27" t="s">
        <v>34</v>
      </c>
      <c r="V114" s="186"/>
      <c r="W114" s="56"/>
      <c r="X114" s="187">
        <v>34.773297999999997</v>
      </c>
      <c r="Y114" s="187">
        <v>38.462077999999998</v>
      </c>
      <c r="Z114" s="187">
        <v>0.98060669</v>
      </c>
      <c r="AA114" s="62">
        <v>0.98554178999999997</v>
      </c>
      <c r="AB114" s="62">
        <v>3.8764380000000001E-2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0.99073999999999529</v>
      </c>
      <c r="AN114" s="121">
        <f t="shared" si="15"/>
        <v>0.79218499999999636</v>
      </c>
      <c r="AO114" s="121">
        <f t="shared" si="16"/>
        <v>1.145900000000255E-4</v>
      </c>
      <c r="AP114" s="121">
        <f t="shared" si="17"/>
        <v>1.3116000000001904E-4</v>
      </c>
      <c r="AQ114" s="87">
        <f t="shared" si="18"/>
        <v>-4.7888229999999976E-3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36.499906000000003</v>
      </c>
      <c r="G115" s="187">
        <v>40.592601999999999</v>
      </c>
      <c r="H115" s="187">
        <v>0.98953926000000003</v>
      </c>
      <c r="I115" s="62">
        <v>0.99292981000000002</v>
      </c>
      <c r="J115" s="62">
        <v>2.3929853000000001E-2</v>
      </c>
      <c r="K115" s="188"/>
      <c r="L115" s="258"/>
      <c r="M115" s="258"/>
      <c r="N115" s="56"/>
      <c r="O115" s="28"/>
      <c r="P115" s="56"/>
      <c r="Q115" s="28"/>
      <c r="R115" s="132"/>
      <c r="S115" s="214"/>
      <c r="T115" s="285"/>
      <c r="U115" s="27" t="s">
        <v>35</v>
      </c>
      <c r="V115" s="186"/>
      <c r="W115" s="56"/>
      <c r="X115" s="187">
        <v>37.936751999999998</v>
      </c>
      <c r="Y115" s="187">
        <v>41.634962000000002</v>
      </c>
      <c r="Z115" s="187">
        <v>0.98966456999999997</v>
      </c>
      <c r="AA115" s="62">
        <v>0.99315142999999995</v>
      </c>
      <c r="AB115" s="62">
        <v>2.0217880000000001E-2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1.4368459999999956</v>
      </c>
      <c r="AN115" s="121">
        <f t="shared" si="15"/>
        <v>1.0423600000000022</v>
      </c>
      <c r="AO115" s="121">
        <f t="shared" si="16"/>
        <v>1.2530999999993409E-4</v>
      </c>
      <c r="AP115" s="121">
        <f t="shared" si="17"/>
        <v>2.2161999999992243E-4</v>
      </c>
      <c r="AQ115" s="87">
        <f t="shared" si="18"/>
        <v>-3.7119730000000004E-3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39.919710000000002</v>
      </c>
      <c r="G116" s="187">
        <v>44.245058</v>
      </c>
      <c r="H116" s="187">
        <v>0.99368338</v>
      </c>
      <c r="I116" s="62">
        <v>0.99633300000000002</v>
      </c>
      <c r="J116" s="62">
        <v>1.2762211000000001E-2</v>
      </c>
      <c r="K116" s="188"/>
      <c r="L116" s="258"/>
      <c r="M116" s="258"/>
      <c r="N116" s="56"/>
      <c r="O116" s="28"/>
      <c r="P116" s="56"/>
      <c r="Q116" s="28"/>
      <c r="R116" s="132"/>
      <c r="S116" s="214"/>
      <c r="T116" s="285"/>
      <c r="U116" s="27" t="s">
        <v>37</v>
      </c>
      <c r="V116" s="186"/>
      <c r="W116" s="56"/>
      <c r="X116" s="187">
        <v>42.136519999999997</v>
      </c>
      <c r="Y116" s="187">
        <v>45.780551000000003</v>
      </c>
      <c r="Z116" s="187">
        <v>0.99387351999999995</v>
      </c>
      <c r="AA116" s="62">
        <v>0.99656696</v>
      </c>
      <c r="AB116" s="62">
        <v>9.4813220000000004E-3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2.2168099999999953</v>
      </c>
      <c r="AN116" s="121">
        <f t="shared" si="15"/>
        <v>1.5354930000000024</v>
      </c>
      <c r="AO116" s="121">
        <f t="shared" si="16"/>
        <v>1.9013999999994979E-4</v>
      </c>
      <c r="AP116" s="121">
        <f t="shared" si="17"/>
        <v>2.3395999999997752E-4</v>
      </c>
      <c r="AQ116" s="87">
        <f t="shared" si="18"/>
        <v>-3.2808890000000004E-3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4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31.520838000000001</v>
      </c>
      <c r="G118" s="96">
        <v>35.314286000000003</v>
      </c>
      <c r="H118" s="96">
        <v>0.97034474000000004</v>
      </c>
      <c r="I118" s="60">
        <v>0.97554668</v>
      </c>
      <c r="J118" s="60">
        <v>6.3365489999999997E-2</v>
      </c>
      <c r="K118" s="61"/>
      <c r="L118" s="257"/>
      <c r="M118" s="257"/>
      <c r="N118" s="55"/>
      <c r="O118" s="26"/>
      <c r="P118" s="55"/>
      <c r="Q118" s="26"/>
      <c r="R118" s="131"/>
      <c r="S118" s="214"/>
      <c r="T118" s="284" t="s">
        <v>88</v>
      </c>
      <c r="U118" s="25" t="s">
        <v>33</v>
      </c>
      <c r="V118" s="39"/>
      <c r="W118" s="55"/>
      <c r="X118" s="96">
        <v>31.538366</v>
      </c>
      <c r="Y118" s="96">
        <v>35.575114999999997</v>
      </c>
      <c r="Z118" s="96">
        <v>0.97051803999999997</v>
      </c>
      <c r="AA118" s="60">
        <v>0.97606525</v>
      </c>
      <c r="AB118" s="60">
        <v>6.1869904000000003E-2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1.7527999999998656E-2</v>
      </c>
      <c r="AN118" s="95">
        <f t="shared" si="15"/>
        <v>0.26082899999999398</v>
      </c>
      <c r="AO118" s="95">
        <f t="shared" si="16"/>
        <v>1.7329999999993184E-4</v>
      </c>
      <c r="AP118" s="95">
        <f t="shared" si="17"/>
        <v>5.1856999999999598E-4</v>
      </c>
      <c r="AQ118" s="120">
        <f t="shared" si="18"/>
        <v>-1.4955859999999932E-3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35.239381000000002</v>
      </c>
      <c r="G119" s="187">
        <v>38.693091000000003</v>
      </c>
      <c r="H119" s="187">
        <v>0.98090168</v>
      </c>
      <c r="I119" s="62">
        <v>0.98598061999999997</v>
      </c>
      <c r="J119" s="62">
        <v>4.1382223000000003E-2</v>
      </c>
      <c r="K119" s="188"/>
      <c r="L119" s="258"/>
      <c r="M119" s="258"/>
      <c r="N119" s="56"/>
      <c r="O119" s="28"/>
      <c r="P119" s="56"/>
      <c r="Q119" s="28"/>
      <c r="R119" s="132"/>
      <c r="S119" s="214"/>
      <c r="T119" s="285"/>
      <c r="U119" s="27" t="s">
        <v>34</v>
      </c>
      <c r="V119" s="186"/>
      <c r="W119" s="56"/>
      <c r="X119" s="187">
        <v>35.414192999999997</v>
      </c>
      <c r="Y119" s="187">
        <v>38.883094999999997</v>
      </c>
      <c r="Z119" s="187">
        <v>0.98095094999999999</v>
      </c>
      <c r="AA119" s="62">
        <v>0.98623517999999999</v>
      </c>
      <c r="AB119" s="62">
        <v>3.9941706E-2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0.17481199999999575</v>
      </c>
      <c r="AN119" s="121">
        <f t="shared" si="15"/>
        <v>0.19000399999999473</v>
      </c>
      <c r="AO119" s="121">
        <f t="shared" si="16"/>
        <v>4.9269999999990155E-5</v>
      </c>
      <c r="AP119" s="121">
        <f t="shared" si="17"/>
        <v>2.5456000000001477E-4</v>
      </c>
      <c r="AQ119" s="87">
        <f t="shared" si="18"/>
        <v>-1.4405170000000023E-3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38.649065</v>
      </c>
      <c r="G120" s="187">
        <v>42.211373999999999</v>
      </c>
      <c r="H120" s="187">
        <v>0.98969035999999999</v>
      </c>
      <c r="I120" s="62">
        <v>0.99320025999999995</v>
      </c>
      <c r="J120" s="62">
        <v>2.2453377E-2</v>
      </c>
      <c r="K120" s="188"/>
      <c r="L120" s="258"/>
      <c r="M120" s="258"/>
      <c r="N120" s="56"/>
      <c r="O120" s="28"/>
      <c r="P120" s="56"/>
      <c r="Q120" s="28"/>
      <c r="R120" s="132"/>
      <c r="S120" s="214"/>
      <c r="T120" s="285"/>
      <c r="U120" s="27" t="s">
        <v>35</v>
      </c>
      <c r="V120" s="186"/>
      <c r="W120" s="56"/>
      <c r="X120" s="187">
        <v>39.431444999999997</v>
      </c>
      <c r="Y120" s="187">
        <v>42.588574999999999</v>
      </c>
      <c r="Z120" s="187">
        <v>0.98979004999999998</v>
      </c>
      <c r="AA120" s="62">
        <v>0.99339429999999995</v>
      </c>
      <c r="AB120" s="62">
        <v>2.0828909999999999E-2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0.7823799999999963</v>
      </c>
      <c r="AN120" s="121">
        <f t="shared" si="15"/>
        <v>0.37720099999999945</v>
      </c>
      <c r="AO120" s="121">
        <f t="shared" si="16"/>
        <v>9.9689999999985623E-5</v>
      </c>
      <c r="AP120" s="121">
        <f t="shared" si="17"/>
        <v>1.9404000000000643E-4</v>
      </c>
      <c r="AQ120" s="87">
        <f t="shared" si="18"/>
        <v>-1.624467000000001E-3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40.675637999999999</v>
      </c>
      <c r="G121" s="187">
        <v>44.918062999999997</v>
      </c>
      <c r="H121" s="187">
        <v>0.99371821000000005</v>
      </c>
      <c r="I121" s="62">
        <v>0.99647342000000005</v>
      </c>
      <c r="J121" s="62">
        <v>1.2679007000000001E-2</v>
      </c>
      <c r="K121" s="188"/>
      <c r="L121" s="258"/>
      <c r="M121" s="258"/>
      <c r="N121" s="56"/>
      <c r="O121" s="28"/>
      <c r="P121" s="56"/>
      <c r="Q121" s="28"/>
      <c r="R121" s="132"/>
      <c r="S121" s="214"/>
      <c r="T121" s="285"/>
      <c r="U121" s="27" t="s">
        <v>37</v>
      </c>
      <c r="V121" s="186"/>
      <c r="W121" s="56"/>
      <c r="X121" s="187">
        <v>42.429147</v>
      </c>
      <c r="Y121" s="187">
        <v>45.968221999999997</v>
      </c>
      <c r="Z121" s="187">
        <v>0.99388723999999995</v>
      </c>
      <c r="AA121" s="62">
        <v>0.99675038000000005</v>
      </c>
      <c r="AB121" s="62">
        <v>1.0199682999999999E-2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1.7535090000000011</v>
      </c>
      <c r="AN121" s="121">
        <f t="shared" si="15"/>
        <v>1.0501590000000007</v>
      </c>
      <c r="AO121" s="121">
        <f t="shared" si="16"/>
        <v>1.6902999999990342E-4</v>
      </c>
      <c r="AP121" s="121">
        <f t="shared" si="17"/>
        <v>2.7695999999999277E-4</v>
      </c>
      <c r="AQ121" s="87">
        <f t="shared" si="18"/>
        <v>-2.4793240000000015E-3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4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32.182076000000002</v>
      </c>
      <c r="G123" s="96">
        <v>35.667127999999998</v>
      </c>
      <c r="H123" s="96">
        <v>0.96938047000000005</v>
      </c>
      <c r="I123" s="60">
        <v>0.97608576999999996</v>
      </c>
      <c r="J123" s="60">
        <v>6.5088889999999996E-2</v>
      </c>
      <c r="K123" s="61"/>
      <c r="L123" s="257"/>
      <c r="M123" s="257"/>
      <c r="N123" s="55"/>
      <c r="O123" s="26"/>
      <c r="P123" s="55"/>
      <c r="Q123" s="26"/>
      <c r="R123" s="131"/>
      <c r="S123" s="214"/>
      <c r="T123" s="284" t="s">
        <v>89</v>
      </c>
      <c r="U123" s="25" t="s">
        <v>33</v>
      </c>
      <c r="V123" s="39"/>
      <c r="W123" s="55"/>
      <c r="X123" s="96">
        <v>32.377847000000003</v>
      </c>
      <c r="Y123" s="96">
        <v>35.989859000000003</v>
      </c>
      <c r="Z123" s="96">
        <v>0.96944697999999996</v>
      </c>
      <c r="AA123" s="60">
        <v>0.97659454000000001</v>
      </c>
      <c r="AB123" s="60">
        <v>6.3448853999999999E-2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0.19577100000000058</v>
      </c>
      <c r="AN123" s="95">
        <f t="shared" si="15"/>
        <v>0.32273100000000454</v>
      </c>
      <c r="AO123" s="95">
        <f t="shared" si="16"/>
        <v>6.6509999999908587E-5</v>
      </c>
      <c r="AP123" s="95">
        <f t="shared" si="17"/>
        <v>5.0877000000004724E-4</v>
      </c>
      <c r="AQ123" s="120">
        <f t="shared" si="18"/>
        <v>-1.6400359999999975E-3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34.965173</v>
      </c>
      <c r="G124" s="187">
        <v>38.475969999999997</v>
      </c>
      <c r="H124" s="187">
        <v>0.97978500999999996</v>
      </c>
      <c r="I124" s="62">
        <v>0.98519643999999995</v>
      </c>
      <c r="J124" s="62">
        <v>4.3965230000000001E-2</v>
      </c>
      <c r="K124" s="188"/>
      <c r="L124" s="258"/>
      <c r="M124" s="258"/>
      <c r="N124" s="56"/>
      <c r="O124" s="28"/>
      <c r="P124" s="56"/>
      <c r="Q124" s="28"/>
      <c r="R124" s="132"/>
      <c r="S124" s="214"/>
      <c r="T124" s="285"/>
      <c r="U124" s="27" t="s">
        <v>34</v>
      </c>
      <c r="V124" s="186"/>
      <c r="W124" s="56"/>
      <c r="X124" s="187">
        <v>35.523729000000003</v>
      </c>
      <c r="Y124" s="187">
        <v>38.850717000000003</v>
      </c>
      <c r="Z124" s="187">
        <v>0.97983370000000003</v>
      </c>
      <c r="AA124" s="62">
        <v>0.98529712000000003</v>
      </c>
      <c r="AB124" s="62">
        <v>4.2327641999999999E-2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0.55855600000000294</v>
      </c>
      <c r="AN124" s="121">
        <f t="shared" si="15"/>
        <v>0.37474700000000638</v>
      </c>
      <c r="AO124" s="121">
        <f t="shared" si="16"/>
        <v>4.8690000000073397E-5</v>
      </c>
      <c r="AP124" s="121">
        <f t="shared" si="17"/>
        <v>1.0068000000007515E-4</v>
      </c>
      <c r="AQ124" s="87">
        <f t="shared" si="18"/>
        <v>-1.6375880000000023E-3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37.947814000000001</v>
      </c>
      <c r="G125" s="187">
        <v>41.750974999999997</v>
      </c>
      <c r="H125" s="187">
        <v>0.98945424000000004</v>
      </c>
      <c r="I125" s="62">
        <v>0.99288272</v>
      </c>
      <c r="J125" s="62">
        <v>2.3765575000000001E-2</v>
      </c>
      <c r="K125" s="188"/>
      <c r="L125" s="258"/>
      <c r="M125" s="258"/>
      <c r="N125" s="56"/>
      <c r="O125" s="28"/>
      <c r="P125" s="56"/>
      <c r="Q125" s="28"/>
      <c r="R125" s="132"/>
      <c r="S125" s="214"/>
      <c r="T125" s="285"/>
      <c r="U125" s="27" t="s">
        <v>35</v>
      </c>
      <c r="V125" s="186"/>
      <c r="W125" s="56"/>
      <c r="X125" s="187">
        <v>38.939056999999998</v>
      </c>
      <c r="Y125" s="187">
        <v>42.270072999999996</v>
      </c>
      <c r="Z125" s="187">
        <v>0.98951153999999997</v>
      </c>
      <c r="AA125" s="62">
        <v>0.99293993000000003</v>
      </c>
      <c r="AB125" s="62">
        <v>2.2107069999999999E-2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0.99124299999999721</v>
      </c>
      <c r="AN125" s="121">
        <f t="shared" si="15"/>
        <v>0.51909799999999962</v>
      </c>
      <c r="AO125" s="121">
        <f t="shared" si="16"/>
        <v>5.7299999999926854E-5</v>
      </c>
      <c r="AP125" s="121">
        <f t="shared" si="17"/>
        <v>5.7210000000029737E-5</v>
      </c>
      <c r="AQ125" s="87">
        <f t="shared" si="18"/>
        <v>-1.6585050000000011E-3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40.784385</v>
      </c>
      <c r="G126" s="187">
        <v>44.927523000000001</v>
      </c>
      <c r="H126" s="187">
        <v>0.99366748999999999</v>
      </c>
      <c r="I126" s="62">
        <v>0.99629924000000003</v>
      </c>
      <c r="J126" s="62">
        <v>1.2280842E-2</v>
      </c>
      <c r="K126" s="188"/>
      <c r="L126" s="258"/>
      <c r="M126" s="258"/>
      <c r="N126" s="56"/>
      <c r="O126" s="28"/>
      <c r="P126" s="56"/>
      <c r="Q126" s="28"/>
      <c r="R126" s="132"/>
      <c r="S126" s="214"/>
      <c r="T126" s="285"/>
      <c r="U126" s="27" t="s">
        <v>37</v>
      </c>
      <c r="V126" s="186"/>
      <c r="W126" s="56"/>
      <c r="X126" s="187">
        <v>42.479104999999997</v>
      </c>
      <c r="Y126" s="187">
        <v>46.002653000000002</v>
      </c>
      <c r="Z126" s="187">
        <v>0.99383361000000003</v>
      </c>
      <c r="AA126" s="62">
        <v>0.99658758999999997</v>
      </c>
      <c r="AB126" s="62">
        <v>1.0222728E-2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1.6947199999999967</v>
      </c>
      <c r="AN126" s="121">
        <f t="shared" si="15"/>
        <v>1.0751300000000015</v>
      </c>
      <c r="AO126" s="121">
        <f t="shared" si="16"/>
        <v>1.6612000000004734E-4</v>
      </c>
      <c r="AP126" s="121">
        <f t="shared" si="17"/>
        <v>2.8834999999993727E-4</v>
      </c>
      <c r="AQ126" s="87">
        <f t="shared" si="18"/>
        <v>-2.0581139999999998E-3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4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32.192726</v>
      </c>
      <c r="G128" s="96">
        <v>35.534934</v>
      </c>
      <c r="H128" s="96">
        <v>0.96836166999999995</v>
      </c>
      <c r="I128" s="60">
        <v>0.97699378000000003</v>
      </c>
      <c r="J128" s="60">
        <v>6.6679970000000005E-2</v>
      </c>
      <c r="K128" s="61"/>
      <c r="L128" s="257"/>
      <c r="M128" s="257"/>
      <c r="N128" s="55"/>
      <c r="O128" s="26"/>
      <c r="P128" s="55"/>
      <c r="Q128" s="26"/>
      <c r="R128" s="131"/>
      <c r="S128" s="214"/>
      <c r="T128" s="284" t="s">
        <v>90</v>
      </c>
      <c r="U128" s="25" t="s">
        <v>33</v>
      </c>
      <c r="V128" s="39"/>
      <c r="W128" s="55"/>
      <c r="X128" s="96">
        <v>32.454824000000002</v>
      </c>
      <c r="Y128" s="96">
        <v>35.751308000000002</v>
      </c>
      <c r="Z128" s="96">
        <v>0.96841102999999995</v>
      </c>
      <c r="AA128" s="60">
        <v>0.97727156000000004</v>
      </c>
      <c r="AB128" s="60">
        <v>6.5307744000000001E-2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0.26209800000000172</v>
      </c>
      <c r="AN128" s="95">
        <f t="shared" si="15"/>
        <v>0.21637400000000184</v>
      </c>
      <c r="AO128" s="95">
        <f t="shared" si="16"/>
        <v>4.9359999999998294E-5</v>
      </c>
      <c r="AP128" s="95">
        <f t="shared" si="17"/>
        <v>2.7778000000000524E-4</v>
      </c>
      <c r="AQ128" s="120">
        <f t="shared" si="18"/>
        <v>-1.3722260000000042E-3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34.469907999999997</v>
      </c>
      <c r="G129" s="187">
        <v>38.099578999999999</v>
      </c>
      <c r="H129" s="187">
        <v>0.97912147999999999</v>
      </c>
      <c r="I129" s="62">
        <v>0.98519776999999997</v>
      </c>
      <c r="J129" s="62">
        <v>4.5571025000000001E-2</v>
      </c>
      <c r="K129" s="188"/>
      <c r="L129" s="258"/>
      <c r="M129" s="258"/>
      <c r="N129" s="56"/>
      <c r="O129" s="28"/>
      <c r="P129" s="56"/>
      <c r="Q129" s="28"/>
      <c r="R129" s="132"/>
      <c r="S129" s="214"/>
      <c r="T129" s="285"/>
      <c r="U129" s="27" t="s">
        <v>34</v>
      </c>
      <c r="V129" s="186"/>
      <c r="W129" s="56"/>
      <c r="X129" s="187">
        <v>34.951014999999998</v>
      </c>
      <c r="Y129" s="187">
        <v>38.362971999999999</v>
      </c>
      <c r="Z129" s="187">
        <v>0.97915768000000003</v>
      </c>
      <c r="AA129" s="62">
        <v>0.98510472000000004</v>
      </c>
      <c r="AB129" s="62">
        <v>4.4353693999999999E-2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0.48110700000000151</v>
      </c>
      <c r="AN129" s="121">
        <f t="shared" si="15"/>
        <v>0.26339300000000065</v>
      </c>
      <c r="AO129" s="121">
        <f t="shared" si="16"/>
        <v>3.6200000000041754E-5</v>
      </c>
      <c r="AP129" s="121">
        <f t="shared" si="17"/>
        <v>-9.3049999999927913E-5</v>
      </c>
      <c r="AQ129" s="87">
        <f t="shared" si="18"/>
        <v>-1.2173310000000021E-3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37.124014000000003</v>
      </c>
      <c r="G130" s="187">
        <v>41.258375999999998</v>
      </c>
      <c r="H130" s="187">
        <v>0.98923636000000004</v>
      </c>
      <c r="I130" s="62">
        <v>0.99284753999999997</v>
      </c>
      <c r="J130" s="62">
        <v>2.5154251999999998E-2</v>
      </c>
      <c r="K130" s="188"/>
      <c r="L130" s="258"/>
      <c r="M130" s="258"/>
      <c r="N130" s="56"/>
      <c r="O130" s="28"/>
      <c r="P130" s="56"/>
      <c r="Q130" s="28"/>
      <c r="R130" s="132"/>
      <c r="S130" s="214"/>
      <c r="T130" s="285"/>
      <c r="U130" s="27" t="s">
        <v>35</v>
      </c>
      <c r="V130" s="186"/>
      <c r="W130" s="56"/>
      <c r="X130" s="187">
        <v>37.883141999999999</v>
      </c>
      <c r="Y130" s="187">
        <v>41.705882000000003</v>
      </c>
      <c r="Z130" s="187">
        <v>0.98928691999999996</v>
      </c>
      <c r="AA130" s="62">
        <v>0.99269470000000004</v>
      </c>
      <c r="AB130" s="62">
        <v>2.3630005999999999E-2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0.75912799999999692</v>
      </c>
      <c r="AN130" s="121">
        <f t="shared" si="15"/>
        <v>0.44750600000000418</v>
      </c>
      <c r="AO130" s="121">
        <f t="shared" si="16"/>
        <v>5.0559999999921779E-5</v>
      </c>
      <c r="AP130" s="121">
        <f t="shared" si="17"/>
        <v>-1.5283999999993192E-4</v>
      </c>
      <c r="AQ130" s="87">
        <f t="shared" si="18"/>
        <v>-1.5242459999999999E-3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41.019641999999997</v>
      </c>
      <c r="G131" s="187">
        <v>45.180233000000001</v>
      </c>
      <c r="H131" s="187">
        <v>0.99362214999999998</v>
      </c>
      <c r="I131" s="62">
        <v>0.99639253999999999</v>
      </c>
      <c r="J131" s="62">
        <v>1.1525288999999999E-2</v>
      </c>
      <c r="K131" s="188"/>
      <c r="L131" s="258"/>
      <c r="M131" s="258"/>
      <c r="N131" s="56"/>
      <c r="O131" s="28"/>
      <c r="P131" s="56"/>
      <c r="Q131" s="28"/>
      <c r="R131" s="132"/>
      <c r="S131" s="214"/>
      <c r="T131" s="285"/>
      <c r="U131" s="27" t="s">
        <v>37</v>
      </c>
      <c r="V131" s="186"/>
      <c r="W131" s="56"/>
      <c r="X131" s="187">
        <v>42.306212000000002</v>
      </c>
      <c r="Y131" s="187">
        <v>45.998370000000001</v>
      </c>
      <c r="Z131" s="187">
        <v>0.99373833</v>
      </c>
      <c r="AA131" s="62">
        <v>0.99657541999999999</v>
      </c>
      <c r="AB131" s="62">
        <v>1.023202E-2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1.2865700000000047</v>
      </c>
      <c r="AN131" s="121">
        <f t="shared" si="15"/>
        <v>0.81813700000000011</v>
      </c>
      <c r="AO131" s="121">
        <f t="shared" si="16"/>
        <v>1.1618000000002127E-4</v>
      </c>
      <c r="AP131" s="121">
        <f t="shared" si="17"/>
        <v>1.8287999999999638E-4</v>
      </c>
      <c r="AQ131" s="87">
        <f t="shared" si="18"/>
        <v>-1.2932689999999997E-3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4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32.840758000000001</v>
      </c>
      <c r="G133" s="96">
        <v>36.058444999999999</v>
      </c>
      <c r="H133" s="96">
        <v>0.96916625999999995</v>
      </c>
      <c r="I133" s="60">
        <v>0.97852691000000003</v>
      </c>
      <c r="J133" s="60">
        <v>6.3644454000000003E-2</v>
      </c>
      <c r="K133" s="61"/>
      <c r="L133" s="257"/>
      <c r="M133" s="257"/>
      <c r="N133" s="55"/>
      <c r="O133" s="26"/>
      <c r="P133" s="55"/>
      <c r="Q133" s="26"/>
      <c r="R133" s="131"/>
      <c r="S133" s="214"/>
      <c r="T133" s="284" t="s">
        <v>91</v>
      </c>
      <c r="U133" s="25" t="s">
        <v>33</v>
      </c>
      <c r="V133" s="39"/>
      <c r="W133" s="55"/>
      <c r="X133" s="96">
        <v>32.972338999999998</v>
      </c>
      <c r="Y133" s="96">
        <v>36.301372999999998</v>
      </c>
      <c r="Z133" s="96">
        <v>0.96927242000000002</v>
      </c>
      <c r="AA133" s="60">
        <v>0.97884499000000003</v>
      </c>
      <c r="AB133" s="60">
        <v>6.2653399999999998E-2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0.13158099999999706</v>
      </c>
      <c r="AN133" s="95">
        <f t="shared" si="15"/>
        <v>0.24292799999999914</v>
      </c>
      <c r="AO133" s="95">
        <f t="shared" si="16"/>
        <v>1.061600000000773E-4</v>
      </c>
      <c r="AP133" s="95">
        <f t="shared" si="17"/>
        <v>3.1807999999999836E-4</v>
      </c>
      <c r="AQ133" s="120">
        <f t="shared" si="18"/>
        <v>-9.910540000000051E-4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35.448411999999998</v>
      </c>
      <c r="G134" s="187">
        <v>38.752876000000001</v>
      </c>
      <c r="H134" s="187">
        <v>0.97972729000000003</v>
      </c>
      <c r="I134" s="62">
        <v>0.98616700999999996</v>
      </c>
      <c r="J134" s="62">
        <v>4.4279949999999998E-2</v>
      </c>
      <c r="K134" s="188"/>
      <c r="L134" s="258"/>
      <c r="M134" s="258"/>
      <c r="N134" s="56"/>
      <c r="O134" s="28"/>
      <c r="P134" s="56"/>
      <c r="Q134" s="28"/>
      <c r="R134" s="132"/>
      <c r="S134" s="214"/>
      <c r="T134" s="285"/>
      <c r="U134" s="27" t="s">
        <v>34</v>
      </c>
      <c r="V134" s="186"/>
      <c r="W134" s="56"/>
      <c r="X134" s="187">
        <v>35.553579999999997</v>
      </c>
      <c r="Y134" s="187">
        <v>38.862288999999997</v>
      </c>
      <c r="Z134" s="187">
        <v>0.97970184999999999</v>
      </c>
      <c r="AA134" s="62">
        <v>0.98606256000000003</v>
      </c>
      <c r="AB134" s="62">
        <v>4.4061910000000003E-2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0.10516799999999904</v>
      </c>
      <c r="AN134" s="121">
        <f t="shared" si="15"/>
        <v>0.10941299999999643</v>
      </c>
      <c r="AO134" s="121">
        <f t="shared" si="16"/>
        <v>-2.5440000000043206E-5</v>
      </c>
      <c r="AP134" s="121">
        <f t="shared" si="17"/>
        <v>-1.0444999999992266E-4</v>
      </c>
      <c r="AQ134" s="87">
        <f t="shared" si="18"/>
        <v>-2.1803999999999574E-4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38.446033999999997</v>
      </c>
      <c r="G135" s="187">
        <v>42.256746999999997</v>
      </c>
      <c r="H135" s="187">
        <v>0.98947231000000002</v>
      </c>
      <c r="I135" s="62">
        <v>0.99336674000000003</v>
      </c>
      <c r="J135" s="62">
        <v>2.4215637000000002E-2</v>
      </c>
      <c r="K135" s="188"/>
      <c r="L135" s="258"/>
      <c r="M135" s="258"/>
      <c r="N135" s="56"/>
      <c r="O135" s="28"/>
      <c r="P135" s="56"/>
      <c r="Q135" s="28"/>
      <c r="R135" s="132"/>
      <c r="S135" s="214"/>
      <c r="T135" s="285"/>
      <c r="U135" s="27" t="s">
        <v>35</v>
      </c>
      <c r="V135" s="186"/>
      <c r="W135" s="56"/>
      <c r="X135" s="187">
        <v>39.083886</v>
      </c>
      <c r="Y135" s="187">
        <v>42.592669000000001</v>
      </c>
      <c r="Z135" s="187">
        <v>0.98951853000000001</v>
      </c>
      <c r="AA135" s="62">
        <v>0.99342861999999998</v>
      </c>
      <c r="AB135" s="62">
        <v>2.3303398999999999E-2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0.63785200000000231</v>
      </c>
      <c r="AN135" s="121">
        <f t="shared" si="15"/>
        <v>0.33592200000000361</v>
      </c>
      <c r="AO135" s="121">
        <f t="shared" si="16"/>
        <v>4.6219999999985717E-5</v>
      </c>
      <c r="AP135" s="121">
        <f t="shared" si="17"/>
        <v>6.1879999999958635E-5</v>
      </c>
      <c r="AQ135" s="87">
        <f t="shared" si="18"/>
        <v>-9.1223800000000271E-4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41.959001000000001</v>
      </c>
      <c r="G136" s="187">
        <v>45.814520999999999</v>
      </c>
      <c r="H136" s="187">
        <v>0.99363100000000004</v>
      </c>
      <c r="I136" s="62">
        <v>0.99655883000000001</v>
      </c>
      <c r="J136" s="62">
        <v>1.1375466000000001E-2</v>
      </c>
      <c r="K136" s="188"/>
      <c r="L136" s="258"/>
      <c r="M136" s="258"/>
      <c r="N136" s="56"/>
      <c r="O136" s="28"/>
      <c r="P136" s="56"/>
      <c r="Q136" s="28"/>
      <c r="R136" s="132"/>
      <c r="S136" s="214"/>
      <c r="T136" s="285"/>
      <c r="U136" s="27" t="s">
        <v>37</v>
      </c>
      <c r="V136" s="186"/>
      <c r="W136" s="56"/>
      <c r="X136" s="187">
        <v>43.033642</v>
      </c>
      <c r="Y136" s="187">
        <v>46.426020999999999</v>
      </c>
      <c r="Z136" s="187">
        <v>0.99375378999999997</v>
      </c>
      <c r="AA136" s="62">
        <v>0.99674001000000001</v>
      </c>
      <c r="AB136" s="62">
        <v>1.0348187999999999E-2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1.0746409999999997</v>
      </c>
      <c r="AN136" s="121">
        <f t="shared" si="15"/>
        <v>0.61149999999999949</v>
      </c>
      <c r="AO136" s="121">
        <f t="shared" si="16"/>
        <v>1.2278999999992823E-4</v>
      </c>
      <c r="AP136" s="121">
        <f t="shared" si="17"/>
        <v>1.8118000000000301E-4</v>
      </c>
      <c r="AQ136" s="87">
        <f t="shared" si="18"/>
        <v>-1.0272780000000013E-3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4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4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4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4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4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4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4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4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4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4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4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4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4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4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4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4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4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4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4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4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4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4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4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4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4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4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4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4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4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4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4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4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4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4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4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4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4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4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4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4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4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4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4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4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4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4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4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4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4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4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4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4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4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4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4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4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4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4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4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4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4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4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4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4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4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4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4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4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4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4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4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4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4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4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4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4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4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4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4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4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4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4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4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4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4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4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4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4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4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4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4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4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4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4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4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4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4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4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4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4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4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4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4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4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4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4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4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4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4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4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4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4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4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4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4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4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4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4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4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4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4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4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4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4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4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4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4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4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4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4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4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4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4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4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4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4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4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4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4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4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4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4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4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4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4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4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4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4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4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4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4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4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4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4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4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4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4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4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4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4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4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4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4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4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4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4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4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4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4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4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4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4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4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4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4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4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4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4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4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4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4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4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4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4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4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4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4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4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4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4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4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4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4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4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4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4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4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4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4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4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4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4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4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4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4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4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4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4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4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4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4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4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4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4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4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4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4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4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4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4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4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4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4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4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4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4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4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4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4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4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4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4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4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4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4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4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4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4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4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4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4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4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4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4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4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4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4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4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4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4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4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4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4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4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4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4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4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4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4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4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4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4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4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4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4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4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4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4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4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4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4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4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4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4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4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4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4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4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4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4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4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4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4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4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4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4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4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4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4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4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4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4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4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4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4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4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4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4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4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4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4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4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4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4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4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4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4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4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4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4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4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4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4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4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4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4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4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4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4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4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4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4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4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4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4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4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4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4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4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4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4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4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4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4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4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4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4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4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4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4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4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4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4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4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4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4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4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4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4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4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4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4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4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4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4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4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4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4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4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4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4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4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4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4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4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4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4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4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4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4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4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4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4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4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4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4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4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4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4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4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4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4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4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4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4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4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4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4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4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4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4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4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4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4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4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4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4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4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4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4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4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4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4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4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4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4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4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4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4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4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4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4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4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4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4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4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4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4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4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4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4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4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4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4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4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4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4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4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4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4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4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4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4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4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4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4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4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4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4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4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4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4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4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4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4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4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4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4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4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4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4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4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4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4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4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4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4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4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4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4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4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4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4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4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4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4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4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4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4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4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4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4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4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4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4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4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4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4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4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4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4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4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4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4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4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4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4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4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4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4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4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4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4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4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4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4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4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4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4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4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4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4"/>
      <c r="C638" s="214"/>
      <c r="D638" s="214"/>
      <c r="E638" s="214"/>
      <c r="F638" s="214"/>
      <c r="G638" s="214"/>
      <c r="H638" s="214"/>
      <c r="I638" s="214"/>
      <c r="J638" s="214"/>
      <c r="K638" s="214"/>
      <c r="L638" s="214"/>
      <c r="M638" s="214"/>
      <c r="N638" s="214"/>
      <c r="O638" s="249"/>
      <c r="P638" s="214"/>
      <c r="Q638" s="214"/>
      <c r="R638" s="91"/>
      <c r="S638" s="214"/>
      <c r="T638" s="214"/>
      <c r="U638" s="214"/>
      <c r="V638" s="214"/>
      <c r="W638" s="214"/>
      <c r="X638" s="214"/>
      <c r="Y638" s="214"/>
      <c r="Z638" s="214"/>
      <c r="AA638" s="214"/>
      <c r="AB638" s="214"/>
      <c r="AC638" s="214"/>
      <c r="AD638" s="214"/>
      <c r="AE638" s="214"/>
      <c r="AF638" s="214"/>
      <c r="AG638" s="249"/>
      <c r="AH638" s="214"/>
      <c r="AI638" s="214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30.230981</v>
      </c>
      <c r="G641" s="135">
        <f t="shared" si="59"/>
        <v>33.605983000000002</v>
      </c>
      <c r="H641" s="135">
        <f t="shared" si="59"/>
        <v>0.96450990000000003</v>
      </c>
      <c r="I641" s="135">
        <f t="shared" si="59"/>
        <v>0.96956436999999995</v>
      </c>
      <c r="J641" s="135">
        <f t="shared" si="59"/>
        <v>5.7477130000000001E-2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30.837264999999999</v>
      </c>
      <c r="Y641" s="135">
        <f t="shared" si="60"/>
        <v>34.146233000000002</v>
      </c>
      <c r="Z641" s="135">
        <f t="shared" si="60"/>
        <v>0.96452495999999999</v>
      </c>
      <c r="AA641" s="135">
        <f t="shared" si="60"/>
        <v>0.97001574000000002</v>
      </c>
      <c r="AB641" s="135">
        <f t="shared" si="60"/>
        <v>5.4684299999999998E-2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32.758119000000001</v>
      </c>
      <c r="G642" s="18">
        <f t="shared" si="59"/>
        <v>36.683674000000003</v>
      </c>
      <c r="H642" s="18">
        <f t="shared" si="59"/>
        <v>0.97912147999999999</v>
      </c>
      <c r="I642" s="18">
        <f t="shared" si="59"/>
        <v>0.98289051999999999</v>
      </c>
      <c r="J642" s="18">
        <f t="shared" si="59"/>
        <v>3.8262226000000003E-2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33.884813999999999</v>
      </c>
      <c r="Y642" s="18">
        <f t="shared" si="60"/>
        <v>37.349221</v>
      </c>
      <c r="Z642" s="18">
        <f t="shared" si="60"/>
        <v>0.97915768000000003</v>
      </c>
      <c r="AA642" s="18">
        <f t="shared" si="60"/>
        <v>0.98319201000000001</v>
      </c>
      <c r="AB642" s="18">
        <f t="shared" si="60"/>
        <v>3.6072694000000002E-2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36.166728999999997</v>
      </c>
      <c r="G643" s="18">
        <f t="shared" si="59"/>
        <v>40.592601999999999</v>
      </c>
      <c r="H643" s="18">
        <f t="shared" si="59"/>
        <v>0.98900948</v>
      </c>
      <c r="I643" s="18">
        <f t="shared" si="59"/>
        <v>0.99199844999999998</v>
      </c>
      <c r="J643" s="18">
        <f t="shared" si="59"/>
        <v>2.0310282999999998E-2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37.523187999999998</v>
      </c>
      <c r="Y643" s="18">
        <f t="shared" si="60"/>
        <v>41.464331000000001</v>
      </c>
      <c r="Z643" s="18">
        <f t="shared" si="60"/>
        <v>0.98914453999999996</v>
      </c>
      <c r="AA643" s="18">
        <f t="shared" si="60"/>
        <v>0.99225107999999995</v>
      </c>
      <c r="AB643" s="18">
        <f t="shared" si="60"/>
        <v>1.7961727E-2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38.754863999999998</v>
      </c>
      <c r="G644" s="18">
        <f t="shared" si="59"/>
        <v>43.322192000000001</v>
      </c>
      <c r="H644" s="18">
        <f t="shared" si="59"/>
        <v>0.99322158999999999</v>
      </c>
      <c r="I644" s="18">
        <f t="shared" si="59"/>
        <v>0.99578597000000002</v>
      </c>
      <c r="J644" s="18">
        <f t="shared" si="59"/>
        <v>1.03122825E-2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41.158349999999999</v>
      </c>
      <c r="Y644" s="18">
        <f t="shared" si="60"/>
        <v>45.051864000000002</v>
      </c>
      <c r="Z644" s="18">
        <f t="shared" si="60"/>
        <v>0.99338177999999999</v>
      </c>
      <c r="AA644" s="18">
        <f t="shared" si="60"/>
        <v>0.99614374999999999</v>
      </c>
      <c r="AB644" s="18">
        <f t="shared" si="60"/>
        <v>8.9318090000000006E-3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32.840758000000001</v>
      </c>
      <c r="G646" s="135">
        <f t="shared" si="61"/>
        <v>36.058444999999999</v>
      </c>
      <c r="H646" s="135">
        <f t="shared" si="61"/>
        <v>0.97034474000000004</v>
      </c>
      <c r="I646" s="135">
        <f t="shared" si="61"/>
        <v>0.97852691000000003</v>
      </c>
      <c r="J646" s="135">
        <f t="shared" si="61"/>
        <v>7.2485820000000006E-2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32.972338999999998</v>
      </c>
      <c r="Y646" s="135">
        <f t="shared" si="62"/>
        <v>36.301372999999998</v>
      </c>
      <c r="Z646" s="135">
        <f t="shared" si="62"/>
        <v>0.97051803999999997</v>
      </c>
      <c r="AA646" s="135">
        <f t="shared" si="62"/>
        <v>0.97884499000000003</v>
      </c>
      <c r="AB646" s="135">
        <f t="shared" si="62"/>
        <v>6.5521910000000003E-2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35.448411999999998</v>
      </c>
      <c r="G647" s="18">
        <f t="shared" si="61"/>
        <v>38.752876000000001</v>
      </c>
      <c r="H647" s="18">
        <f t="shared" si="61"/>
        <v>0.98090168</v>
      </c>
      <c r="I647" s="18">
        <f t="shared" si="61"/>
        <v>0.98616700999999996</v>
      </c>
      <c r="J647" s="18">
        <f t="shared" si="61"/>
        <v>5.0439596000000003E-2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35.553579999999997</v>
      </c>
      <c r="Y647" s="18">
        <f t="shared" si="62"/>
        <v>38.883094999999997</v>
      </c>
      <c r="Z647" s="18">
        <f t="shared" si="62"/>
        <v>0.98095094999999999</v>
      </c>
      <c r="AA647" s="18">
        <f t="shared" si="62"/>
        <v>0.98623517999999999</v>
      </c>
      <c r="AB647" s="18">
        <f t="shared" si="62"/>
        <v>4.4353693999999999E-2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38.783540000000002</v>
      </c>
      <c r="G648" s="18">
        <f t="shared" si="61"/>
        <v>42.370452999999998</v>
      </c>
      <c r="H648" s="18">
        <f t="shared" si="61"/>
        <v>0.98969035999999999</v>
      </c>
      <c r="I648" s="18">
        <f t="shared" si="61"/>
        <v>0.99336674000000003</v>
      </c>
      <c r="J648" s="18">
        <f t="shared" si="61"/>
        <v>2.8785938E-2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39.431444999999997</v>
      </c>
      <c r="Y648" s="18">
        <f t="shared" si="62"/>
        <v>42.637597999999997</v>
      </c>
      <c r="Z648" s="18">
        <f t="shared" si="62"/>
        <v>0.98979004999999998</v>
      </c>
      <c r="AA648" s="18">
        <f t="shared" si="62"/>
        <v>0.99342861999999998</v>
      </c>
      <c r="AB648" s="18">
        <f t="shared" si="62"/>
        <v>2.3630005999999999E-2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41.959001000000001</v>
      </c>
      <c r="G649" s="18">
        <f t="shared" si="61"/>
        <v>45.814520999999999</v>
      </c>
      <c r="H649" s="18">
        <f t="shared" si="61"/>
        <v>0.99371821000000005</v>
      </c>
      <c r="I649" s="18">
        <f t="shared" si="61"/>
        <v>0.99655883000000001</v>
      </c>
      <c r="J649" s="18">
        <f t="shared" si="61"/>
        <v>1.4885585999999999E-2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43.033642</v>
      </c>
      <c r="Y649" s="18">
        <f t="shared" si="62"/>
        <v>46.426020999999999</v>
      </c>
      <c r="Z649" s="18">
        <f t="shared" si="62"/>
        <v>0.99388723999999995</v>
      </c>
      <c r="AA649" s="18">
        <f t="shared" si="62"/>
        <v>0.99675038000000005</v>
      </c>
      <c r="AB649" s="18">
        <f t="shared" si="62"/>
        <v>1.0485141E-2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2.6097770000000011</v>
      </c>
      <c r="G651" s="135">
        <f t="shared" si="63"/>
        <v>2.452461999999997</v>
      </c>
      <c r="H651" s="135">
        <f t="shared" si="63"/>
        <v>5.8348400000000078E-3</v>
      </c>
      <c r="I651" s="135">
        <f t="shared" si="63"/>
        <v>8.9625400000000743E-3</v>
      </c>
      <c r="J651" s="135">
        <f t="shared" si="63"/>
        <v>1.5008690000000005E-2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2.1350739999999995</v>
      </c>
      <c r="Y651" s="135">
        <f t="shared" si="64"/>
        <v>2.1551399999999958</v>
      </c>
      <c r="Z651" s="135">
        <f t="shared" si="64"/>
        <v>5.993079999999984E-3</v>
      </c>
      <c r="AA651" s="135">
        <f t="shared" si="64"/>
        <v>8.8292500000000107E-3</v>
      </c>
      <c r="AB651" s="135">
        <f t="shared" si="64"/>
        <v>1.0837610000000004E-2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2.6902929999999969</v>
      </c>
      <c r="G652" s="18">
        <f t="shared" si="63"/>
        <v>2.0692019999999971</v>
      </c>
      <c r="H652" s="18">
        <f t="shared" si="63"/>
        <v>1.7802000000000096E-3</v>
      </c>
      <c r="I652" s="18">
        <f t="shared" si="63"/>
        <v>3.2764899999999653E-3</v>
      </c>
      <c r="J652" s="18">
        <f t="shared" si="63"/>
        <v>1.217737E-2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1.668765999999998</v>
      </c>
      <c r="Y652" s="18">
        <f t="shared" si="64"/>
        <v>1.5338739999999973</v>
      </c>
      <c r="Z652" s="18">
        <f t="shared" si="64"/>
        <v>1.793269999999958E-3</v>
      </c>
      <c r="AA652" s="18">
        <f t="shared" si="64"/>
        <v>3.0431699999999839E-3</v>
      </c>
      <c r="AB652" s="18">
        <f t="shared" si="64"/>
        <v>8.2809999999999967E-3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2.6168110000000055</v>
      </c>
      <c r="G653" s="18">
        <f t="shared" si="63"/>
        <v>1.7778509999999983</v>
      </c>
      <c r="H653" s="18">
        <f t="shared" si="63"/>
        <v>6.8087999999999482E-4</v>
      </c>
      <c r="I653" s="18">
        <f t="shared" si="63"/>
        <v>1.3682900000000497E-3</v>
      </c>
      <c r="J653" s="18">
        <f t="shared" si="63"/>
        <v>8.4756550000000021E-3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1.908256999999999</v>
      </c>
      <c r="Y653" s="18">
        <f t="shared" si="64"/>
        <v>1.1732669999999956</v>
      </c>
      <c r="Z653" s="18">
        <f t="shared" si="64"/>
        <v>6.4551000000001579E-4</v>
      </c>
      <c r="AA653" s="18">
        <f t="shared" si="64"/>
        <v>1.1775400000000324E-3</v>
      </c>
      <c r="AB653" s="18">
        <f t="shared" si="64"/>
        <v>5.6682789999999983E-3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3.2041370000000029</v>
      </c>
      <c r="G654" s="18">
        <f t="shared" si="63"/>
        <v>2.492328999999998</v>
      </c>
      <c r="H654" s="18">
        <f t="shared" si="63"/>
        <v>4.9662000000005868E-4</v>
      </c>
      <c r="I654" s="18">
        <f t="shared" si="63"/>
        <v>7.7285999999998634E-4</v>
      </c>
      <c r="J654" s="18">
        <f t="shared" si="63"/>
        <v>4.5733034999999988E-3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1.8752920000000017</v>
      </c>
      <c r="Y654" s="18">
        <f t="shared" si="64"/>
        <v>1.3741569999999967</v>
      </c>
      <c r="Z654" s="18">
        <f t="shared" si="64"/>
        <v>5.0545999999995761E-4</v>
      </c>
      <c r="AA654" s="18">
        <f t="shared" si="64"/>
        <v>6.0663000000005241E-4</v>
      </c>
      <c r="AB654" s="18">
        <f t="shared" si="64"/>
        <v>1.5533319999999993E-3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4"/>
      <c r="D675" s="214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4"/>
      <c r="D676" s="214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4"/>
      <c r="D677" s="214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4"/>
      <c r="D678" s="214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4"/>
      <c r="D679" s="214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4"/>
      <c r="D680" s="214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4"/>
      <c r="D681" s="214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4"/>
      <c r="D682" s="214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4"/>
      <c r="D683" s="214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4"/>
      <c r="D684" s="214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4"/>
      <c r="D685" s="214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4"/>
      <c r="D686" s="214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4"/>
      <c r="D687" s="214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4"/>
      <c r="D688" s="214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4"/>
      <c r="D689" s="214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T458:T46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AL208:AL2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T353:T357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B538:B542"/>
    <mergeCell ref="B598:B602"/>
    <mergeCell ref="B298:B302"/>
    <mergeCell ref="T548:T552"/>
    <mergeCell ref="T593:T597"/>
    <mergeCell ref="T418:T42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2025-06-25T15:59:27Z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